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1. ETAPA" sheetId="3" r:id="rId3"/>
    <sheet name="02 - 2. ETAPA" sheetId="4" r:id="rId4"/>
    <sheet name="03 - 3. ETAPA" sheetId="5" r:id="rId5"/>
    <sheet name="05 - 5. ETAPA" sheetId="6" r:id="rId6"/>
    <sheet name="06 - SO 201_172-005" sheetId="7" r:id="rId7"/>
    <sheet name="07 - SO 202_172-006" sheetId="8" r:id="rId8"/>
    <sheet name="08 - SO 203_172-007" sheetId="9" r:id="rId9"/>
    <sheet name="Seznam figur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'00 - VEDLEJŠÍ A OSTATNÍ N...'!$C$80:$K$104</definedName>
    <definedName name="_xlnm.Print_Area" localSheetId="1">'00 - VEDLEJŠÍ A OSTATNÍ N...'!$C$4:$J$39,'00 - VEDLEJŠÍ A OSTATNÍ N...'!$C$68:$K$104</definedName>
    <definedName name="_xlnm.Print_Titles" localSheetId="1">'00 - VEDLEJŠÍ A OSTATNÍ N...'!$80:$80</definedName>
    <definedName name="_xlnm._FilterDatabase" localSheetId="2" hidden="1">'01 - 1. ETAPA'!$C$89:$K$370</definedName>
    <definedName name="_xlnm.Print_Area" localSheetId="2">'01 - 1. ETAPA'!$C$4:$J$39,'01 - 1. ETAPA'!$C$77:$K$370</definedName>
    <definedName name="_xlnm.Print_Titles" localSheetId="2">'01 - 1. ETAPA'!$89:$89</definedName>
    <definedName name="_xlnm._FilterDatabase" localSheetId="3" hidden="1">'02 - 2. ETAPA'!$C$87:$K$274</definedName>
    <definedName name="_xlnm.Print_Area" localSheetId="3">'02 - 2. ETAPA'!$C$4:$J$39,'02 - 2. ETAPA'!$C$75:$K$274</definedName>
    <definedName name="_xlnm.Print_Titles" localSheetId="3">'02 - 2. ETAPA'!$87:$87</definedName>
    <definedName name="_xlnm._FilterDatabase" localSheetId="4" hidden="1">'03 - 3. ETAPA'!$C$86:$K$277</definedName>
    <definedName name="_xlnm.Print_Area" localSheetId="4">'03 - 3. ETAPA'!$C$4:$J$39,'03 - 3. ETAPA'!$C$74:$K$277</definedName>
    <definedName name="_xlnm.Print_Titles" localSheetId="4">'03 - 3. ETAPA'!$86:$86</definedName>
    <definedName name="_xlnm._FilterDatabase" localSheetId="5" hidden="1">'05 - 5. ETAPA'!$C$85:$K$250</definedName>
    <definedName name="_xlnm.Print_Area" localSheetId="5">'05 - 5. ETAPA'!$C$4:$J$39,'05 - 5. ETAPA'!$C$73:$K$250</definedName>
    <definedName name="_xlnm.Print_Titles" localSheetId="5">'05 - 5. ETAPA'!$85:$85</definedName>
    <definedName name="_xlnm._FilterDatabase" localSheetId="6" hidden="1">'06 - SO 201_172-005'!$C$85:$K$200</definedName>
    <definedName name="_xlnm.Print_Area" localSheetId="6">'06 - SO 201_172-005'!$C$4:$J$39,'06 - SO 201_172-005'!$C$73:$K$200</definedName>
    <definedName name="_xlnm.Print_Titles" localSheetId="6">'06 - SO 201_172-005'!$85:$85</definedName>
    <definedName name="_xlnm._FilterDatabase" localSheetId="7" hidden="1">'07 - SO 202_172-006'!$C$85:$K$193</definedName>
    <definedName name="_xlnm.Print_Area" localSheetId="7">'07 - SO 202_172-006'!$C$4:$J$39,'07 - SO 202_172-006'!$C$73:$K$193</definedName>
    <definedName name="_xlnm.Print_Titles" localSheetId="7">'07 - SO 202_172-006'!$85:$85</definedName>
    <definedName name="_xlnm._FilterDatabase" localSheetId="8" hidden="1">'08 - SO 203_172-007'!$C$85:$K$229</definedName>
    <definedName name="_xlnm.Print_Area" localSheetId="8">'08 - SO 203_172-007'!$C$4:$J$39,'08 - SO 203_172-007'!$C$73:$K$229</definedName>
    <definedName name="_xlnm.Print_Titles" localSheetId="8">'08 - SO 203_172-007'!$85:$85</definedName>
    <definedName name="_xlnm.Print_Area" localSheetId="9">'Seznam figur'!$C$4:$G$21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P211"/>
  <c r="J37"/>
  <c r="J36"/>
  <c i="1" r="AY62"/>
  <c i="9" r="J35"/>
  <c i="1" r="AX62"/>
  <c i="9"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T211"/>
  <c r="R212"/>
  <c r="R211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55"/>
  <c r="J17"/>
  <c r="J15"/>
  <c r="E15"/>
  <c r="F54"/>
  <c r="J14"/>
  <c r="J12"/>
  <c r="J80"/>
  <c r="E7"/>
  <c r="E48"/>
  <c i="8" r="J37"/>
  <c r="J36"/>
  <c i="1" r="AY61"/>
  <c i="8" r="J35"/>
  <c i="1" r="AX61"/>
  <c i="8"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76"/>
  <c i="7" r="J37"/>
  <c r="J36"/>
  <c i="1" r="AY60"/>
  <c i="7" r="J35"/>
  <c i="1" r="AX60"/>
  <c i="7" r="BI196"/>
  <c r="BH196"/>
  <c r="BG196"/>
  <c r="BF196"/>
  <c r="T196"/>
  <c r="T191"/>
  <c r="R196"/>
  <c r="R191"/>
  <c r="P196"/>
  <c r="P191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55"/>
  <c r="J17"/>
  <c r="J15"/>
  <c r="E15"/>
  <c r="F54"/>
  <c r="J14"/>
  <c r="J12"/>
  <c r="J80"/>
  <c r="E7"/>
  <c r="E48"/>
  <c i="6" r="J37"/>
  <c r="J36"/>
  <c i="1" r="AY59"/>
  <c i="6" r="J35"/>
  <c i="1" r="AX59"/>
  <c i="6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4"/>
  <c r="BH224"/>
  <c r="BG224"/>
  <c r="BF224"/>
  <c r="T224"/>
  <c r="R224"/>
  <c r="P224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BI124"/>
  <c r="BH124"/>
  <c r="BG124"/>
  <c r="BF124"/>
  <c r="T124"/>
  <c r="R124"/>
  <c r="P124"/>
  <c r="BI122"/>
  <c r="BH122"/>
  <c r="BG122"/>
  <c r="BF122"/>
  <c r="T122"/>
  <c r="R122"/>
  <c r="P122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5" r="J37"/>
  <c r="J36"/>
  <c i="1" r="AY58"/>
  <c i="5" r="J35"/>
  <c i="1" r="AX58"/>
  <c i="5"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6"/>
  <c r="BH146"/>
  <c r="BG146"/>
  <c r="BF146"/>
  <c r="T146"/>
  <c r="R146"/>
  <c r="P146"/>
  <c r="BI137"/>
  <c r="BH137"/>
  <c r="BG137"/>
  <c r="BF137"/>
  <c r="T137"/>
  <c r="R137"/>
  <c r="P137"/>
  <c r="BI125"/>
  <c r="BH125"/>
  <c r="BG125"/>
  <c r="BF125"/>
  <c r="T125"/>
  <c r="R125"/>
  <c r="P125"/>
  <c r="BI123"/>
  <c r="BH123"/>
  <c r="BG123"/>
  <c r="BF123"/>
  <c r="T123"/>
  <c r="R123"/>
  <c r="P123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4" r="J37"/>
  <c r="J36"/>
  <c i="1" r="AY57"/>
  <c i="4" r="J35"/>
  <c i="1" r="AX57"/>
  <c i="4"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3" r="J37"/>
  <c r="J36"/>
  <c i="1" r="AY56"/>
  <c i="3" r="J35"/>
  <c i="1" r="AX56"/>
  <c i="3"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38"/>
  <c r="BH338"/>
  <c r="BG338"/>
  <c r="BF338"/>
  <c r="T338"/>
  <c r="R338"/>
  <c r="P338"/>
  <c r="BI335"/>
  <c r="BH335"/>
  <c r="BG335"/>
  <c r="BF335"/>
  <c r="T335"/>
  <c r="T334"/>
  <c r="R335"/>
  <c r="R334"/>
  <c r="P335"/>
  <c r="P334"/>
  <c r="BI333"/>
  <c r="BH333"/>
  <c r="BG333"/>
  <c r="BF333"/>
  <c r="T333"/>
  <c r="R333"/>
  <c r="P333"/>
  <c r="BI328"/>
  <c r="BH328"/>
  <c r="BG328"/>
  <c r="BF328"/>
  <c r="T328"/>
  <c r="R328"/>
  <c r="P328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59"/>
  <c r="BH259"/>
  <c r="BG259"/>
  <c r="BF259"/>
  <c r="T259"/>
  <c r="R259"/>
  <c r="P259"/>
  <c r="BI249"/>
  <c r="BH249"/>
  <c r="BG249"/>
  <c r="BF249"/>
  <c r="T249"/>
  <c r="R249"/>
  <c r="P249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25"/>
  <c r="BH225"/>
  <c r="BG225"/>
  <c r="BF225"/>
  <c r="T225"/>
  <c r="R225"/>
  <c r="P225"/>
  <c r="BI224"/>
  <c r="BH224"/>
  <c r="BG224"/>
  <c r="BF224"/>
  <c r="T224"/>
  <c r="R224"/>
  <c r="P224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0"/>
  <c r="BH180"/>
  <c r="BG180"/>
  <c r="BF180"/>
  <c r="T180"/>
  <c r="R180"/>
  <c r="P180"/>
  <c r="BI178"/>
  <c r="BH178"/>
  <c r="BG178"/>
  <c r="BF178"/>
  <c r="T178"/>
  <c r="R178"/>
  <c r="P178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1"/>
  <c r="BH151"/>
  <c r="BG151"/>
  <c r="BF151"/>
  <c r="T151"/>
  <c r="R151"/>
  <c r="P151"/>
  <c r="BI149"/>
  <c r="BH149"/>
  <c r="BG149"/>
  <c r="BF149"/>
  <c r="T149"/>
  <c r="R149"/>
  <c r="P149"/>
  <c r="BI140"/>
  <c r="BH140"/>
  <c r="BG140"/>
  <c r="BF140"/>
  <c r="T140"/>
  <c r="R140"/>
  <c r="P140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2" r="J37"/>
  <c r="J36"/>
  <c i="1" r="AY55"/>
  <c i="2" r="J35"/>
  <c i="1" r="AX55"/>
  <c i="2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1" r="L50"/>
  <c r="AM50"/>
  <c r="AM49"/>
  <c r="L49"/>
  <c r="AM47"/>
  <c r="L47"/>
  <c r="L45"/>
  <c r="L44"/>
  <c i="2" r="J98"/>
  <c r="BK102"/>
  <c r="BK100"/>
  <c r="J92"/>
  <c r="J85"/>
  <c i="1" r="AS54"/>
  <c i="3" r="BK151"/>
  <c r="BK291"/>
  <c r="J192"/>
  <c r="J314"/>
  <c r="J259"/>
  <c r="BK301"/>
  <c r="J190"/>
  <c r="BK369"/>
  <c r="BK201"/>
  <c r="J169"/>
  <c r="BK295"/>
  <c r="BK169"/>
  <c r="J349"/>
  <c r="J151"/>
  <c r="J178"/>
  <c i="4" r="J184"/>
  <c r="J113"/>
  <c r="BK210"/>
  <c r="BK143"/>
  <c r="BK260"/>
  <c r="J273"/>
  <c r="J198"/>
  <c r="BK243"/>
  <c r="BK161"/>
  <c r="J137"/>
  <c r="J238"/>
  <c r="J223"/>
  <c r="J159"/>
  <c r="BK184"/>
  <c r="BK107"/>
  <c i="5" r="J188"/>
  <c r="J173"/>
  <c r="J261"/>
  <c r="BK176"/>
  <c r="J123"/>
  <c r="BK185"/>
  <c r="J167"/>
  <c r="BK261"/>
  <c r="BK189"/>
  <c r="BK225"/>
  <c i="6" r="J234"/>
  <c r="BK108"/>
  <c r="J223"/>
  <c r="BK114"/>
  <c r="J224"/>
  <c r="BK152"/>
  <c r="BK184"/>
  <c r="J176"/>
  <c r="BK89"/>
  <c r="BK224"/>
  <c r="J168"/>
  <c i="7" r="J138"/>
  <c r="J149"/>
  <c r="J166"/>
  <c r="J141"/>
  <c r="J89"/>
  <c r="BK163"/>
  <c r="J131"/>
  <c r="J184"/>
  <c r="BK155"/>
  <c r="J145"/>
  <c r="J152"/>
  <c r="J142"/>
  <c r="J157"/>
  <c r="BK132"/>
  <c r="BK97"/>
  <c i="8" r="J142"/>
  <c r="BK131"/>
  <c r="J114"/>
  <c r="J171"/>
  <c r="J128"/>
  <c r="BK152"/>
  <c r="J164"/>
  <c r="BK114"/>
  <c r="BK92"/>
  <c r="J144"/>
  <c r="J148"/>
  <c r="BK128"/>
  <c r="J126"/>
  <c r="BK108"/>
  <c r="BK123"/>
  <c i="9" r="J157"/>
  <c r="J161"/>
  <c r="J212"/>
  <c r="BK148"/>
  <c r="J176"/>
  <c r="BK154"/>
  <c r="BK212"/>
  <c r="J147"/>
  <c r="J127"/>
  <c r="J209"/>
  <c r="BK187"/>
  <c r="J174"/>
  <c r="BK138"/>
  <c r="J199"/>
  <c r="J169"/>
  <c r="BK114"/>
  <c r="BK180"/>
  <c r="J126"/>
  <c r="BK160"/>
  <c r="J168"/>
  <c i="2" r="J103"/>
  <c r="BK101"/>
  <c r="BK98"/>
  <c r="J88"/>
  <c i="3" r="BK328"/>
  <c r="BK271"/>
  <c r="J201"/>
  <c r="J355"/>
  <c r="J240"/>
  <c r="BK109"/>
  <c r="J279"/>
  <c r="BK335"/>
  <c r="BK268"/>
  <c r="BK115"/>
  <c r="BK367"/>
  <c r="J338"/>
  <c r="BK190"/>
  <c r="BK289"/>
  <c r="J115"/>
  <c r="BK321"/>
  <c r="J140"/>
  <c r="J197"/>
  <c i="4" r="BK245"/>
  <c r="BK169"/>
  <c r="J246"/>
  <c r="J195"/>
  <c r="J122"/>
  <c r="J110"/>
  <c r="J219"/>
  <c i="5" r="J137"/>
  <c r="J146"/>
  <c r="BK109"/>
  <c r="J98"/>
  <c r="J242"/>
  <c r="BK165"/>
  <c r="BK210"/>
  <c i="6" r="J152"/>
  <c r="J180"/>
  <c r="BK204"/>
  <c r="J204"/>
  <c r="BK191"/>
  <c r="BK177"/>
  <c r="J143"/>
  <c r="BK164"/>
  <c i="7" r="BK166"/>
  <c r="BK150"/>
  <c r="BK140"/>
  <c r="BK167"/>
  <c r="J103"/>
  <c r="BK138"/>
  <c r="BK137"/>
  <c r="BK89"/>
  <c i="8" r="J168"/>
  <c r="J165"/>
  <c r="BK113"/>
  <c r="J149"/>
  <c r="BK107"/>
  <c r="J160"/>
  <c r="BK115"/>
  <c r="BK156"/>
  <c r="BK110"/>
  <c r="J153"/>
  <c r="BK161"/>
  <c r="J129"/>
  <c r="BK146"/>
  <c r="BK116"/>
  <c r="J109"/>
  <c r="BK112"/>
  <c i="9" r="J159"/>
  <c r="J100"/>
  <c r="BK97"/>
  <c r="BK189"/>
  <c r="BK150"/>
  <c r="BK130"/>
  <c r="J180"/>
  <c r="BK152"/>
  <c r="J163"/>
  <c r="BK156"/>
  <c r="J91"/>
  <c r="BK184"/>
  <c r="BK143"/>
  <c r="J175"/>
  <c r="BK127"/>
  <c r="J184"/>
  <c r="BK157"/>
  <c r="J189"/>
  <c r="BK103"/>
  <c i="2" r="BK104"/>
  <c r="J102"/>
  <c r="J100"/>
  <c r="BK95"/>
  <c r="BK90"/>
  <c r="J83"/>
  <c i="3" r="J301"/>
  <c r="BK270"/>
  <c r="BK197"/>
  <c r="BK97"/>
  <c r="J284"/>
  <c r="J249"/>
  <c r="J187"/>
  <c r="BK225"/>
  <c r="BK282"/>
  <c r="J216"/>
  <c r="BK163"/>
  <c r="J97"/>
  <c r="J367"/>
  <c r="BK322"/>
  <c r="BK353"/>
  <c r="J305"/>
  <c r="BK259"/>
  <c r="J112"/>
  <c r="J271"/>
  <c r="J353"/>
  <c r="J165"/>
  <c i="4" r="BK217"/>
  <c r="BK116"/>
  <c r="J260"/>
  <c r="J204"/>
  <c r="BK137"/>
  <c r="BK149"/>
  <c r="BK227"/>
  <c r="J149"/>
  <c r="J178"/>
  <c r="J143"/>
  <c r="J133"/>
  <c r="BK254"/>
  <c r="J206"/>
  <c r="J194"/>
  <c r="J161"/>
  <c i="5" r="J205"/>
  <c r="BK245"/>
  <c r="J274"/>
  <c r="J155"/>
  <c r="BK256"/>
  <c r="BK123"/>
  <c r="BK146"/>
  <c r="J276"/>
  <c r="J192"/>
  <c r="J171"/>
  <c r="BK219"/>
  <c r="J94"/>
  <c i="6" r="J136"/>
  <c r="J249"/>
  <c r="J238"/>
  <c r="J206"/>
  <c r="BK200"/>
  <c r="BK179"/>
  <c r="BK223"/>
  <c r="J173"/>
  <c r="BK190"/>
  <c r="J155"/>
  <c r="J164"/>
  <c i="7" r="BK127"/>
  <c r="BK148"/>
  <c r="BK168"/>
  <c r="J119"/>
  <c r="J173"/>
  <c r="J158"/>
  <c r="J130"/>
  <c r="J171"/>
  <c r="BK149"/>
  <c r="BK142"/>
  <c r="BK170"/>
  <c r="BK133"/>
  <c r="BK160"/>
  <c r="J132"/>
  <c r="J108"/>
  <c r="BK112"/>
  <c i="8" r="BK185"/>
  <c r="BK140"/>
  <c r="BK165"/>
  <c r="J158"/>
  <c r="J137"/>
  <c r="J169"/>
  <c r="BK137"/>
  <c r="J111"/>
  <c r="BK154"/>
  <c r="J155"/>
  <c r="J146"/>
  <c r="J147"/>
  <c r="J106"/>
  <c r="J103"/>
  <c r="J115"/>
  <c r="J150"/>
  <c r="BK94"/>
  <c i="9" r="BK146"/>
  <c r="BK226"/>
  <c r="BK139"/>
  <c r="BK190"/>
  <c r="BK133"/>
  <c r="J119"/>
  <c r="J172"/>
  <c r="J143"/>
  <c r="J97"/>
  <c r="BK219"/>
  <c r="BK112"/>
  <c r="J190"/>
  <c r="J155"/>
  <c r="J136"/>
  <c r="BK197"/>
  <c r="BK192"/>
  <c r="BK170"/>
  <c r="J170"/>
  <c r="BK188"/>
  <c i="4" r="BK212"/>
  <c r="J91"/>
  <c r="J191"/>
  <c r="BK191"/>
  <c r="J201"/>
  <c r="BK178"/>
  <c r="J95"/>
  <c i="5" r="J176"/>
  <c r="J232"/>
  <c r="BK148"/>
  <c r="BK232"/>
  <c r="BK202"/>
  <c r="J160"/>
  <c r="BK251"/>
  <c r="BK276"/>
  <c r="J200"/>
  <c i="6" r="J162"/>
  <c r="BK243"/>
  <c r="J93"/>
  <c r="J231"/>
  <c r="J177"/>
  <c r="BK234"/>
  <c r="BK168"/>
  <c r="BK105"/>
  <c r="J97"/>
  <c i="7" r="BK141"/>
  <c r="J147"/>
  <c r="J146"/>
  <c r="BK91"/>
  <c r="BK154"/>
  <c r="BK114"/>
  <c r="J156"/>
  <c r="BK176"/>
  <c r="BK153"/>
  <c r="J168"/>
  <c r="BK145"/>
  <c r="BK103"/>
  <c i="8" r="J154"/>
  <c r="BK162"/>
  <c r="J185"/>
  <c r="J139"/>
  <c r="J116"/>
  <c r="BK157"/>
  <c r="J98"/>
  <c r="BK134"/>
  <c r="J156"/>
  <c r="J121"/>
  <c r="BK147"/>
  <c r="BK125"/>
  <c i="9" r="J186"/>
  <c r="BK134"/>
  <c r="J148"/>
  <c r="J183"/>
  <c r="J138"/>
  <c r="BK108"/>
  <c r="BK165"/>
  <c r="J145"/>
  <c r="J205"/>
  <c r="J226"/>
  <c r="J121"/>
  <c r="J197"/>
  <c r="J150"/>
  <c r="BK215"/>
  <c r="J139"/>
  <c r="J173"/>
  <c r="BK140"/>
  <c r="BK159"/>
  <c r="BK144"/>
  <c i="2" r="F37"/>
  <c r="BK92"/>
  <c r="BK85"/>
  <c i="3" r="BK338"/>
  <c r="BK279"/>
  <c r="BK224"/>
  <c r="J128"/>
  <c r="J281"/>
  <c r="J205"/>
  <c r="J319"/>
  <c r="J234"/>
  <c r="J322"/>
  <c r="J224"/>
  <c r="BK178"/>
  <c r="BK360"/>
  <c r="J365"/>
  <c r="BK199"/>
  <c r="J328"/>
  <c r="J282"/>
  <c r="J163"/>
  <c r="BK333"/>
  <c r="BK249"/>
  <c r="BK349"/>
  <c r="J126"/>
  <c i="4" r="J215"/>
  <c r="J135"/>
  <c r="BK238"/>
  <c r="BK198"/>
  <c r="BK180"/>
  <c r="BK273"/>
  <c r="BK246"/>
  <c r="BK204"/>
  <c r="J146"/>
  <c r="BK201"/>
  <c r="BK140"/>
  <c r="BK95"/>
  <c r="J192"/>
  <c r="BK194"/>
  <c r="BK192"/>
  <c r="J169"/>
  <c i="5" r="BK186"/>
  <c r="BK112"/>
  <c r="J181"/>
  <c r="BK125"/>
  <c r="J219"/>
  <c r="BK192"/>
  <c r="BK137"/>
  <c r="BK200"/>
  <c r="BK270"/>
  <c i="6" r="BK206"/>
  <c r="BK111"/>
  <c r="J145"/>
  <c i="7" r="BK189"/>
  <c r="BK131"/>
  <c r="J112"/>
  <c r="J121"/>
  <c r="J176"/>
  <c r="BK159"/>
  <c r="BK126"/>
  <c r="BK156"/>
  <c r="BK146"/>
  <c r="BK174"/>
  <c r="BK162"/>
  <c r="J169"/>
  <c r="BK139"/>
  <c r="BK119"/>
  <c r="J114"/>
  <c r="J91"/>
  <c i="8" r="J138"/>
  <c r="BK130"/>
  <c r="BK160"/>
  <c r="J161"/>
  <c r="BK138"/>
  <c r="BK189"/>
  <c r="BK142"/>
  <c r="J92"/>
  <c r="J135"/>
  <c r="BK106"/>
  <c r="J89"/>
  <c r="BK164"/>
  <c r="J132"/>
  <c r="J133"/>
  <c r="J120"/>
  <c r="J110"/>
  <c i="9" r="BK203"/>
  <c r="BK131"/>
  <c r="BK179"/>
  <c r="BK95"/>
  <c r="BK162"/>
  <c r="BK132"/>
  <c r="BK185"/>
  <c r="J164"/>
  <c r="J108"/>
  <c r="BK166"/>
  <c r="J152"/>
  <c r="J103"/>
  <c r="BK193"/>
  <c r="J149"/>
  <c r="J178"/>
  <c r="BK164"/>
  <c r="BK89"/>
  <c r="BK168"/>
  <c r="BK173"/>
  <c r="BK186"/>
  <c i="4" r="J233"/>
  <c r="J101"/>
  <c r="BK225"/>
  <c r="BK223"/>
  <c r="J171"/>
  <c r="BK166"/>
  <c i="5" r="J256"/>
  <c r="J225"/>
  <c r="BK98"/>
  <c r="BK223"/>
  <c r="BK194"/>
  <c r="J194"/>
  <c r="BK94"/>
  <c r="J270"/>
  <c r="J212"/>
  <c r="J90"/>
  <c r="J245"/>
  <c r="BK167"/>
  <c i="6" r="BK170"/>
  <c r="J157"/>
  <c r="BK97"/>
  <c r="J193"/>
  <c r="J213"/>
  <c r="BK188"/>
  <c r="J105"/>
  <c r="BK213"/>
  <c r="BK198"/>
  <c r="J179"/>
  <c r="BK136"/>
  <c i="7" r="J163"/>
  <c r="J192"/>
  <c r="BK108"/>
  <c r="BK147"/>
  <c r="J128"/>
  <c r="BK186"/>
  <c r="BK164"/>
  <c r="BK135"/>
  <c r="BK178"/>
  <c r="J151"/>
  <c r="BK165"/>
  <c r="BK184"/>
  <c r="J136"/>
  <c r="J165"/>
  <c i="8" r="BK119"/>
  <c r="BK163"/>
  <c r="BK117"/>
  <c r="J151"/>
  <c r="J166"/>
  <c r="J140"/>
  <c r="BK109"/>
  <c r="J131"/>
  <c r="J96"/>
  <c r="J127"/>
  <c i="9" r="BK158"/>
  <c r="BK142"/>
  <c r="J182"/>
  <c r="J134"/>
  <c r="J215"/>
  <c r="J177"/>
  <c r="BK136"/>
  <c r="J131"/>
  <c r="BK110"/>
  <c r="BK163"/>
  <c r="J146"/>
  <c r="J160"/>
  <c r="J141"/>
  <c r="J95"/>
  <c r="J188"/>
  <c r="BK175"/>
  <c r="J137"/>
  <c r="BK177"/>
  <c r="J133"/>
  <c r="BK182"/>
  <c r="J167"/>
  <c r="J179"/>
  <c r="BK91"/>
  <c r="J89"/>
  <c i="4" r="J254"/>
  <c r="BK159"/>
  <c r="J245"/>
  <c r="J187"/>
  <c r="J176"/>
  <c r="BK152"/>
  <c r="BK113"/>
  <c i="5" r="J189"/>
  <c r="J169"/>
  <c r="J202"/>
  <c r="J158"/>
  <c r="J251"/>
  <c r="J109"/>
  <c r="BK115"/>
  <c r="J237"/>
  <c r="J265"/>
  <c r="BK203"/>
  <c i="6" r="J114"/>
  <c r="J184"/>
  <c r="BK157"/>
  <c r="J247"/>
  <c r="J108"/>
  <c r="J243"/>
  <c r="J190"/>
  <c r="J122"/>
  <c r="J166"/>
  <c i="7" r="J143"/>
  <c r="J196"/>
  <c r="J178"/>
  <c r="BK143"/>
  <c r="BK196"/>
  <c r="J162"/>
  <c r="BK192"/>
  <c r="BK157"/>
  <c r="BK144"/>
  <c r="J186"/>
  <c r="BK129"/>
  <c r="J154"/>
  <c r="J135"/>
  <c i="8" r="J143"/>
  <c r="J112"/>
  <c r="BK177"/>
  <c r="BK129"/>
  <c r="BK145"/>
  <c r="J189"/>
  <c r="J123"/>
  <c r="BK96"/>
  <c r="J124"/>
  <c r="BK139"/>
  <c r="BK149"/>
  <c r="J118"/>
  <c r="BK124"/>
  <c r="BK143"/>
  <c i="9" r="J192"/>
  <c r="BK145"/>
  <c r="BK141"/>
  <c r="BK199"/>
  <c r="BK161"/>
  <c r="J129"/>
  <c r="J162"/>
  <c r="BK121"/>
  <c r="J153"/>
  <c r="BK100"/>
  <c r="BK195"/>
  <c r="J171"/>
  <c r="BK135"/>
  <c r="J112"/>
  <c r="BK172"/>
  <c r="BK119"/>
  <c i="2" r="F36"/>
  <c r="BK99"/>
  <c r="J95"/>
  <c r="J90"/>
  <c r="BK83"/>
  <c r="F35"/>
  <c i="3" r="BK101"/>
  <c r="BK305"/>
  <c r="BK273"/>
  <c r="BK205"/>
  <c r="BK180"/>
  <c r="BK284"/>
  <c r="BK365"/>
  <c r="BK307"/>
  <c r="J225"/>
  <c r="BK203"/>
  <c r="J149"/>
  <c r="BK128"/>
  <c r="J369"/>
  <c r="J360"/>
  <c r="J203"/>
  <c r="BK192"/>
  <c r="J307"/>
  <c r="J270"/>
  <c r="BK118"/>
  <c r="BK355"/>
  <c r="J275"/>
  <c r="J208"/>
  <c r="J109"/>
  <c r="J333"/>
  <c r="J101"/>
  <c i="4" r="J243"/>
  <c r="BK195"/>
  <c r="J152"/>
  <c r="BK101"/>
  <c r="J227"/>
  <c r="BK208"/>
  <c r="BK187"/>
  <c r="J124"/>
  <c r="BK122"/>
  <c r="BK267"/>
  <c r="J200"/>
  <c r="J271"/>
  <c r="BK196"/>
  <c r="BK124"/>
  <c r="J231"/>
  <c r="BK233"/>
  <c r="J212"/>
  <c r="BK189"/>
  <c r="J180"/>
  <c i="5" r="BK212"/>
  <c r="BK171"/>
  <c r="J106"/>
  <c r="J196"/>
  <c r="BK169"/>
  <c r="J125"/>
  <c r="J112"/>
  <c r="BK155"/>
  <c r="BK242"/>
  <c r="J165"/>
  <c r="BK274"/>
  <c r="BK196"/>
  <c r="BK188"/>
  <c r="J223"/>
  <c r="BK90"/>
  <c i="6" r="J89"/>
  <c r="BK162"/>
  <c r="BK231"/>
  <c r="BK218"/>
  <c r="J188"/>
  <c r="BK180"/>
  <c r="BK93"/>
  <c r="BK155"/>
  <c r="J191"/>
  <c r="BK166"/>
  <c r="J124"/>
  <c r="BK176"/>
  <c i="7" r="J148"/>
  <c r="J164"/>
  <c r="J189"/>
  <c r="BK173"/>
  <c r="J140"/>
  <c r="BK128"/>
  <c r="J161"/>
  <c r="BK100"/>
  <c r="J137"/>
  <c r="BK136"/>
  <c r="J95"/>
  <c i="8" r="BK141"/>
  <c r="BK144"/>
  <c r="J179"/>
  <c r="J159"/>
  <c r="J145"/>
  <c r="J125"/>
  <c r="J162"/>
  <c r="BK120"/>
  <c r="BK182"/>
  <c r="J119"/>
  <c r="J157"/>
  <c r="J94"/>
  <c r="BK171"/>
  <c r="BK153"/>
  <c r="J136"/>
  <c r="J134"/>
  <c r="BK127"/>
  <c r="J108"/>
  <c r="BK121"/>
  <c r="BK89"/>
  <c i="9" r="BK209"/>
  <c r="BK169"/>
  <c r="J154"/>
  <c r="J130"/>
  <c r="J193"/>
  <c r="BK126"/>
  <c r="J219"/>
  <c r="BK178"/>
  <c r="J195"/>
  <c r="BK167"/>
  <c i="2" r="BK103"/>
  <c r="J101"/>
  <c r="J99"/>
  <c r="BK88"/>
  <c r="J104"/>
  <c i="3" r="J289"/>
  <c r="BK216"/>
  <c r="J344"/>
  <c r="BK275"/>
  <c r="J321"/>
  <c r="BK236"/>
  <c r="BK281"/>
  <c r="J180"/>
  <c r="BK112"/>
  <c r="BK126"/>
  <c r="BK208"/>
  <c r="BK319"/>
  <c r="BK240"/>
  <c r="J93"/>
  <c r="BK234"/>
  <c r="BK187"/>
  <c r="BK93"/>
  <c i="4" r="BK200"/>
  <c r="J140"/>
  <c r="J267"/>
  <c r="J182"/>
  <c r="BK110"/>
  <c r="BK271"/>
  <c r="BK206"/>
  <c r="BK133"/>
  <c r="BK176"/>
  <c r="J116"/>
  <c r="J251"/>
  <c r="J225"/>
  <c r="BK182"/>
  <c r="BK171"/>
  <c i="5" r="J203"/>
  <c r="J210"/>
  <c r="J185"/>
  <c r="J115"/>
  <c r="BK181"/>
  <c i="6" r="BK249"/>
  <c r="J170"/>
  <c r="BK124"/>
  <c r="BK182"/>
  <c r="BK143"/>
  <c r="BK145"/>
  <c i="7" r="BK158"/>
  <c r="J97"/>
  <c r="J153"/>
  <c r="BK95"/>
  <c r="J170"/>
  <c r="J129"/>
  <c r="J167"/>
  <c r="J134"/>
  <c r="BK171"/>
  <c r="BK161"/>
  <c r="J126"/>
  <c r="BK134"/>
  <c r="J133"/>
  <c r="J139"/>
  <c r="BK110"/>
  <c i="8" r="BK158"/>
  <c r="BK135"/>
  <c r="BK136"/>
  <c r="BK155"/>
  <c r="BK133"/>
  <c r="J182"/>
  <c r="BK159"/>
  <c r="BK168"/>
  <c r="BK118"/>
  <c r="J177"/>
  <c r="BK173"/>
  <c r="BK151"/>
  <c r="J117"/>
  <c r="BK132"/>
  <c r="J113"/>
  <c r="BK103"/>
  <c r="BK98"/>
  <c i="9" r="BK171"/>
  <c r="BK128"/>
  <c r="J142"/>
  <c r="BK176"/>
  <c r="BK149"/>
  <c r="J128"/>
  <c r="J166"/>
  <c r="J144"/>
  <c r="J165"/>
  <c r="BK181"/>
  <c r="BK147"/>
  <c r="BK153"/>
  <c r="BK151"/>
  <c i="2" r="J34"/>
  <c r="F34"/>
  <c i="3" r="J236"/>
  <c r="J118"/>
  <c r="J295"/>
  <c r="J268"/>
  <c r="J335"/>
  <c r="J273"/>
  <c r="BK314"/>
  <c r="BK211"/>
  <c r="J211"/>
  <c r="BK344"/>
  <c r="BK165"/>
  <c r="J291"/>
  <c r="BK140"/>
  <c r="J199"/>
  <c r="BK149"/>
  <c i="4" r="BK231"/>
  <c r="J107"/>
  <c r="BK219"/>
  <c r="J189"/>
  <c r="BK135"/>
  <c r="BK251"/>
  <c r="J196"/>
  <c r="J210"/>
  <c r="BK146"/>
  <c r="J97"/>
  <c r="J217"/>
  <c r="J208"/>
  <c r="BK215"/>
  <c r="BK97"/>
  <c r="J166"/>
  <c r="BK91"/>
  <c i="5" r="J148"/>
  <c r="BK158"/>
  <c r="BK258"/>
  <c r="BK160"/>
  <c r="BK173"/>
  <c r="J258"/>
  <c r="BK237"/>
  <c r="BK265"/>
  <c r="BK205"/>
  <c r="J186"/>
  <c r="BK106"/>
  <c i="6" r="J218"/>
  <c r="J111"/>
  <c r="BK173"/>
  <c r="J182"/>
  <c r="BK238"/>
  <c r="BK122"/>
  <c r="BK247"/>
  <c r="J198"/>
  <c r="J200"/>
  <c r="BK193"/>
  <c i="7" r="J159"/>
  <c r="J150"/>
  <c r="J174"/>
  <c r="J144"/>
  <c r="J110"/>
  <c r="BK180"/>
  <c r="BK151"/>
  <c r="BK121"/>
  <c r="BK169"/>
  <c r="BK152"/>
  <c r="J160"/>
  <c r="J100"/>
  <c r="J180"/>
  <c r="J155"/>
  <c r="BK130"/>
  <c r="J127"/>
  <c i="8" r="BK169"/>
  <c r="BK126"/>
  <c r="J122"/>
  <c r="BK166"/>
  <c r="BK122"/>
  <c r="J163"/>
  <c r="J173"/>
  <c r="J152"/>
  <c r="BK179"/>
  <c r="J130"/>
  <c r="J141"/>
  <c r="BK111"/>
  <c r="J107"/>
  <c r="BK150"/>
  <c r="BK148"/>
  <c i="9" r="J187"/>
  <c r="J140"/>
  <c r="J110"/>
  <c r="J181"/>
  <c r="BK137"/>
  <c r="J114"/>
  <c r="BK155"/>
  <c r="J135"/>
  <c r="BK205"/>
  <c r="J185"/>
  <c r="J151"/>
  <c r="J203"/>
  <c r="J158"/>
  <c r="BK183"/>
  <c r="J156"/>
  <c r="BK174"/>
  <c r="J132"/>
  <c r="BK129"/>
  <c i="2" l="1" r="P87"/>
  <c i="3" r="P223"/>
  <c r="T337"/>
  <c i="4" r="R90"/>
  <c r="P151"/>
  <c r="T168"/>
  <c r="BK253"/>
  <c r="J253"/>
  <c r="J68"/>
  <c i="5" r="BK184"/>
  <c r="J184"/>
  <c r="J65"/>
  <c i="6" r="BK135"/>
  <c r="J135"/>
  <c r="J62"/>
  <c r="P154"/>
  <c r="BK233"/>
  <c r="J233"/>
  <c r="J66"/>
  <c i="7" r="T88"/>
  <c r="T107"/>
  <c r="R172"/>
  <c i="8" r="P105"/>
  <c r="T167"/>
  <c r="T184"/>
  <c i="2" r="P82"/>
  <c i="3" r="P139"/>
  <c r="R168"/>
  <c i="4" r="R136"/>
  <c r="BK168"/>
  <c r="J168"/>
  <c r="J64"/>
  <c r="BK186"/>
  <c r="J186"/>
  <c r="J65"/>
  <c r="R253"/>
  <c i="5" r="P89"/>
  <c r="T136"/>
  <c r="R260"/>
  <c i="6" r="R135"/>
  <c i="5" r="BK136"/>
  <c r="J136"/>
  <c r="J62"/>
  <c r="R157"/>
  <c r="BK157"/>
  <c r="J157"/>
  <c r="J63"/>
  <c i="6" r="P175"/>
  <c i="7" r="P88"/>
  <c r="BK107"/>
  <c r="J107"/>
  <c r="J62"/>
  <c r="R107"/>
  <c r="P172"/>
  <c i="8" r="R105"/>
  <c i="2" r="T87"/>
  <c i="3" r="BK139"/>
  <c r="J139"/>
  <c r="J62"/>
  <c r="BK189"/>
  <c r="J189"/>
  <c r="J64"/>
  <c r="P337"/>
  <c i="4" r="R199"/>
  <c i="5" r="BK89"/>
  <c r="J89"/>
  <c r="J61"/>
  <c r="P157"/>
  <c r="T260"/>
  <c i="3" r="BK223"/>
  <c r="J223"/>
  <c r="J66"/>
  <c i="4" r="T90"/>
  <c r="BK199"/>
  <c r="J199"/>
  <c r="J66"/>
  <c i="6" r="T175"/>
  <c i="7" r="BK88"/>
  <c r="R88"/>
  <c r="P107"/>
  <c r="BK172"/>
  <c r="J172"/>
  <c r="J64"/>
  <c i="8" r="P91"/>
  <c r="BK167"/>
  <c r="J167"/>
  <c r="J64"/>
  <c i="9" r="BK88"/>
  <c r="P107"/>
  <c r="T107"/>
  <c i="3" r="BK92"/>
  <c r="J92"/>
  <c r="J61"/>
  <c r="R92"/>
  <c r="BK168"/>
  <c r="J168"/>
  <c r="J63"/>
  <c r="P189"/>
  <c r="T359"/>
  <c r="T358"/>
  <c i="4" r="P199"/>
  <c i="5" r="R89"/>
  <c r="T157"/>
  <c r="P260"/>
  <c i="6" r="T88"/>
  <c r="BK154"/>
  <c r="J154"/>
  <c r="J63"/>
  <c i="7" r="BK125"/>
  <c r="J125"/>
  <c r="J63"/>
  <c r="T172"/>
  <c i="8" r="BK105"/>
  <c r="J105"/>
  <c r="J63"/>
  <c r="P167"/>
  <c r="BK184"/>
  <c r="J184"/>
  <c r="J66"/>
  <c r="R184"/>
  <c i="9" r="BK125"/>
  <c r="J125"/>
  <c r="J63"/>
  <c i="2" r="BK87"/>
  <c r="J87"/>
  <c r="J61"/>
  <c i="3" r="R223"/>
  <c r="BK359"/>
  <c r="J359"/>
  <c r="J70"/>
  <c i="4" r="BK90"/>
  <c r="T199"/>
  <c i="5" r="T89"/>
  <c r="R136"/>
  <c r="BK260"/>
  <c r="J260"/>
  <c r="J67"/>
  <c i="6" r="P88"/>
  <c r="T135"/>
  <c r="T154"/>
  <c r="R233"/>
  <c i="7" r="P125"/>
  <c i="8" r="T105"/>
  <c r="P184"/>
  <c i="9" r="BK107"/>
  <c r="J107"/>
  <c r="J62"/>
  <c r="R107"/>
  <c r="BK191"/>
  <c r="J191"/>
  <c r="J64"/>
  <c i="3" r="P92"/>
  <c r="P91"/>
  <c r="T92"/>
  <c r="P168"/>
  <c r="T189"/>
  <c r="R337"/>
  <c i="4" r="P136"/>
  <c r="T151"/>
  <c r="P186"/>
  <c r="T253"/>
  <c i="5" r="R184"/>
  <c i="6" r="BK88"/>
  <c r="P135"/>
  <c r="R154"/>
  <c r="P233"/>
  <c i="7" r="T125"/>
  <c i="8" r="BK91"/>
  <c r="J91"/>
  <c r="J62"/>
  <c r="R91"/>
  <c r="R167"/>
  <c i="9" r="T88"/>
  <c r="P125"/>
  <c r="P191"/>
  <c i="2" r="R87"/>
  <c i="3" r="T223"/>
  <c r="R359"/>
  <c r="R358"/>
  <c i="4" r="T136"/>
  <c r="R168"/>
  <c r="T186"/>
  <c i="5" r="P184"/>
  <c i="6" r="BK175"/>
  <c r="J175"/>
  <c r="J64"/>
  <c r="T233"/>
  <c i="7" r="R125"/>
  <c r="R87"/>
  <c r="R86"/>
  <c i="9" r="R88"/>
  <c r="R125"/>
  <c r="T191"/>
  <c i="2" r="R82"/>
  <c i="3" r="T139"/>
  <c r="R189"/>
  <c r="BK337"/>
  <c r="J337"/>
  <c r="J68"/>
  <c i="4" r="BK136"/>
  <c r="J136"/>
  <c r="J62"/>
  <c r="R151"/>
  <c i="5" r="T184"/>
  <c i="6" r="R175"/>
  <c i="2" r="BK82"/>
  <c r="J82"/>
  <c r="J60"/>
  <c r="T82"/>
  <c i="3" r="R139"/>
  <c r="T168"/>
  <c r="P359"/>
  <c r="P358"/>
  <c i="4" r="P90"/>
  <c r="P89"/>
  <c r="P88"/>
  <c i="1" r="AU57"/>
  <c i="4" r="BK151"/>
  <c r="J151"/>
  <c r="J63"/>
  <c r="P168"/>
  <c r="R186"/>
  <c r="P253"/>
  <c i="5" r="P136"/>
  <c i="6" r="R88"/>
  <c r="R87"/>
  <c r="R86"/>
  <c i="8" r="T91"/>
  <c i="9" r="P88"/>
  <c r="T125"/>
  <c r="R191"/>
  <c r="BK214"/>
  <c r="J214"/>
  <c r="J66"/>
  <c r="P214"/>
  <c r="R214"/>
  <c r="T214"/>
  <c i="3" r="BK215"/>
  <c r="J215"/>
  <c r="J65"/>
  <c i="5" r="BK180"/>
  <c r="J180"/>
  <c r="J64"/>
  <c r="BK257"/>
  <c r="J257"/>
  <c r="J66"/>
  <c i="6" r="BK230"/>
  <c r="J230"/>
  <c r="J65"/>
  <c i="8" r="BK181"/>
  <c r="J181"/>
  <c r="J65"/>
  <c i="4" r="BK250"/>
  <c r="J250"/>
  <c r="J67"/>
  <c i="7" r="BK188"/>
  <c r="J188"/>
  <c r="J65"/>
  <c i="8" r="BK88"/>
  <c r="J88"/>
  <c r="J61"/>
  <c i="7" r="BK191"/>
  <c r="J191"/>
  <c r="J66"/>
  <c i="3" r="BK334"/>
  <c r="J334"/>
  <c r="J67"/>
  <c i="9" r="BK211"/>
  <c r="J211"/>
  <c r="J65"/>
  <c r="J54"/>
  <c r="BE131"/>
  <c r="BE140"/>
  <c r="BE141"/>
  <c r="BE146"/>
  <c r="BE155"/>
  <c r="BE173"/>
  <c r="BE175"/>
  <c r="BE178"/>
  <c r="J83"/>
  <c r="BE97"/>
  <c r="BE150"/>
  <c r="BE151"/>
  <c r="BE154"/>
  <c r="BE156"/>
  <c r="BE176"/>
  <c r="F82"/>
  <c r="BE91"/>
  <c r="BE108"/>
  <c r="BE110"/>
  <c r="BE112"/>
  <c r="BE138"/>
  <c r="BE143"/>
  <c r="BE145"/>
  <c r="BE174"/>
  <c r="BE188"/>
  <c i="8" r="BK87"/>
  <c r="J87"/>
  <c r="J60"/>
  <c i="9" r="J52"/>
  <c r="BE128"/>
  <c r="BE148"/>
  <c r="BE152"/>
  <c r="BE157"/>
  <c r="BE166"/>
  <c r="BE167"/>
  <c r="BE177"/>
  <c r="BE192"/>
  <c r="BE164"/>
  <c r="BE169"/>
  <c r="BE170"/>
  <c r="BE172"/>
  <c r="BE180"/>
  <c r="BE114"/>
  <c r="BE121"/>
  <c r="BE132"/>
  <c r="BE142"/>
  <c r="BE160"/>
  <c r="BE168"/>
  <c r="BE186"/>
  <c r="E76"/>
  <c r="F83"/>
  <c r="BE129"/>
  <c r="BE144"/>
  <c r="BE163"/>
  <c r="BE171"/>
  <c r="BE187"/>
  <c r="BE195"/>
  <c r="BE199"/>
  <c r="BE209"/>
  <c r="BE215"/>
  <c r="BE130"/>
  <c r="BE181"/>
  <c r="BE193"/>
  <c r="BE203"/>
  <c r="BE226"/>
  <c r="BE133"/>
  <c r="BE134"/>
  <c r="BE137"/>
  <c r="BE147"/>
  <c r="BE158"/>
  <c r="BE159"/>
  <c r="BE95"/>
  <c r="BE126"/>
  <c r="BE135"/>
  <c r="BE139"/>
  <c r="BE165"/>
  <c r="BE179"/>
  <c r="BE182"/>
  <c r="BE100"/>
  <c r="BE119"/>
  <c r="BE127"/>
  <c r="BE149"/>
  <c r="BE153"/>
  <c r="BE162"/>
  <c r="BE183"/>
  <c r="BE185"/>
  <c r="BE189"/>
  <c r="BE190"/>
  <c r="BE205"/>
  <c r="BE212"/>
  <c r="BE219"/>
  <c r="BE89"/>
  <c r="BE103"/>
  <c r="BE136"/>
  <c r="BE161"/>
  <c r="BE184"/>
  <c r="BE197"/>
  <c i="8" r="E48"/>
  <c r="BE106"/>
  <c r="BE108"/>
  <c r="BE136"/>
  <c r="BE144"/>
  <c r="J52"/>
  <c r="J82"/>
  <c r="BE122"/>
  <c r="BE147"/>
  <c r="BE111"/>
  <c r="BE129"/>
  <c r="BE130"/>
  <c r="BE135"/>
  <c r="BE92"/>
  <c r="BE94"/>
  <c r="BE96"/>
  <c r="BE110"/>
  <c r="BE119"/>
  <c r="BE139"/>
  <c r="F54"/>
  <c r="J83"/>
  <c r="BE118"/>
  <c r="BE134"/>
  <c r="BE166"/>
  <c r="BE168"/>
  <c r="BE189"/>
  <c r="BE114"/>
  <c r="BE116"/>
  <c r="BE126"/>
  <c r="BE156"/>
  <c r="BE169"/>
  <c r="BE171"/>
  <c r="BE182"/>
  <c r="BE103"/>
  <c r="BE141"/>
  <c r="BE148"/>
  <c r="BE149"/>
  <c r="BE159"/>
  <c r="BE161"/>
  <c r="BE185"/>
  <c i="7" r="J88"/>
  <c r="J61"/>
  <c i="8" r="F55"/>
  <c r="BE107"/>
  <c r="BE109"/>
  <c r="BE112"/>
  <c r="BE121"/>
  <c r="BE131"/>
  <c r="BE140"/>
  <c r="BE151"/>
  <c r="BE158"/>
  <c r="BE165"/>
  <c r="BE120"/>
  <c r="BE128"/>
  <c r="BE143"/>
  <c r="BE154"/>
  <c r="BE162"/>
  <c r="BE163"/>
  <c r="BE173"/>
  <c r="BE98"/>
  <c r="BE115"/>
  <c r="BE125"/>
  <c r="BE133"/>
  <c r="BE137"/>
  <c r="BE142"/>
  <c r="BE164"/>
  <c r="BE89"/>
  <c r="BE113"/>
  <c r="BE117"/>
  <c r="BE123"/>
  <c r="BE124"/>
  <c r="BE127"/>
  <c r="BE132"/>
  <c r="BE138"/>
  <c r="BE146"/>
  <c r="BE152"/>
  <c r="BE177"/>
  <c r="BE179"/>
  <c r="BE145"/>
  <c r="BE150"/>
  <c r="BE153"/>
  <c r="BE155"/>
  <c r="BE157"/>
  <c r="BE160"/>
  <c i="7" r="J52"/>
  <c r="J82"/>
  <c r="BE108"/>
  <c r="BE131"/>
  <c r="BE137"/>
  <c r="BE128"/>
  <c i="6" r="J88"/>
  <c r="J61"/>
  <c i="7" r="BE91"/>
  <c r="BE95"/>
  <c r="BE97"/>
  <c r="F83"/>
  <c r="BE112"/>
  <c r="BE130"/>
  <c r="BE136"/>
  <c r="BE139"/>
  <c r="BE147"/>
  <c r="BE152"/>
  <c r="BE158"/>
  <c r="BE174"/>
  <c r="BE176"/>
  <c r="J55"/>
  <c r="BE89"/>
  <c r="BE110"/>
  <c r="BE114"/>
  <c r="BE145"/>
  <c r="BE196"/>
  <c r="E76"/>
  <c r="BE103"/>
  <c r="BE144"/>
  <c r="BE148"/>
  <c r="BE149"/>
  <c r="BE153"/>
  <c r="BE163"/>
  <c r="BE167"/>
  <c r="BE173"/>
  <c r="BE180"/>
  <c r="BE135"/>
  <c r="BE140"/>
  <c r="BE142"/>
  <c r="BE157"/>
  <c r="BE160"/>
  <c r="BE164"/>
  <c r="BE165"/>
  <c r="BE186"/>
  <c r="BE189"/>
  <c r="F82"/>
  <c r="BE100"/>
  <c r="BE119"/>
  <c r="BE121"/>
  <c r="BE132"/>
  <c r="BE141"/>
  <c r="BE166"/>
  <c r="BE192"/>
  <c r="BE126"/>
  <c r="BE127"/>
  <c r="BE129"/>
  <c r="BE133"/>
  <c r="BE150"/>
  <c r="BE155"/>
  <c r="BE156"/>
  <c r="BE162"/>
  <c r="BE169"/>
  <c r="BE134"/>
  <c r="BE151"/>
  <c r="BE154"/>
  <c r="BE159"/>
  <c r="BE161"/>
  <c r="BE170"/>
  <c r="BE171"/>
  <c r="BE178"/>
  <c r="BE184"/>
  <c r="BE138"/>
  <c r="BE143"/>
  <c r="BE146"/>
  <c r="BE168"/>
  <c i="6" r="BE108"/>
  <c r="BE111"/>
  <c r="BE122"/>
  <c r="BE145"/>
  <c i="5" r="BK88"/>
  <c r="J88"/>
  <c r="J60"/>
  <c i="6" r="BE170"/>
  <c r="BE179"/>
  <c r="J80"/>
  <c r="BE136"/>
  <c r="BE176"/>
  <c r="BE89"/>
  <c r="BE93"/>
  <c r="BE152"/>
  <c r="BE162"/>
  <c r="BE173"/>
  <c r="BE180"/>
  <c r="BE182"/>
  <c r="BE188"/>
  <c r="BE191"/>
  <c r="BE223"/>
  <c r="BE231"/>
  <c r="BE114"/>
  <c r="BE168"/>
  <c r="BE200"/>
  <c r="BE218"/>
  <c r="BE164"/>
  <c r="BE166"/>
  <c r="BE213"/>
  <c r="BE224"/>
  <c r="F55"/>
  <c r="BE97"/>
  <c r="BE143"/>
  <c r="BE155"/>
  <c r="BE157"/>
  <c r="BE243"/>
  <c r="E48"/>
  <c r="BE177"/>
  <c r="BE198"/>
  <c r="BE206"/>
  <c r="BE124"/>
  <c r="BE234"/>
  <c r="BE238"/>
  <c r="BE247"/>
  <c r="BE249"/>
  <c r="BE105"/>
  <c r="BE184"/>
  <c r="BE190"/>
  <c r="BE193"/>
  <c r="BE204"/>
  <c i="5" r="J52"/>
  <c r="BE148"/>
  <c r="BE165"/>
  <c r="BE185"/>
  <c r="BE225"/>
  <c r="BE232"/>
  <c r="BE258"/>
  <c i="4" r="J90"/>
  <c r="J61"/>
  <c i="5" r="F55"/>
  <c r="BE109"/>
  <c r="BE202"/>
  <c r="BE210"/>
  <c r="BE106"/>
  <c r="BE112"/>
  <c r="BE123"/>
  <c r="BE245"/>
  <c r="BE261"/>
  <c r="BE98"/>
  <c r="BE146"/>
  <c r="BE158"/>
  <c r="BE173"/>
  <c r="BE219"/>
  <c r="BE256"/>
  <c r="BE94"/>
  <c r="BE171"/>
  <c r="BE176"/>
  <c r="BE270"/>
  <c r="BE274"/>
  <c r="BE276"/>
  <c r="BE169"/>
  <c r="BE212"/>
  <c r="BE237"/>
  <c r="BE251"/>
  <c r="BE265"/>
  <c r="E77"/>
  <c r="BE90"/>
  <c r="BE125"/>
  <c r="BE137"/>
  <c r="BE160"/>
  <c r="BE189"/>
  <c r="BE194"/>
  <c r="BE205"/>
  <c r="BE155"/>
  <c r="BE167"/>
  <c r="BE196"/>
  <c r="BE242"/>
  <c r="BE115"/>
  <c r="BE192"/>
  <c r="BE203"/>
  <c r="BE181"/>
  <c r="BE186"/>
  <c r="BE188"/>
  <c r="BE200"/>
  <c r="BE223"/>
  <c i="3" r="P90"/>
  <c i="1" r="AU56"/>
  <c i="4" r="BE97"/>
  <c r="BE110"/>
  <c r="BE116"/>
  <c r="BE122"/>
  <c r="BE140"/>
  <c r="BE146"/>
  <c r="BE176"/>
  <c r="E48"/>
  <c r="BE91"/>
  <c r="BE95"/>
  <c r="BE124"/>
  <c r="BE133"/>
  <c r="BE135"/>
  <c r="BE159"/>
  <c r="BE189"/>
  <c r="BE152"/>
  <c r="BE169"/>
  <c r="BE180"/>
  <c r="BE219"/>
  <c r="BE246"/>
  <c r="BE260"/>
  <c r="BE267"/>
  <c r="BE273"/>
  <c r="BE171"/>
  <c r="BE184"/>
  <c r="BE200"/>
  <c r="BE206"/>
  <c r="BE251"/>
  <c r="BE254"/>
  <c r="BE178"/>
  <c r="BE113"/>
  <c r="BE149"/>
  <c r="BE182"/>
  <c r="BE187"/>
  <c r="BE191"/>
  <c r="BE227"/>
  <c i="3" r="BK91"/>
  <c r="J91"/>
  <c r="J60"/>
  <c i="4" r="J52"/>
  <c r="F55"/>
  <c r="BE137"/>
  <c r="BE192"/>
  <c r="BE195"/>
  <c r="BE204"/>
  <c r="BE215"/>
  <c r="BE225"/>
  <c r="BE238"/>
  <c r="BE243"/>
  <c r="BE245"/>
  <c i="3" r="BK358"/>
  <c r="J358"/>
  <c r="J69"/>
  <c i="4" r="BE101"/>
  <c r="BE107"/>
  <c r="BE161"/>
  <c r="BE217"/>
  <c r="BE231"/>
  <c r="BE233"/>
  <c r="BE143"/>
  <c r="BE166"/>
  <c r="BE194"/>
  <c r="BE196"/>
  <c r="BE198"/>
  <c r="BE201"/>
  <c r="BE208"/>
  <c r="BE210"/>
  <c r="BE212"/>
  <c r="BE223"/>
  <c r="BE271"/>
  <c i="3" r="BE101"/>
  <c r="BE169"/>
  <c r="BE335"/>
  <c r="J52"/>
  <c r="BE97"/>
  <c r="BE180"/>
  <c r="BE240"/>
  <c r="BE305"/>
  <c r="BE314"/>
  <c r="BE319"/>
  <c r="E80"/>
  <c r="BE126"/>
  <c r="BE187"/>
  <c r="BE192"/>
  <c r="BE197"/>
  <c r="BE205"/>
  <c r="BE268"/>
  <c r="BE301"/>
  <c r="BE321"/>
  <c r="BE333"/>
  <c r="BE344"/>
  <c r="BE349"/>
  <c r="BE115"/>
  <c r="BE151"/>
  <c r="BE367"/>
  <c r="BE369"/>
  <c r="BE163"/>
  <c r="BE178"/>
  <c r="BE190"/>
  <c r="BE355"/>
  <c i="2" r="BK81"/>
  <c r="J81"/>
  <c i="3" r="F55"/>
  <c r="BE109"/>
  <c r="BE199"/>
  <c r="BE236"/>
  <c r="BE259"/>
  <c r="BE273"/>
  <c r="BE279"/>
  <c r="BE295"/>
  <c r="BE328"/>
  <c r="BE353"/>
  <c r="BE224"/>
  <c r="BE249"/>
  <c r="BE281"/>
  <c r="BE282"/>
  <c r="BE291"/>
  <c r="BE338"/>
  <c r="BE93"/>
  <c r="BE118"/>
  <c r="BE128"/>
  <c r="BE140"/>
  <c r="BE201"/>
  <c r="BE208"/>
  <c r="BE211"/>
  <c r="BE216"/>
  <c r="BE270"/>
  <c r="BE271"/>
  <c r="BE289"/>
  <c r="BE365"/>
  <c r="BE112"/>
  <c r="BE149"/>
  <c r="BE165"/>
  <c r="BE203"/>
  <c r="BE225"/>
  <c r="BE234"/>
  <c r="BE275"/>
  <c r="BE284"/>
  <c r="BE307"/>
  <c r="BE322"/>
  <c r="BE360"/>
  <c i="2" r="BE104"/>
  <c i="1" r="AW55"/>
  <c i="2" r="F55"/>
  <c r="E71"/>
  <c r="J75"/>
  <c r="BE83"/>
  <c r="BE85"/>
  <c r="BE88"/>
  <c r="BE90"/>
  <c r="BE92"/>
  <c r="BE98"/>
  <c r="BE99"/>
  <c r="BE100"/>
  <c r="BE101"/>
  <c r="BE102"/>
  <c r="BE103"/>
  <c i="1" r="BA55"/>
  <c r="BB55"/>
  <c r="BC55"/>
  <c i="2" r="BE95"/>
  <c i="1" r="BD55"/>
  <c i="5" r="J34"/>
  <c i="1" r="AW58"/>
  <c i="6" r="F36"/>
  <c i="1" r="BC59"/>
  <c i="8" r="J34"/>
  <c i="1" r="AW61"/>
  <c i="3" r="F34"/>
  <c i="1" r="BA56"/>
  <c i="7" r="F37"/>
  <c i="1" r="BD60"/>
  <c i="9" r="F35"/>
  <c i="1" r="BB62"/>
  <c i="3" r="J34"/>
  <c i="1" r="AW56"/>
  <c i="6" r="F37"/>
  <c i="1" r="BD59"/>
  <c i="9" r="F36"/>
  <c i="1" r="BC62"/>
  <c i="3" r="F37"/>
  <c i="1" r="BD56"/>
  <c i="9" r="F34"/>
  <c i="1" r="BA62"/>
  <c i="4" r="F37"/>
  <c i="1" r="BD57"/>
  <c i="5" r="F35"/>
  <c i="1" r="BB58"/>
  <c i="7" r="F35"/>
  <c i="1" r="BB60"/>
  <c i="9" r="J34"/>
  <c i="1" r="AW62"/>
  <c i="4" r="J34"/>
  <c i="1" r="AW57"/>
  <c i="5" r="F36"/>
  <c i="1" r="BC58"/>
  <c i="7" r="F34"/>
  <c i="1" r="BA60"/>
  <c i="3" r="F35"/>
  <c i="1" r="BB56"/>
  <c i="7" r="J34"/>
  <c i="1" r="AW60"/>
  <c i="9" r="F37"/>
  <c i="1" r="BD62"/>
  <c i="3" r="F36"/>
  <c i="1" r="BC56"/>
  <c i="7" r="F36"/>
  <c i="1" r="BC60"/>
  <c i="4" r="F35"/>
  <c i="1" r="BB57"/>
  <c i="6" r="F35"/>
  <c i="1" r="BB59"/>
  <c i="8" r="F36"/>
  <c i="1" r="BC61"/>
  <c i="4" r="F34"/>
  <c i="1" r="BA57"/>
  <c i="5" r="F37"/>
  <c i="1" r="BD58"/>
  <c i="8" r="F37"/>
  <c i="1" r="BD61"/>
  <c i="5" r="F34"/>
  <c i="1" r="BA58"/>
  <c i="6" r="F34"/>
  <c i="1" r="BA59"/>
  <c i="8" r="F34"/>
  <c i="1" r="BA61"/>
  <c i="4" r="F36"/>
  <c i="1" r="BC57"/>
  <c i="6" r="J34"/>
  <c i="1" r="AW59"/>
  <c i="8" r="F35"/>
  <c i="1" r="BB61"/>
  <c i="2" r="J30"/>
  <c i="8" l="1" r="T87"/>
  <c r="T86"/>
  <c i="3" r="R91"/>
  <c r="R90"/>
  <c i="9" r="T87"/>
  <c r="T86"/>
  <c i="5" r="T88"/>
  <c r="T87"/>
  <c i="9" r="BK87"/>
  <c r="BK86"/>
  <c r="J86"/>
  <c r="J59"/>
  <c i="7" r="BK87"/>
  <c r="J87"/>
  <c r="J60"/>
  <c i="8" r="R87"/>
  <c r="R86"/>
  <c i="5" r="P88"/>
  <c r="P87"/>
  <c i="1" r="AU58"/>
  <c i="9" r="P87"/>
  <c r="P86"/>
  <c i="1" r="AU62"/>
  <c i="9" r="R87"/>
  <c r="R86"/>
  <c i="3" r="T91"/>
  <c r="T90"/>
  <c i="5" r="R88"/>
  <c r="R87"/>
  <c i="7" r="T87"/>
  <c r="T86"/>
  <c i="6" r="BK87"/>
  <c r="J87"/>
  <c r="J60"/>
  <c r="P87"/>
  <c r="P86"/>
  <c i="1" r="AU59"/>
  <c i="7" r="P87"/>
  <c r="P86"/>
  <c i="1" r="AU60"/>
  <c i="4" r="BK89"/>
  <c r="J89"/>
  <c r="J60"/>
  <c i="2" r="T81"/>
  <c i="8" r="P87"/>
  <c r="P86"/>
  <c i="1" r="AU61"/>
  <c i="2" r="R81"/>
  <c i="6" r="T87"/>
  <c r="T86"/>
  <c i="4" r="T89"/>
  <c r="T88"/>
  <c r="R89"/>
  <c r="R88"/>
  <c i="2" r="P81"/>
  <c i="1" r="AU55"/>
  <c i="9" r="J88"/>
  <c r="J61"/>
  <c i="8" r="BK86"/>
  <c r="J86"/>
  <c i="5" r="BK87"/>
  <c r="J87"/>
  <c r="J59"/>
  <c i="3" r="BK90"/>
  <c r="J90"/>
  <c r="J59"/>
  <c i="1" r="AG55"/>
  <c i="2" r="J59"/>
  <c r="F33"/>
  <c i="1" r="AZ55"/>
  <c i="7" r="F33"/>
  <c i="1" r="AZ60"/>
  <c i="8" r="F33"/>
  <c i="1" r="AZ61"/>
  <c i="2" r="J33"/>
  <c i="1" r="AV55"/>
  <c r="AT55"/>
  <c r="AN55"/>
  <c i="7" r="J33"/>
  <c i="1" r="AV60"/>
  <c r="AT60"/>
  <c i="5" r="J33"/>
  <c i="1" r="AV58"/>
  <c r="AT58"/>
  <c r="BD54"/>
  <c r="W33"/>
  <c i="3" r="F33"/>
  <c i="1" r="AZ56"/>
  <c i="4" r="F33"/>
  <c i="1" r="AZ57"/>
  <c i="8" r="J30"/>
  <c i="1" r="AG61"/>
  <c i="9" r="J33"/>
  <c i="1" r="AV62"/>
  <c r="AT62"/>
  <c i="4" r="J33"/>
  <c i="1" r="AV57"/>
  <c r="AT57"/>
  <c i="8" r="J33"/>
  <c i="1" r="AV61"/>
  <c r="AT61"/>
  <c i="5" r="F33"/>
  <c i="1" r="AZ58"/>
  <c r="BC54"/>
  <c r="W32"/>
  <c i="3" r="J33"/>
  <c i="1" r="AV56"/>
  <c r="AT56"/>
  <c r="BA54"/>
  <c r="W30"/>
  <c i="6" r="F33"/>
  <c i="1" r="AZ59"/>
  <c i="9" r="F33"/>
  <c i="1" r="AZ62"/>
  <c i="6" r="J33"/>
  <c i="1" r="AV59"/>
  <c r="AT59"/>
  <c r="BB54"/>
  <c r="W31"/>
  <c i="4" l="1" r="BK88"/>
  <c r="J88"/>
  <c i="7" r="BK86"/>
  <c r="J86"/>
  <c r="J59"/>
  <c i="9" r="J87"/>
  <c r="J60"/>
  <c i="6" r="BK86"/>
  <c r="J86"/>
  <c r="J59"/>
  <c i="1" r="AN61"/>
  <c i="8" r="J59"/>
  <c r="J39"/>
  <c i="2" r="J39"/>
  <c i="9" r="J30"/>
  <c i="1" r="AG62"/>
  <c i="4" r="J30"/>
  <c i="1" r="AG57"/>
  <c r="AU54"/>
  <c i="5" r="J30"/>
  <c i="1" r="AG58"/>
  <c r="AN58"/>
  <c r="AX54"/>
  <c r="AZ54"/>
  <c r="W29"/>
  <c i="3" r="J30"/>
  <c i="1" r="AG56"/>
  <c r="AY54"/>
  <c r="AW54"/>
  <c r="AK30"/>
  <c i="4" l="1" r="J39"/>
  <c i="9" r="J39"/>
  <c i="4" r="J59"/>
  <c i="5" r="J39"/>
  <c i="3" r="J39"/>
  <c i="1" r="AN56"/>
  <c r="AN62"/>
  <c r="AN57"/>
  <c i="6" r="J30"/>
  <c i="1" r="AG59"/>
  <c r="AN59"/>
  <c i="7" r="J30"/>
  <c i="1" r="AG60"/>
  <c r="AN60"/>
  <c r="AV54"/>
  <c r="AK29"/>
  <c i="6" l="1" r="J39"/>
  <c i="7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<sst xmlns="http://schemas.openxmlformats.org/spreadsheetml/2006/main">
  <si>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</si>
  <si>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</si>
  <si>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</si>
  <si>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</si>
  <si>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</si>
  <si>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{b295f507-1566-43f5-b9e7-33c659e2d3f2}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</si>
  <si>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</si>
  <si>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</si>
  <si>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</si>
  <si>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</si>
  <si>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</si>
  <si>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</si>
  <si>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</si>
  <si>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</si>
  <si>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</si>
  <si>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</si>
  <si>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</si>
  <si>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II-172 Soběšice - Frymburk, oprava</t>
  </si>
  <si>
    <t>KSO:</t>
  </si>
  <si>
    <t/>
  </si>
  <si>
    <t>CC-CZ:</t>
  </si>
  <si>
    <t>Místo:</t>
  </si>
  <si>
    <t xml:space="preserve"> </t>
  </si>
  <si>
    <t>Datum:</t>
  </si>
  <si>
    <t>26. 10. 2024</t>
  </si>
  <si>
    <t>Zadavatel:</t>
  </si>
  <si>
    <t>IČ:</t>
  </si>
  <si>
    <t>Správa a údržba silnic Plzeňského kraje</t>
  </si>
  <si>
    <t>DIČ:</t>
  </si>
  <si>
    <t>Účastník:</t>
  </si>
  <si>
    <t>Vyplň údaj</t>
  </si>
  <si>
    <t>Projektant:</t>
  </si>
  <si>
    <t>SG GEOTECHNIKA a.s.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</si>
  <si>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</si>
  <si>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</si>
  <si>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</si>
  <si>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</si>
  <si>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</si>
  <si>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</si>
  <si>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</si>
  <si>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</si>
  <si>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</si>
  <si>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</si>
  <si>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</si>
  <si>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</si>
  <si>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</si>
  <si>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</si>
  <si>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</si>
  <si>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</si>
  <si>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</si>
  <si>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</si>
  <si>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</si>
  <si>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</si>
  <si>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</si>
  <si>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</si>
  <si>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</si>
  <si>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</si>
  <si>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</si>
  <si>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</si>
  <si>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</si>
  <si>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</si>
  <si>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</si>
  <si>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</si>
  <si>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</si>
  <si>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</si>
  <si>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</si>
  <si>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</si>
  <si>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</si>
  <si>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</si>
  <si>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</si>
  <si>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</si>
  <si>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</si>
  <si>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</si>
  <si>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</si>
  <si>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</si>
  <si>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</si>
  <si>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</si>
  <si>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</si>
  <si>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</si>
  <si>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</si>
  <si>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</si>
  <si>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{23e25108-cbe2-4c4a-81df-36990f3933fa}</t>
  </si>
  <si>
    <t>2</t>
  </si>
  <si>
    <t>01</t>
  </si>
  <si>
    <t>1. ETAPA</t>
  </si>
  <si>
    <t>STA</t>
  </si>
  <si>
    <t>{db657130-b846-4b98-b541-6b0b5bb521f7}</t>
  </si>
  <si>
    <t>02</t>
  </si>
  <si>
    <t>2. ETAPA</t>
  </si>
  <si>
    <t>{2a2b663d-51e6-4edf-84e0-1ac58debdd96}</t>
  </si>
  <si>
    <t>03</t>
  </si>
  <si>
    <t>3. ETAPA</t>
  </si>
  <si>
    <t>{92fb6894-8994-486b-9c0e-0fd8ecb43f54}</t>
  </si>
  <si>
    <t>05</t>
  </si>
  <si>
    <t>5. ETAPA</t>
  </si>
  <si>
    <t>{6ef49b2c-ba24-42d9-968b-13e3ce2a077f}</t>
  </si>
  <si>
    <t>SO 201_172-005</t>
  </si>
  <si>
    <t>{0df172ad-8d88-4278-8443-f571b956eb0c}</t>
  </si>
  <si>
    <t>07</t>
  </si>
  <si>
    <t>SO 202_172-006</t>
  </si>
  <si>
    <t>{6f5267d6-2c63-4c0b-84bd-f90247a7f649}</t>
  </si>
  <si>
    <t>08</t>
  </si>
  <si>
    <t>SO 203_172-007</t>
  </si>
  <si>
    <t>{481bdb92-2a20-43da-af72-08bc40bad6fc}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</si>
  <si>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</si>
  <si>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</si>
  <si>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</si>
  <si>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</si>
  <si>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</si>
  <si>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</si>
  <si>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</si>
  <si>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</si>
  <si>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</si>
  <si>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</si>
  <si>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</si>
  <si>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</si>
  <si>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</si>
  <si>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</si>
  <si>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</si>
  <si>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</si>
  <si>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</si>
  <si>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</si>
  <si>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</si>
  <si>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</si>
  <si>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</si>
  <si>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</si>
  <si>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</si>
  <si>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</si>
  <si>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</si>
  <si>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</si>
  <si>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</si>
  <si>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Zařízení staveniště</t>
  </si>
  <si>
    <t>Kč</t>
  </si>
  <si>
    <t>CS ÚRS 2024 02</t>
  </si>
  <si>
    <t>1024</t>
  </si>
  <si>
    <t>-807905085</t>
  </si>
  <si>
    <t>Online PSC</t>
  </si>
  <si>
    <t>https://podminky.urs.cz/item/CS_URS_2024_02/030001000</t>
  </si>
  <si>
    <t>034503000</t>
  </si>
  <si>
    <t>Zařízení staveniště zabezpečení staveniště informační tabule</t>
  </si>
  <si>
    <t>kus</t>
  </si>
  <si>
    <t>269221046</t>
  </si>
  <si>
    <t>https://podminky.urs.cz/item/CS_URS_2024_02/034503000</t>
  </si>
  <si>
    <t>ON</t>
  </si>
  <si>
    <t>OSTATNÍ NÁKLADY</t>
  </si>
  <si>
    <t>3</t>
  </si>
  <si>
    <t>012164000</t>
  </si>
  <si>
    <t>Vytyčení a zaměření inženýrských sítí</t>
  </si>
  <si>
    <t>-1284008789</t>
  </si>
  <si>
    <t>https://podminky.urs.cz/item/CS_URS_2024_02/012164000</t>
  </si>
  <si>
    <t>4</t>
  </si>
  <si>
    <t>013294000</t>
  </si>
  <si>
    <t>Ostatní dokumentace (zaměření ploch nově pokládaných krytových vrstev obrusu)</t>
  </si>
  <si>
    <t>1234464612</t>
  </si>
  <si>
    <t>https://podminky.urs.cz/item/CS_URS_2024_02/013294000</t>
  </si>
  <si>
    <t>5</t>
  </si>
  <si>
    <t>013254000</t>
  </si>
  <si>
    <t>Průzkumné, geodetické a projektové práce projektové práce dokumentace stavby (výkresová a textová) skutečného provedení stavby</t>
  </si>
  <si>
    <t>729616956</t>
  </si>
  <si>
    <t>https://podminky.urs.cz/item/CS_URS_2024_02/013254000</t>
  </si>
  <si>
    <t>P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</si>
  <si>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</t>
  </si>
  <si>
    <t>6</t>
  </si>
  <si>
    <t>043002000</t>
  </si>
  <si>
    <t>Hlavní tituly průvodních činností a nákladů inženýrská činnost zkoušky a ostatní měření</t>
  </si>
  <si>
    <t>712609832</t>
  </si>
  <si>
    <t>https://podminky.urs.cz/item/CS_URS_2024_02/043002000</t>
  </si>
  <si>
    <t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</t>
  </si>
  <si>
    <t>7</t>
  </si>
  <si>
    <t>07213000.1</t>
  </si>
  <si>
    <t>Dopravně inženýrské opatření vč. projednání - 1.etapa</t>
  </si>
  <si>
    <t>1333255696</t>
  </si>
  <si>
    <t>8</t>
  </si>
  <si>
    <t>07213000.2</t>
  </si>
  <si>
    <t>Dopravně inženýrské opatření vč. projednání - 2.etapa</t>
  </si>
  <si>
    <t>-291028102</t>
  </si>
  <si>
    <t>9</t>
  </si>
  <si>
    <t>07213000.3</t>
  </si>
  <si>
    <t>Dopravně inženýrské opatření vč. projednání - 3.etapa</t>
  </si>
  <si>
    <t>-350818961</t>
  </si>
  <si>
    <t>10</t>
  </si>
  <si>
    <t>07213000.5</t>
  </si>
  <si>
    <t>Dopravně inženýrské opatření vč. projednání - 5.etapa</t>
  </si>
  <si>
    <t>1680308659</t>
  </si>
  <si>
    <t>11</t>
  </si>
  <si>
    <t>07213000.6</t>
  </si>
  <si>
    <t>Dopravně inženýrské opatření vč. projednání - most 172-005</t>
  </si>
  <si>
    <t>1323921268</t>
  </si>
  <si>
    <t>07213000.7</t>
  </si>
  <si>
    <t>Dopravně inženýrské opatření vč. projednání - most 172-006</t>
  </si>
  <si>
    <t>1237861944</t>
  </si>
  <si>
    <t>13</t>
  </si>
  <si>
    <t>07213000.8</t>
  </si>
  <si>
    <t>Dopravně inženýrské opatření vč. projednání - most 172-007</t>
  </si>
  <si>
    <t>1596715780</t>
  </si>
  <si>
    <t>01 - 1. ETAPA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</si>
  <si>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</si>
  <si>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</si>
  <si>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</si>
  <si>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</si>
  <si>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</si>
  <si>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</si>
  <si>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</si>
  <si>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99 - Přesun hmot</t>
  </si>
  <si>
    <t xml:space="preserve">    997 - Přesun sutě</t>
  </si>
  <si>
    <t>PSV - Práce a dodávky PSV</t>
  </si>
  <si>
    <t xml:space="preserve">    783 - Dokončovací práce - nátěry</t>
  </si>
  <si>
    <t>HSV</t>
  </si>
  <si>
    <t>Práce a dodávky HSV</t>
  </si>
  <si>
    <t>Zemní práce</t>
  </si>
  <si>
    <t>122552203</t>
  </si>
  <si>
    <t>Odkopávky a prokopávky nezapažené pro silnice a dálnice strojně v hornině třídy těžitelnosti III do 100 m3</t>
  </si>
  <si>
    <t>m3</t>
  </si>
  <si>
    <t>1853814742</t>
  </si>
  <si>
    <t>https://podminky.urs.cz/item/CS_URS_2024_02/122552203</t>
  </si>
  <si>
    <t>VV</t>
  </si>
  <si>
    <t>HOSPODÁŘSKÉ VJEZDY</t>
  </si>
  <si>
    <t>268*0,05</t>
  </si>
  <si>
    <t>131213701</t>
  </si>
  <si>
    <t>Hloubení nezapažených jam ručně s urovnáním dna do předepsaného profilu a spádu v hornině třídy těžitelnosti I skupiny 3 soudržných</t>
  </si>
  <si>
    <t>-1043854264</t>
  </si>
  <si>
    <t>https://podminky.urs.cz/item/CS_URS_2024_02/131213701</t>
  </si>
  <si>
    <t>odkop pro kamennou dlažbu</t>
  </si>
  <si>
    <t>36*0,25</t>
  </si>
  <si>
    <t>132251251</t>
  </si>
  <si>
    <t>Hloubení nezapažených rýh šířky přes 800 do 2 000 mm strojně s urovnáním dna do předepsaného profilu a spádu v hornině třídy těžitelnosti I skupiny 3 do 20 m3</t>
  </si>
  <si>
    <t>337675380</t>
  </si>
  <si>
    <t>https://podminky.urs.cz/item/CS_URS_2024_02/132251251</t>
  </si>
  <si>
    <t>sanace pod</t>
  </si>
  <si>
    <t>hospodářský přejezd</t>
  </si>
  <si>
    <t>6*0,9*0,5*5</t>
  </si>
  <si>
    <t>propustek</t>
  </si>
  <si>
    <t>P01</t>
  </si>
  <si>
    <t>9*0,9*0,5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</si>
  <si>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</si>
  <si>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</si>
  <si>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</si>
  <si>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https://podminky.urs.cz/item/CS_URS_2024_02/162751117</t>
  </si>
  <si>
    <t>13,4+9+17,6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</si>
  <si>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</si>
  <si>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</si>
  <si>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-450211747</t>
  </si>
  <si>
    <t>https://podminky.urs.cz/item/CS_URS_2024_02/162751119</t>
  </si>
  <si>
    <t>40*10</t>
  </si>
  <si>
    <t>171201221</t>
  </si>
  <si>
    <t>Poplatek za uložení stavebního odpadu na skládce (skládkovné) zeminy a kamení zatříděného do Katalogu odpadů pod kódem 17 05 04</t>
  </si>
  <si>
    <t>t</t>
  </si>
  <si>
    <t>-2077364777</t>
  </si>
  <si>
    <t>https://podminky.urs.cz/item/CS_URS_2024_02/171201221</t>
  </si>
  <si>
    <t>40*1,85</t>
  </si>
  <si>
    <t>174151101</t>
  </si>
  <si>
    <t>Zásyp sypaninou z jakékoliv horniny strojně s uložením výkopku ve vrstvách se zhutněním jam, šachet, rýh nebo kolem objektů v těchto vykopávkách</t>
  </si>
  <si>
    <t>-1573738261</t>
  </si>
  <si>
    <t>https://podminky.urs.cz/item/CS_URS_2024_02/174151101</t>
  </si>
  <si>
    <t>sanace pod stávajícími propustky</t>
  </si>
  <si>
    <t>M</t>
  </si>
  <si>
    <t>58380652</t>
  </si>
  <si>
    <t>kámen lomový neupravený tříděný frakce 0/250</t>
  </si>
  <si>
    <t>551510658</t>
  </si>
  <si>
    <t>17,6*1,8</t>
  </si>
  <si>
    <t>181951112</t>
  </si>
  <si>
    <t>Úprava pláně vyrovnáním výškových rozdílů strojně v hornině třídy těžitelnosti I, skupiny 1 až 3 se zhutněním</t>
  </si>
  <si>
    <t>m2</t>
  </si>
  <si>
    <t>-1887293635</t>
  </si>
  <si>
    <t>https://podminky.urs.cz/item/CS_URS_2024_02/181951112</t>
  </si>
  <si>
    <t>268</t>
  </si>
  <si>
    <t>6*0,9*4*5</t>
  </si>
  <si>
    <t>9*0,9</t>
  </si>
  <si>
    <t>pod kamennou dlažbou</t>
  </si>
  <si>
    <t>36</t>
  </si>
  <si>
    <t>Svislé a kompletní konstrukce</t>
  </si>
  <si>
    <t>317321118</t>
  </si>
  <si>
    <t>Římsy ze železového betonu C 30/37</t>
  </si>
  <si>
    <t>1481435664</t>
  </si>
  <si>
    <t>https://podminky.urs.cz/item/CS_URS_2024_02/317321118</t>
  </si>
  <si>
    <t>P02</t>
  </si>
  <si>
    <t>6*0,7*0,2*2</t>
  </si>
  <si>
    <t>P03</t>
  </si>
  <si>
    <t>(5,2+5,7)*0,6*0,2</t>
  </si>
  <si>
    <t>P04</t>
  </si>
  <si>
    <t>8,5*0,7*0,2</t>
  </si>
  <si>
    <t>317321191</t>
  </si>
  <si>
    <t>Římsy ze železového betonu Příplatek k cenám za betonáž malého rozsahu do 25 m3</t>
  </si>
  <si>
    <t>1854546929</t>
  </si>
  <si>
    <t>https://podminky.urs.cz/item/CS_URS_2024_02/317321191</t>
  </si>
  <si>
    <t>317353121</t>
  </si>
  <si>
    <t>Bednění mostní římsy zřízení všech tvarů</t>
  </si>
  <si>
    <t>-1916134373</t>
  </si>
  <si>
    <t>https://podminky.urs.cz/item/CS_URS_2024_02/317353121</t>
  </si>
  <si>
    <t>(6*2+0,7*2)*0,2*2</t>
  </si>
  <si>
    <t>6*0,2*2</t>
  </si>
  <si>
    <t>(5,2*2+5,7*2+0,6*4)*0,2</t>
  </si>
  <si>
    <t>(5,2+5,7)*0,2</t>
  </si>
  <si>
    <t>(8,5*2+0,7*2)*0,2</t>
  </si>
  <si>
    <t>8,5*0,2</t>
  </si>
  <si>
    <t>317353221</t>
  </si>
  <si>
    <t>Bednění mostní římsy odstranění všech tvarů</t>
  </si>
  <si>
    <t>1944788302</t>
  </si>
  <si>
    <t>https://podminky.urs.cz/item/CS_URS_2024_02/317353221</t>
  </si>
  <si>
    <t>14</t>
  </si>
  <si>
    <t>317361116</t>
  </si>
  <si>
    <t>Výztuž mostních železobetonových říms z betonářské oceli 10 505 (R) nebo BSt 500</t>
  </si>
  <si>
    <t>1006464132</t>
  </si>
  <si>
    <t>https://podminky.urs.cz/item/CS_URS_2024_02/317361116</t>
  </si>
  <si>
    <t>4,178*150/1000</t>
  </si>
  <si>
    <t>Vodorovné konstrukce</t>
  </si>
  <si>
    <t>15</t>
  </si>
  <si>
    <t>451317111</t>
  </si>
  <si>
    <t>Podklad pod dlažbu z betonu prostého pro prostředí s mrazovými cykly tř. C 25/30 tl. do 100 mm</t>
  </si>
  <si>
    <t>-1275521768</t>
  </si>
  <si>
    <t>https://podminky.urs.cz/item/CS_URS_2024_02/451317111</t>
  </si>
  <si>
    <t>hospodářský vjezd</t>
  </si>
  <si>
    <t>4*5</t>
  </si>
  <si>
    <t>16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</si>
  <si>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</si>
  <si>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</si>
  <si>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</si>
  <si>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https://podminky.urs.cz/item/CS_URS_2024_02/465513227</t>
  </si>
  <si>
    <t>17</t>
  </si>
  <si>
    <t>451573111</t>
  </si>
  <si>
    <t>Lože pod potrubí, stoky a drobné objekty v otevřeném výkopu z písku a štěrkopísku do 63 mm</t>
  </si>
  <si>
    <t>-1373842789</t>
  </si>
  <si>
    <t>https://podminky.urs.cz/item/CS_URS_2024_02/451573111</t>
  </si>
  <si>
    <t>6*0,9*0,1*5</t>
  </si>
  <si>
    <t>9*1,2*0,1</t>
  </si>
  <si>
    <t>18</t>
  </si>
  <si>
    <t>452311151</t>
  </si>
  <si>
    <t>Podkladní a zajišťovací konstrukce z betonu prostého v otevřeném výkopu bez zvýšených nároků na prostředí desky pod potrubí, stoky a drobné objekty z betonu tř. C 20/25</t>
  </si>
  <si>
    <t>-701285503</t>
  </si>
  <si>
    <t>https://podminky.urs.cz/item/CS_URS_2024_02/452311151</t>
  </si>
  <si>
    <t>Komunikace pozemní</t>
  </si>
  <si>
    <t>19</t>
  </si>
  <si>
    <t>573231108</t>
  </si>
  <si>
    <t>Postřik spojovací PS bez posypu kamenivem ze silniční emulze, v množství 0,50 kg/m2</t>
  </si>
  <si>
    <t>-2043067330</t>
  </si>
  <si>
    <t>https://podminky.urs.cz/item/CS_URS_2024_02/573231108</t>
  </si>
  <si>
    <t>20</t>
  </si>
  <si>
    <t>577135132</t>
  </si>
  <si>
    <t>Asfaltový beton vrstva ložní ACL 16 (ABH) s rozprostřením a zhutněním z modifikovaného asfaltu v pruhu šířky přes 1,5 do 3 m, po zhutnění tl. 40 mm</t>
  </si>
  <si>
    <t>1948340573</t>
  </si>
  <si>
    <t>https://podminky.urs.cz/item/CS_URS_2024_02/577135132</t>
  </si>
  <si>
    <t>9773</t>
  </si>
  <si>
    <t>+10% na podbalení a sanace</t>
  </si>
  <si>
    <t>9773*0,1</t>
  </si>
  <si>
    <t>573231107</t>
  </si>
  <si>
    <t>Postřik spojovací PS bez posypu kamenivem ze silniční emulze, v množství 0,40 kg/m2</t>
  </si>
  <si>
    <t>526517772</t>
  </si>
  <si>
    <t>https://podminky.urs.cz/item/CS_URS_2024_02/573231107</t>
  </si>
  <si>
    <t>22</t>
  </si>
  <si>
    <t>577145132.1</t>
  </si>
  <si>
    <t xml:space="preserve">Asfaltový beton vrstva ložní ACL 16 + (S), PMB 25/55-65 ev. PMB 45/80-65 s rozptýlenou výztuží z aramidových vláken s rozprostřením a zhutněním z modifikovaného asfaltu v pruhu šířky přes 1,5 do 3 m, po zhutnění tl. 50 mm </t>
  </si>
  <si>
    <t>-1293800671</t>
  </si>
  <si>
    <t>Poznámka k položce:_x000d_
dávkování vláken musí být definováno výrobcem a doloženo zhotovitelem v rámci ITT</t>
  </si>
  <si>
    <t>23</t>
  </si>
  <si>
    <t>-109089362</t>
  </si>
  <si>
    <t>24</t>
  </si>
  <si>
    <t>577134131</t>
  </si>
  <si>
    <t>Asfaltový beton vrstva obrusná ACO 11 (ABS) s rozprostřením a se zhutněním z modifikovaného asfaltu v pruhu šířky přes do 1,5 do 3 m, po zhutnění tl. 40 mm</t>
  </si>
  <si>
    <t>1574763769</t>
  </si>
  <si>
    <t>https://podminky.urs.cz/item/CS_URS_2024_02/577134131</t>
  </si>
  <si>
    <t>25</t>
  </si>
  <si>
    <t>569831111</t>
  </si>
  <si>
    <t>Zpevnění krajnic nebo komunikací pro pěší s rozprostřením a zhutněním, po zhutnění štěrkodrtí tl. 100 mm</t>
  </si>
  <si>
    <t>967835668</t>
  </si>
  <si>
    <t>https://podminky.urs.cz/item/CS_URS_2024_02/569831111</t>
  </si>
  <si>
    <t>2320-1910</t>
  </si>
  <si>
    <t>26</t>
  </si>
  <si>
    <t>569931132</t>
  </si>
  <si>
    <t>Zpevnění krajnic nebo komunikací pro pěší s rozprostřením a zhutněním, po zhutnění asfaltovým recyklátem tl. 100 mm</t>
  </si>
  <si>
    <t>-231796302</t>
  </si>
  <si>
    <t>https://podminky.urs.cz/item/CS_URS_2024_02/569931132</t>
  </si>
  <si>
    <t>Poznámka k položce:_x000d_
bude použit materiál vytěžený na stavbě vč. naložení, dopravy, manipulace</t>
  </si>
  <si>
    <t>27</t>
  </si>
  <si>
    <t>564851111</t>
  </si>
  <si>
    <t>Podklad ze štěrkodrti ŠD s rozprostřením a zhutněním plochy přes 100 m2, po zhutnění tl. 150 mm</t>
  </si>
  <si>
    <t>-1513767482</t>
  </si>
  <si>
    <t>https://podminky.urs.cz/item/CS_URS_2024_02/564851111</t>
  </si>
  <si>
    <t>hospodářské vjezdy</t>
  </si>
  <si>
    <t>Úpravy povrchů, podlahy a osazování výplní</t>
  </si>
  <si>
    <t>28</t>
  </si>
  <si>
    <t>600901010</t>
  </si>
  <si>
    <t>Oprava a spárování stávajícího zdiva propustku</t>
  </si>
  <si>
    <t>-281127258</t>
  </si>
  <si>
    <t>Ostatní konstrukce a práce, bourání</t>
  </si>
  <si>
    <t>29</t>
  </si>
  <si>
    <t>900901010</t>
  </si>
  <si>
    <t>Vizuální prohlídka kominikace dle TP87</t>
  </si>
  <si>
    <t>788027325</t>
  </si>
  <si>
    <t>30</t>
  </si>
  <si>
    <t>965042131</t>
  </si>
  <si>
    <t>Bourání mazanin betonových nebo z litého asfaltu tl. do 100 mm, plochy do 4 m2</t>
  </si>
  <si>
    <t>717315812</t>
  </si>
  <si>
    <t>https://podminky.urs.cz/item/CS_URS_2024_02/965042131</t>
  </si>
  <si>
    <t>propustek římsy</t>
  </si>
  <si>
    <t>6*0,6*0,1*2</t>
  </si>
  <si>
    <t>(5,2+5,7)*0,6*0,1</t>
  </si>
  <si>
    <t>8,5*0,6*0,1</t>
  </si>
  <si>
    <t>31</t>
  </si>
  <si>
    <t>965049111</t>
  </si>
  <si>
    <t>Bourání mazanin Příplatek k cenám za bourání mazanin betonových se svařovanou sítí, tl. do 100 mm</t>
  </si>
  <si>
    <t>-992651282</t>
  </si>
  <si>
    <t>https://podminky.urs.cz/item/CS_URS_2024_02/965049111</t>
  </si>
  <si>
    <t>32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</si>
  <si>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</si>
  <si>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</si>
  <si>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m</t>
  </si>
  <si>
    <t>-300822993</t>
  </si>
  <si>
    <t>https://podminky.urs.cz/item/CS_URS_2024_02/966005311</t>
  </si>
  <si>
    <t>64</t>
  </si>
  <si>
    <t>33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</si>
  <si>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</si>
  <si>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</si>
  <si>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1018403904</t>
  </si>
  <si>
    <t>https://podminky.urs.cz/item/CS_URS_2024_02/966005211</t>
  </si>
  <si>
    <t>2*6</t>
  </si>
  <si>
    <t>34</t>
  </si>
  <si>
    <t>911331111</t>
  </si>
  <si>
    <t>Silniční svodidlo ocelové se zaberaněním sloupků jednostranné úroveň zádržnosti N2 vzdálenosti sloupků do 2 m</t>
  </si>
  <si>
    <t>-858017523</t>
  </si>
  <si>
    <t>https://podminky.urs.cz/item/CS_URS_2024_02/911331111</t>
  </si>
  <si>
    <t>Poznámka k položce:_x000d_
sloupky v prodloužené verzi</t>
  </si>
  <si>
    <t>2*28-16</t>
  </si>
  <si>
    <t>28-16</t>
  </si>
  <si>
    <t>64-16</t>
  </si>
  <si>
    <t>35</t>
  </si>
  <si>
    <t>911331412</t>
  </si>
  <si>
    <t>Silniční svodidlo s osazením sloupků zaberaněním ocelové náběh jednostranný, délky přes 4 do 12 m</t>
  </si>
  <si>
    <t>CS ÚRS 2022 01</t>
  </si>
  <si>
    <t>-1891137637</t>
  </si>
  <si>
    <t>https://podminky.urs.cz/item/CS_URS_2022_01/911331412</t>
  </si>
  <si>
    <t>2*8</t>
  </si>
  <si>
    <t>912221111</t>
  </si>
  <si>
    <t>Montáž směrového sloupku ocelového pružného ručním beraněním silničního</t>
  </si>
  <si>
    <t>1459214076</t>
  </si>
  <si>
    <t>https://podminky.urs.cz/item/CS_URS_2024_02/912221111</t>
  </si>
  <si>
    <t>37</t>
  </si>
  <si>
    <t>40445165</t>
  </si>
  <si>
    <t>sloupek směrový silniční ocelový</t>
  </si>
  <si>
    <t>-1490746971</t>
  </si>
  <si>
    <t>38</t>
  </si>
  <si>
    <t>915611111</t>
  </si>
  <si>
    <t>Předznačení pro vodorovné značení stříkané barvou nebo prováděné z nátěrových hmot liniové dělicí čáry, vodicí proužky</t>
  </si>
  <si>
    <t>1029215609</t>
  </si>
  <si>
    <t>https://podminky.urs.cz/item/CS_URS_2024_02/915611111</t>
  </si>
  <si>
    <t>39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</si>
  <si>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</si>
  <si>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</si>
  <si>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</si>
  <si>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https://podminky.urs.cz/item/CS_URS_2024_02/915211112</t>
  </si>
  <si>
    <t>40</t>
  </si>
  <si>
    <t>919112111</t>
  </si>
  <si>
    <t>Řezání dilatačních spár v živičném krytu příčných nebo podélných, šířky 4 mm, hloubky do 60 mm</t>
  </si>
  <si>
    <t>1817343318</t>
  </si>
  <si>
    <t>https://podminky.urs.cz/item/CS_URS_2024_02/919112111</t>
  </si>
  <si>
    <t>napojení vč. středové</t>
  </si>
  <si>
    <t>1656</t>
  </si>
  <si>
    <t>41</t>
  </si>
  <si>
    <t>919121212</t>
  </si>
  <si>
    <t>Utěsnění dilatačních spár zálivkou za studena v cementobetonovém nebo živičném krytu včetně adhezního nátěru bez těsnicího profilu pod zálivkou, pro komůrky šířky 10 mm, hloubky 20 mm</t>
  </si>
  <si>
    <t>561439911</t>
  </si>
  <si>
    <t>https://podminky.urs.cz/item/CS_URS_2024_02/919121212</t>
  </si>
  <si>
    <t>42</t>
  </si>
  <si>
    <t>919412012.1</t>
  </si>
  <si>
    <t>Hospodářský přejezd délky 3 až 4 m ze plastových trub DN 400 mm, s čely z betonu prostého tř. C 12/15, s převýšením přes 600 do 700 mm</t>
  </si>
  <si>
    <t>1232765583</t>
  </si>
  <si>
    <t>43</t>
  </si>
  <si>
    <t>919492913.1</t>
  </si>
  <si>
    <t>Příplatek ZKD 1 m l nad 4 m hospodářského přejezdu z trub DN 400 z PVC</t>
  </si>
  <si>
    <t>-1084070381</t>
  </si>
  <si>
    <t>2*5</t>
  </si>
  <si>
    <t>44</t>
  </si>
  <si>
    <t>919716111</t>
  </si>
  <si>
    <t>Ocelová výztuž cementobetonového krytu ze svařovaných sítí hmotnosti do 7,5 kg/m2</t>
  </si>
  <si>
    <t>707059428</t>
  </si>
  <si>
    <t>https://podminky.urs.cz/item/CS_URS_2024_02/919716111</t>
  </si>
  <si>
    <t>kari 8/150 2x</t>
  </si>
  <si>
    <t>6*5*1*5,27*1,25/1000</t>
  </si>
  <si>
    <t>45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</si>
  <si>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</si>
  <si>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</si>
  <si>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</si>
  <si>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https://podminky.urs.cz/item/CS_URS_2024_02/938902151</t>
  </si>
  <si>
    <t>46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</si>
  <si>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</si>
  <si>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</si>
  <si>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</si>
  <si>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https://podminky.urs.cz/item/CS_URS_2024_02/938902421</t>
  </si>
  <si>
    <t>hospod. vjezdy</t>
  </si>
  <si>
    <t>47</t>
  </si>
  <si>
    <t>938902422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</si>
  <si>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</si>
  <si>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775981411</t>
  </si>
  <si>
    <t>https://podminky.urs.cz/item/CS_URS_2024_02/938902422</t>
  </si>
  <si>
    <t>10,2</t>
  </si>
  <si>
    <t>12,3</t>
  </si>
  <si>
    <t>48</t>
  </si>
  <si>
    <t>938902423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</si>
  <si>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1000 do 1500 mm</t>
  </si>
  <si>
    <t>-311247637</t>
  </si>
  <si>
    <t>https://podminky.urs.cz/item/CS_URS_2024_02/938902423</t>
  </si>
  <si>
    <t>49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</si>
  <si>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</si>
  <si>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</si>
  <si>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-2144094489</t>
  </si>
  <si>
    <t>https://podminky.urs.cz/item/CS_URS_2024_02/938909311</t>
  </si>
  <si>
    <t>50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</si>
  <si>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</si>
  <si>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</si>
  <si>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26020941</t>
  </si>
  <si>
    <t>https://podminky.urs.cz/item/CS_URS_2024_02/966008112</t>
  </si>
  <si>
    <t>6*5</t>
  </si>
  <si>
    <t>51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</si>
  <si>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</si>
  <si>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</si>
  <si>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</si>
  <si>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https://podminky.urs.cz/item/CS_URS_2024_02/966008311</t>
  </si>
  <si>
    <t>čela propustku</t>
  </si>
  <si>
    <t>1,5*2</t>
  </si>
  <si>
    <t>52</t>
  </si>
  <si>
    <t>919551114</t>
  </si>
  <si>
    <t>Zřízení propustku z trub plastových polyetylenových rýhovaných se spojkami nebo s hrdlem DN 600 mm</t>
  </si>
  <si>
    <t>1985295051</t>
  </si>
  <si>
    <t>https://podminky.urs.cz/item/CS_URS_2024_02/919551114</t>
  </si>
  <si>
    <t>53</t>
  </si>
  <si>
    <t>28617049</t>
  </si>
  <si>
    <t>trubka kanalizační PP korugovaná DN 600x6000mm SN10</t>
  </si>
  <si>
    <t>128</t>
  </si>
  <si>
    <t>-594968025</t>
  </si>
  <si>
    <t>54</t>
  </si>
  <si>
    <t>919535556</t>
  </si>
  <si>
    <t>Obetonování trubního propustku betonem prostým se zvýšenými nároky na prostředí tř. C 25/30</t>
  </si>
  <si>
    <t>248730389</t>
  </si>
  <si>
    <t>https://podminky.urs.cz/item/CS_URS_2024_02/919535556</t>
  </si>
  <si>
    <t>6*5*(0,7*0,7-pi*0,2*0,2)</t>
  </si>
  <si>
    <t>9*(0,9*1-pi*0,3*0,3)</t>
  </si>
  <si>
    <t>55</t>
  </si>
  <si>
    <t>629995101</t>
  </si>
  <si>
    <t>Očištění vnějších ploch tlakovou vodou omytím tlakovou vodou</t>
  </si>
  <si>
    <t>1899914272</t>
  </si>
  <si>
    <t>https://podminky.urs.cz/item/CS_URS_2024_02/629995101</t>
  </si>
  <si>
    <t>propustky</t>
  </si>
  <si>
    <t>P05</t>
  </si>
  <si>
    <t>56</t>
  </si>
  <si>
    <t>985901010</t>
  </si>
  <si>
    <t>Sanační nátěr betonových čel</t>
  </si>
  <si>
    <t>1123134019</t>
  </si>
  <si>
    <t>99</t>
  </si>
  <si>
    <t>Přesun hmot</t>
  </si>
  <si>
    <t>57</t>
  </si>
  <si>
    <t>998225111</t>
  </si>
  <si>
    <t>Přesun hmot pro komunikace s krytem z kameniva, monolitickým betonovým nebo živičným dopravní vzdálenost do 200 m jakékoliv délky objektu</t>
  </si>
  <si>
    <t>2029477402</t>
  </si>
  <si>
    <t>https://podminky.urs.cz/item/CS_URS_2024_02/998225111</t>
  </si>
  <si>
    <t>997</t>
  </si>
  <si>
    <t>Přesun sutě</t>
  </si>
  <si>
    <t>58</t>
  </si>
  <si>
    <t>997221611</t>
  </si>
  <si>
    <t>Nakládání na dopravní prostředky pro vodorovnou dopravu suti</t>
  </si>
  <si>
    <t>-2130363249</t>
  </si>
  <si>
    <t>https://podminky.urs.cz/item/CS_URS_2024_02/997221611</t>
  </si>
  <si>
    <t>čištění propustků</t>
  </si>
  <si>
    <t>2,06+2,9+1,94</t>
  </si>
  <si>
    <t>frézovaná pro využití do krajnic</t>
  </si>
  <si>
    <t>412,6</t>
  </si>
  <si>
    <t>59</t>
  </si>
  <si>
    <t>997221551.1</t>
  </si>
  <si>
    <t>Vodorovná doprava suti ze sypkých materiálů na skládku dle zhotovitele</t>
  </si>
  <si>
    <t>940210410</t>
  </si>
  <si>
    <t>čištění vozovek živice</t>
  </si>
  <si>
    <t>198,74*0,5</t>
  </si>
  <si>
    <t>čištění krajnic a propustků</t>
  </si>
  <si>
    <t>6,9</t>
  </si>
  <si>
    <t>60</t>
  </si>
  <si>
    <t>997221873</t>
  </si>
  <si>
    <t>Poplatek za uložení stavebního odpadu na recyklační skládce (skládkovné) zeminy a kamení zatříděného do Katalogu odpadů pod kódem 17 05 04</t>
  </si>
  <si>
    <t>-745320965</t>
  </si>
  <si>
    <t>https://podminky.urs.cz/item/CS_URS_2024_02/997221873</t>
  </si>
  <si>
    <t>61</t>
  </si>
  <si>
    <t>997221561.1</t>
  </si>
  <si>
    <t>Vodorovná doprava suti z kusových materiálů na skládku dle zhotovitele</t>
  </si>
  <si>
    <t>462293959</t>
  </si>
  <si>
    <t>4,15+0,08+2,69+0,65+38,22+7,2</t>
  </si>
  <si>
    <t>62</t>
  </si>
  <si>
    <t>997221862</t>
  </si>
  <si>
    <t>Poplatek za uložení stavebního odpadu na recyklační skládce (skládkovné) z armovaného betonu zatříděného do Katalogu odpadů pod kódem 17 01 01</t>
  </si>
  <si>
    <t>-303923352</t>
  </si>
  <si>
    <t>https://podminky.urs.cz/item/CS_URS_2024_02/997221862</t>
  </si>
  <si>
    <t>4,15+0,08+38,22+7,2</t>
  </si>
  <si>
    <t>PSV</t>
  </si>
  <si>
    <t>Práce a dodávky PSV</t>
  </si>
  <si>
    <t>783</t>
  </si>
  <si>
    <t>Dokončovací práce - nátěry</t>
  </si>
  <si>
    <t>63</t>
  </si>
  <si>
    <t>783301303</t>
  </si>
  <si>
    <t>Příprava podkladu zámečnických konstrukcí před provedením nátěru odrezivění odrezovačem bezoplachovým</t>
  </si>
  <si>
    <t>1517960102</t>
  </si>
  <si>
    <t>https://podminky.urs.cz/item/CS_URS_2024_02/783301303</t>
  </si>
  <si>
    <t>zábradlí</t>
  </si>
  <si>
    <t>4,5*1,1*2*2</t>
  </si>
  <si>
    <t>783324201</t>
  </si>
  <si>
    <t>Základní antikorozní nátěr zámečnických konstrukcí jednonásobný akrylátový</t>
  </si>
  <si>
    <t>317752116</t>
  </si>
  <si>
    <t>https://podminky.urs.cz/item/CS_URS_2024_02/783324201</t>
  </si>
  <si>
    <t>65</t>
  </si>
  <si>
    <t>783325101</t>
  </si>
  <si>
    <t>Mezinátěr zámečnických konstrukcí jednonásobný akrylátový</t>
  </si>
  <si>
    <t>1291817380</t>
  </si>
  <si>
    <t>https://podminky.urs.cz/item/CS_URS_2024_02/783325101</t>
  </si>
  <si>
    <t>66</t>
  </si>
  <si>
    <t>783327101</t>
  </si>
  <si>
    <t>Krycí nátěr (email) zámečnických konstrukcí jednonásobný akrylátový</t>
  </si>
  <si>
    <t>-274485676</t>
  </si>
  <si>
    <t>https://podminky.urs.cz/item/CS_URS_2024_02/783327101</t>
  </si>
  <si>
    <t>02 - 2. ETAPA</t>
  </si>
  <si>
    <t xml:space="preserve">    2 - Zakládání</t>
  </si>
  <si>
    <t xml:space="preserve">    8 - Trubní vedení</t>
  </si>
  <si>
    <t>42*0,1</t>
  </si>
  <si>
    <t>113154552</t>
  </si>
  <si>
    <t>Frézování živičného podkladu nebo krytu s naložením hmot na dopravní prostředek plochy přes 2 000 do 10 000 m2 tloušťky vrstvy 40 mm</t>
  </si>
  <si>
    <t>1052519630</t>
  </si>
  <si>
    <t>https://podminky.urs.cz/item/CS_URS_2024_02/113154552</t>
  </si>
  <si>
    <t>18*0,25</t>
  </si>
  <si>
    <t>10*0,9*0,5</t>
  </si>
  <si>
    <t>4,2+4,5+4,5</t>
  </si>
  <si>
    <t>13,2*10</t>
  </si>
  <si>
    <t>13,2*1,85</t>
  </si>
  <si>
    <t>P07</t>
  </si>
  <si>
    <t>4,5*1,8</t>
  </si>
  <si>
    <t>10*0,9</t>
  </si>
  <si>
    <t>184911311</t>
  </si>
  <si>
    <t>Položení mulčovací textilie proti prorůstání plevelů kolem vysázených rostlin v rovině nebo na svahu do 1:5</t>
  </si>
  <si>
    <t>1622669455</t>
  </si>
  <si>
    <t>https://podminky.urs.cz/item/CS_URS_2024_02/184911311</t>
  </si>
  <si>
    <t>69311012</t>
  </si>
  <si>
    <t>geotextilie tkaná PES 150S/50kN/m</t>
  </si>
  <si>
    <t>1524463417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</si>
  <si>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</si>
  <si>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</si>
  <si>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</si>
  <si>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1928117193</t>
  </si>
  <si>
    <t>https://podminky.urs.cz/item/CS_URS_2024_02/211531111</t>
  </si>
  <si>
    <t>50*0,4*0,5</t>
  </si>
  <si>
    <t>211971110</t>
  </si>
  <si>
    <t>Zřízení opláštění výplně z geotextilie odvodňovacích žeber nebo trativodů v rýze nebo zářezu se stěnami šikmými o sklonu do 1:2</t>
  </si>
  <si>
    <t>-1832416858</t>
  </si>
  <si>
    <t>https://podminky.urs.cz/item/CS_URS_2024_02/211971110</t>
  </si>
  <si>
    <t>50*(0,4*3+0,6*2)</t>
  </si>
  <si>
    <t>69311088</t>
  </si>
  <si>
    <t>geotextilie netkaná separační, ochranná, filtrační, drenážní PES 500g/m2</t>
  </si>
  <si>
    <t>-409110527</t>
  </si>
  <si>
    <t>120*1,15</t>
  </si>
  <si>
    <t>138*1,1845 'Přepočtené koeficientem množství</t>
  </si>
  <si>
    <t>212532111</t>
  </si>
  <si>
    <t>Lože pro trativody z kameniva hrubého drceného</t>
  </si>
  <si>
    <t>442604577</t>
  </si>
  <si>
    <t>https://podminky.urs.cz/item/CS_URS_2024_02/212532111</t>
  </si>
  <si>
    <t>50*0,4*0,1</t>
  </si>
  <si>
    <t>212755218</t>
  </si>
  <si>
    <t>Trativody bez lože z drenážních trubek plastových flexibilních D 200 mm</t>
  </si>
  <si>
    <t>583917713</t>
  </si>
  <si>
    <t>https://podminky.urs.cz/item/CS_URS_2024_02/212755218</t>
  </si>
  <si>
    <t>P06</t>
  </si>
  <si>
    <t>10*0,9*0,1</t>
  </si>
  <si>
    <t>577135132.1</t>
  </si>
  <si>
    <t xml:space="preserve">Asfaltový beton vrstva ložní ACL 16 + (S), PMB 25/55-65 ev. PMB 45/80-65 s rozptýlenou výztuží z aramidových vláken s rozprostřením a zhutněním z modifikovaného asfaltu v pruhu šířky přes 1,5 do 3 m, po zhutnění tl. 40 mm </t>
  </si>
  <si>
    <t>1088311106</t>
  </si>
  <si>
    <t>Poznámka k položce:_x000d_
dávkování vláken musí být definováno výrobcem a doloženo hotovitelem v rámci ITT</t>
  </si>
  <si>
    <t>4495</t>
  </si>
  <si>
    <t>4495*0,1</t>
  </si>
  <si>
    <t>577134131.1</t>
  </si>
  <si>
    <t>Asfaltový beton vrstva obrusná ACO 11+, PMB 45/80-65, 40 mm s rozptýlenou výztuží z aramidových vláken s rozprostřením a se zhutněním z modifikovaného asfaltu v pruhu šířky přes do 1,5 do 3 m, po zhutnění tl. 40 mm</t>
  </si>
  <si>
    <t>-454468166</t>
  </si>
  <si>
    <t>-784027223</t>
  </si>
  <si>
    <t>564851011</t>
  </si>
  <si>
    <t>Podklad ze štěrkodrti ŠD s rozprostřením a zhutněním plochy jednotlivě do 100 m2, po zhutnění tl. 150 mm</t>
  </si>
  <si>
    <t>-257060344</t>
  </si>
  <si>
    <t>https://podminky.urs.cz/item/CS_URS_2024_02/564851011</t>
  </si>
  <si>
    <t>571908111</t>
  </si>
  <si>
    <t>Kryt vymývaným dekoračním kamenivem (kačírkem) tl. 200 mm</t>
  </si>
  <si>
    <t>1159121042</t>
  </si>
  <si>
    <t>https://podminky.urs.cz/item/CS_URS_2024_02/571908111</t>
  </si>
  <si>
    <t>Trubní vedení</t>
  </si>
  <si>
    <t>895931111.1</t>
  </si>
  <si>
    <t>Vpusti kanalizační horské z betonu prostého tř. C 30/37 velikosti 1200/800 mm</t>
  </si>
  <si>
    <t>898480680</t>
  </si>
  <si>
    <t>Poznámka k položce:_x000d_
vč. stupadel, podkladního betonového lože tl. 150mm, podkladního štěrkového lože tl. 100mm</t>
  </si>
  <si>
    <t>899203112</t>
  </si>
  <si>
    <t>Osazení mříží litinových včetně rámů a košů na bahno pro třídu zatížení B125, C250</t>
  </si>
  <si>
    <t>-36103988</t>
  </si>
  <si>
    <t>https://podminky.urs.cz/item/CS_URS_2024_02/899203112</t>
  </si>
  <si>
    <t>552901010</t>
  </si>
  <si>
    <t>mříž 900/1300, zatížení C250</t>
  </si>
  <si>
    <t>-1249698435</t>
  </si>
  <si>
    <t>899133211</t>
  </si>
  <si>
    <t>Výměna (výšková úprava) vtokové mříže uliční vpusti na betonové skruži s použitím betonových vyrovnávacích prvků</t>
  </si>
  <si>
    <t>-2024007773</t>
  </si>
  <si>
    <t>https://podminky.urs.cz/item/CS_URS_2024_02/899133211</t>
  </si>
  <si>
    <t>59224481</t>
  </si>
  <si>
    <t>mříž vtoková s rámem pro uliční vpusť 500x500, zatížení 40 tun</t>
  </si>
  <si>
    <t>1223643879</t>
  </si>
  <si>
    <t>895901010</t>
  </si>
  <si>
    <t>Vybourání uliční vpusti, zřízení nové monolitické v. do 80cm</t>
  </si>
  <si>
    <t>-1304791209</t>
  </si>
  <si>
    <t>899204112</t>
  </si>
  <si>
    <t>Osazení mříží litinových včetně rámů a košů na bahno pro třídu zatížení D400, E600</t>
  </si>
  <si>
    <t>1865489334</t>
  </si>
  <si>
    <t>https://podminky.urs.cz/item/CS_URS_2024_02/899204112</t>
  </si>
  <si>
    <t>680921213</t>
  </si>
  <si>
    <t>916241213</t>
  </si>
  <si>
    <t>Osazení obrubníku kamenného se zřízením lože, s vyplněním a zatřením spár cementovou maltou stojatého s boční opěrou z betonu prostého, do lože z betonu prostého</t>
  </si>
  <si>
    <t>-1900442638</t>
  </si>
  <si>
    <t>https://podminky.urs.cz/item/CS_URS_2024_02/916241213</t>
  </si>
  <si>
    <t>14+0,75*3</t>
  </si>
  <si>
    <t>58380005</t>
  </si>
  <si>
    <t>obrubník kamenný žulový přímý 1000x200x250mm</t>
  </si>
  <si>
    <t>43817669</t>
  </si>
  <si>
    <t>13,725*1,02 'Přepočtené koeficientem množství</t>
  </si>
  <si>
    <t>58380416</t>
  </si>
  <si>
    <t>obrubník kamenný žulový obloukový R 0,5-1m 200x250mm</t>
  </si>
  <si>
    <t>-1228461973</t>
  </si>
  <si>
    <t>0,75*3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</si>
  <si>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</si>
  <si>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</si>
  <si>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-640216472</t>
  </si>
  <si>
    <t>https://podminky.urs.cz/item/CS_URS_2024_02/935112211</t>
  </si>
  <si>
    <t>59227054</t>
  </si>
  <si>
    <t>žlabovka příkopová betonová 500x500x130mm</t>
  </si>
  <si>
    <t>2070437713</t>
  </si>
  <si>
    <t>75*1,05</t>
  </si>
  <si>
    <t>1390+58</t>
  </si>
  <si>
    <t>915221112</t>
  </si>
  <si>
    <t>Vodorovné dopravní značení stříkaným plastem vodící čára bílá šířky 250 mm souvislá retroreflexní</t>
  </si>
  <si>
    <t>https://podminky.urs.cz/item/CS_URS_2024_02/915221112</t>
  </si>
  <si>
    <t>915221122</t>
  </si>
  <si>
    <t>Vodorovné dopravní značení stříkaným plastem vodící čára bílá šířky 250 mm přerušovaná retroreflexní</t>
  </si>
  <si>
    <t>-676070275</t>
  </si>
  <si>
    <t>https://podminky.urs.cz/item/CS_URS_2024_02/915221122</t>
  </si>
  <si>
    <t>754</t>
  </si>
  <si>
    <t>7,3</t>
  </si>
  <si>
    <t>919551113</t>
  </si>
  <si>
    <t>Zřízení propustku z trub plastových polyetylenových rýhovaných se spojkami nebo s hrdlem DN 500 mm</t>
  </si>
  <si>
    <t>https://podminky.urs.cz/item/CS_URS_2024_02/919551113</t>
  </si>
  <si>
    <t>28617048</t>
  </si>
  <si>
    <t>trubka kanalizační PP korugovaná DN 500x6000mm SN10</t>
  </si>
  <si>
    <t>10*(0,8*1-pi*0,25*0,25)</t>
  </si>
  <si>
    <t>0,63</t>
  </si>
  <si>
    <t>142,6</t>
  </si>
  <si>
    <t>frézovaná na meziskládku pro využití do krajnic</t>
  </si>
  <si>
    <t>407,3</t>
  </si>
  <si>
    <t>91,26</t>
  </si>
  <si>
    <t>8,82+7,2</t>
  </si>
  <si>
    <t>03 - 3. ETAPA</t>
  </si>
  <si>
    <t>173*0,05</t>
  </si>
  <si>
    <t>72*0,25</t>
  </si>
  <si>
    <t>132251252</t>
  </si>
  <si>
    <t>Hloubení nezapažených rýh šířky přes 800 do 2 000 mm strojně s urovnáním dna do předepsaného profilu a spádu v hornině třídy těžitelnosti I skupiny 3 přes 20 do 50 m3</t>
  </si>
  <si>
    <t>https://podminky.urs.cz/item/CS_URS_2024_02/132251252</t>
  </si>
  <si>
    <t>P09,12,14</t>
  </si>
  <si>
    <t>(7+9+9)*0,9*0,5</t>
  </si>
  <si>
    <t>8,65+18+24,75</t>
  </si>
  <si>
    <t>51,4*10</t>
  </si>
  <si>
    <t>51,4*1,85</t>
  </si>
  <si>
    <t>24,75*1,8</t>
  </si>
  <si>
    <t>173</t>
  </si>
  <si>
    <t>6*0,9*5</t>
  </si>
  <si>
    <t>(7+9+9)*0,9</t>
  </si>
  <si>
    <t>72</t>
  </si>
  <si>
    <t>10*3</t>
  </si>
  <si>
    <t>P08,10</t>
  </si>
  <si>
    <t>12+10</t>
  </si>
  <si>
    <t>(7+9+9)*0,9*0,1</t>
  </si>
  <si>
    <t>20025</t>
  </si>
  <si>
    <t>20025*0,1</t>
  </si>
  <si>
    <t>P08</t>
  </si>
  <si>
    <t>6765+57</t>
  </si>
  <si>
    <t>915211122</t>
  </si>
  <si>
    <t>Vodorovné dopravní značení stříkaným plastem dělící čára šířky 125 mm přerušovaná bílá retroreflexní</t>
  </si>
  <si>
    <t>451634577</t>
  </si>
  <si>
    <t>https://podminky.urs.cz/item/CS_URS_2024_02/915211122</t>
  </si>
  <si>
    <t>3450</t>
  </si>
  <si>
    <t>P11,13,15</t>
  </si>
  <si>
    <t>11+7,9+14,7</t>
  </si>
  <si>
    <t>P10</t>
  </si>
  <si>
    <t>9,2</t>
  </si>
  <si>
    <t>6+7,8+9</t>
  </si>
  <si>
    <t>1,5*2*3</t>
  </si>
  <si>
    <t>7+9+9</t>
  </si>
  <si>
    <t>12*3</t>
  </si>
  <si>
    <t>(7+9+9)*(0,9*1-pi*0,3*0,3)</t>
  </si>
  <si>
    <t>12+10+8</t>
  </si>
  <si>
    <t>4,61+1,19</t>
  </si>
  <si>
    <t>407,32*0,5</t>
  </si>
  <si>
    <t>51,74+21,6</t>
  </si>
  <si>
    <t>05 - 5. ETAPA</t>
  </si>
  <si>
    <t>73*0,05</t>
  </si>
  <si>
    <t>28*0,25</t>
  </si>
  <si>
    <t>6*0,9*0,5*2</t>
  </si>
  <si>
    <t>P16,18</t>
  </si>
  <si>
    <t>(9+9)*0,9*0,5</t>
  </si>
  <si>
    <t>3,65+7+13,5</t>
  </si>
  <si>
    <t>24,15*10</t>
  </si>
  <si>
    <t>24,15*1,85</t>
  </si>
  <si>
    <t>13,5*1,8</t>
  </si>
  <si>
    <t>73</t>
  </si>
  <si>
    <t>6*0,9*2</t>
  </si>
  <si>
    <t>(9+9)*0,9</t>
  </si>
  <si>
    <t>10*2</t>
  </si>
  <si>
    <t>4*2</t>
  </si>
  <si>
    <t>6*0,9*0,1*2</t>
  </si>
  <si>
    <t>(9+9)*0,9*0,1</t>
  </si>
  <si>
    <t>8675</t>
  </si>
  <si>
    <t>8675*0,1</t>
  </si>
  <si>
    <t>1497</t>
  </si>
  <si>
    <t>2*2</t>
  </si>
  <si>
    <t>6*2*1*5,27*1,25/1000</t>
  </si>
  <si>
    <t>6*2</t>
  </si>
  <si>
    <t>7,4+7</t>
  </si>
  <si>
    <t>1,5*2*2</t>
  </si>
  <si>
    <t>9+9</t>
  </si>
  <si>
    <t>6*2*(0,7*0,7-pi*0,2*0,2)</t>
  </si>
  <si>
    <t>(+9+9)*(0,9*1-pi*0,3*0,3)</t>
  </si>
  <si>
    <t>1,2</t>
  </si>
  <si>
    <t>176,48*0,5</t>
  </si>
  <si>
    <t>25,87+14,4</t>
  </si>
  <si>
    <t>06 - SO 201_172-005</t>
  </si>
  <si>
    <t>HSV - HSV</t>
  </si>
  <si>
    <t xml:space="preserve">    5.1 - Mosty</t>
  </si>
  <si>
    <t>113154512</t>
  </si>
  <si>
    <t>Frézování živičného podkladu nebo krytu s naložením hmot na dopravní prostředek plochy do 500 m2 pruhu šířky do 0,5 m, tloušťky vrstvy 40 mm</t>
  </si>
  <si>
    <t>1550337058</t>
  </si>
  <si>
    <t>https://podminky.urs.cz/item/CS_URS_2024_02/113154512</t>
  </si>
  <si>
    <t>-705805072</t>
  </si>
  <si>
    <t>12*0,05</t>
  </si>
  <si>
    <t>14696132</t>
  </si>
  <si>
    <t>-1001551935</t>
  </si>
  <si>
    <t>0,6*10</t>
  </si>
  <si>
    <t>1678594760</t>
  </si>
  <si>
    <t>0,6*1,85</t>
  </si>
  <si>
    <t>1906566164</t>
  </si>
  <si>
    <t>-1662745027</t>
  </si>
  <si>
    <t>-248362226</t>
  </si>
  <si>
    <t>-442652554</t>
  </si>
  <si>
    <t>1593994202</t>
  </si>
  <si>
    <t>447</t>
  </si>
  <si>
    <t>447*0,1</t>
  </si>
  <si>
    <t>715771300</t>
  </si>
  <si>
    <t>564950413</t>
  </si>
  <si>
    <t>Podklad nebo podsyp z asfaltového recyklátu s rozprostřením a zhutněním plochy jednotlivě do 100 m2, po zhutnění tl. 150 mm</t>
  </si>
  <si>
    <t>-2131217765</t>
  </si>
  <si>
    <t>https://podminky.urs.cz/item/CS_URS_2024_02/564950413</t>
  </si>
  <si>
    <t>5.1</t>
  </si>
  <si>
    <t>Mosty</t>
  </si>
  <si>
    <t>Pol1</t>
  </si>
  <si>
    <t>Vyčištění koryta vodoteče - RUČNĚ, vč. likvidace a odvozu</t>
  </si>
  <si>
    <t>Pol2</t>
  </si>
  <si>
    <t>Odstranění krytu zpevněných ploch s asf. pojivem, vč. odvozu na skládku a skládkovného</t>
  </si>
  <si>
    <t>Pol3</t>
  </si>
  <si>
    <t>Odkop pro spodní stavbu mostu, vč. odvozu na skládku a skládkovného</t>
  </si>
  <si>
    <t>Pol4</t>
  </si>
  <si>
    <t>Odkop pro spodní stavbu mostu, s vod. přemístěním výkopku do 5m</t>
  </si>
  <si>
    <t>Pol5</t>
  </si>
  <si>
    <t>Uložení sypaniny do násypů se zhutněním</t>
  </si>
  <si>
    <t>Pol6</t>
  </si>
  <si>
    <t>Vrty pro kotvení do železobetonu, D do 16mm</t>
  </si>
  <si>
    <t>Pol7</t>
  </si>
  <si>
    <t>Mostní opěry a křídla ze železového betonu do C30/37 - C 30/37-XF2,XD1</t>
  </si>
  <si>
    <t>Pol8</t>
  </si>
  <si>
    <t>Bednění mostních opěr a křídel - MONTÁŽ, DEMONTÁŽ, NÁJEM</t>
  </si>
  <si>
    <t>Pol9</t>
  </si>
  <si>
    <t>Výztuž mostních opěr a křídel z oceli 10 505, B500B</t>
  </si>
  <si>
    <t>Pol10</t>
  </si>
  <si>
    <t>Římsy ze železového betonu do C30/37 - C 30/37-XF4,XD3</t>
  </si>
  <si>
    <t>Pol11</t>
  </si>
  <si>
    <t>Bednění říms - MONTÁŽ, DEMONTÁŽ, NÁJEM</t>
  </si>
  <si>
    <t>Pol12</t>
  </si>
  <si>
    <t>Výztuž říms z oceli 10 505, B500B</t>
  </si>
  <si>
    <t>Pol13</t>
  </si>
  <si>
    <t>Spřahující výztuž z oceli 10 505, B500B, vč. vlepení</t>
  </si>
  <si>
    <t>Pol14</t>
  </si>
  <si>
    <t>Kovové konstrukce pro kotvení říms - římsové kotvy ve vývrtu (provedení dle VL-4) - vč vyvrtání, vlepení, zálivek</t>
  </si>
  <si>
    <t>kg</t>
  </si>
  <si>
    <t>Pol15</t>
  </si>
  <si>
    <t>Podkladní a spádové vrstvy z betonu C 12/15-X0, vč. bednění čel</t>
  </si>
  <si>
    <t>Pol16</t>
  </si>
  <si>
    <t>Výztuž podkladních a spádových vrstev z KARI sítí</t>
  </si>
  <si>
    <t>Pol17</t>
  </si>
  <si>
    <t>Kamenná rovnanina s uklínováním</t>
  </si>
  <si>
    <t>Pol18</t>
  </si>
  <si>
    <t>Izolace podzem. objektů proti volně stékající vodě asf. pásy, vč. penetrace podkladu - celoplošně natavené pásy</t>
  </si>
  <si>
    <t>Pol19</t>
  </si>
  <si>
    <t>Izolační asf. pásy tl. 5mm z modif. asfaltu - dodávka materiálu</t>
  </si>
  <si>
    <t>1106841079</t>
  </si>
  <si>
    <t>Pol20</t>
  </si>
  <si>
    <t>Ochrana izolace podzemních objektů z geotextilie</t>
  </si>
  <si>
    <t>Pol21</t>
  </si>
  <si>
    <t>Geotextilie hmotnost 600 g/m2 - dodávka materiálu</t>
  </si>
  <si>
    <t>-448794990</t>
  </si>
  <si>
    <t>Pol22</t>
  </si>
  <si>
    <t>Kabelová chránička DN75 - vč. zatahovacího ocel. lanka a zavíčkování konců - vč. fixace chráničky k výztuži</t>
  </si>
  <si>
    <t>Pol23</t>
  </si>
  <si>
    <t>Trubka plast PE DN75 - dodávka materiálu</t>
  </si>
  <si>
    <t>510046193</t>
  </si>
  <si>
    <t>Pol24</t>
  </si>
  <si>
    <t>Výplňové vrstvy z kameniva drceného, index zhutnění ID do 0,95 - vč. veškeré manipulace a dopravy - ŠDA 0/32</t>
  </si>
  <si>
    <t>Pol25</t>
  </si>
  <si>
    <t>Osazení silničního bet. obrubníku, vč. bet. lože</t>
  </si>
  <si>
    <t>Pol26</t>
  </si>
  <si>
    <t>Silniční bet. obrubník 1000x150x250 - dodávka materiálu</t>
  </si>
  <si>
    <t>ks</t>
  </si>
  <si>
    <t>-1576354590</t>
  </si>
  <si>
    <t>Pol27</t>
  </si>
  <si>
    <t>Zábradlí mostní se svislou výpní - DODÁVKA A MONTÁŽ - kotvené do žb římsy z boku pomocí chem. kotev - PKO žárový zinek - výška madla 1,1m od horního povrchu římsy - zábradlí vykonzolovat 0,5m za konec říms</t>
  </si>
  <si>
    <t>Pol28</t>
  </si>
  <si>
    <t>Těsnění dilatačních spar polyuretanovým tmelem průřezu do 600 mm2 - provedení dle VL-4</t>
  </si>
  <si>
    <t>Pol29</t>
  </si>
  <si>
    <t>Nátěry betonových kcí typ S4 (OS-C)</t>
  </si>
  <si>
    <t>Pol30</t>
  </si>
  <si>
    <t>Odstranění mostního 3-madlového zábradlí, vč. odvozu na skládku</t>
  </si>
  <si>
    <t>Pol31</t>
  </si>
  <si>
    <t>Bourání konstrukcí ze železobetonu, vč. odvozu na skládku a skládkovného</t>
  </si>
  <si>
    <t>Pol32</t>
  </si>
  <si>
    <t>Bourání konstrukcí z prostého betonu, vč. odvozu na skládku a skládkovného</t>
  </si>
  <si>
    <t>Pol33</t>
  </si>
  <si>
    <t>Otlučení omítky, vč. odvozu na skládku a skládkovného</t>
  </si>
  <si>
    <t>Pol34</t>
  </si>
  <si>
    <t>Odstranění mostní izolace, vč. odvozu na skládku a skládkovného</t>
  </si>
  <si>
    <t>68</t>
  </si>
  <si>
    <t>Pol35</t>
  </si>
  <si>
    <t>Očištění zdiva otryskáním tlakovou vodou do 200bar</t>
  </si>
  <si>
    <t>70</t>
  </si>
  <si>
    <t>Pol36</t>
  </si>
  <si>
    <t>Očištění zdiva otryskáním tlakovou vodou do 600bar</t>
  </si>
  <si>
    <t>Pol37</t>
  </si>
  <si>
    <t>Očištění ocel. konstrukcí broušením</t>
  </si>
  <si>
    <t>74</t>
  </si>
  <si>
    <t>Pol38</t>
  </si>
  <si>
    <t>Mechanické odsekání degradovaného a nesoudržného betonu</t>
  </si>
  <si>
    <t>76</t>
  </si>
  <si>
    <t>Pol39</t>
  </si>
  <si>
    <t>Reprofilace podhledů, svislých ploch sanační maltou jednovrst. tl. 10mm - vč. spojovacího můstku</t>
  </si>
  <si>
    <t>78</t>
  </si>
  <si>
    <t>Pol40</t>
  </si>
  <si>
    <t>Reprofilace podhledů, svislých ploch sanační maltou jednovrst. tl. 20mm - vč. spojovacího můstku</t>
  </si>
  <si>
    <t>80</t>
  </si>
  <si>
    <t>Pol41</t>
  </si>
  <si>
    <t>Reprofilace podhledů, svislých ploch sanační maltou dvouvrst. tl. 50mm - vč. spojovacího můstku</t>
  </si>
  <si>
    <t>82</t>
  </si>
  <si>
    <t>Pol42</t>
  </si>
  <si>
    <t>Sjednocující jemná stěrka tl. do 5mm - vč. spojovacího můstku</t>
  </si>
  <si>
    <t>84</t>
  </si>
  <si>
    <t>Pol43</t>
  </si>
  <si>
    <t>Ochranný nátěr výztuže - pasivace - vhodným prostředkem na bázi cementu n. polymeru</t>
  </si>
  <si>
    <t>86</t>
  </si>
  <si>
    <t>Pol44</t>
  </si>
  <si>
    <t>Provozní vlivy - ztížené podmínky (práce za provozu po polovinách)</t>
  </si>
  <si>
    <t>kpl</t>
  </si>
  <si>
    <t>88</t>
  </si>
  <si>
    <t>Pol45</t>
  </si>
  <si>
    <t>Geodetické zaměření - nutná geodet. měření mostního objektu před a v průběhu stavby</t>
  </si>
  <si>
    <t>90</t>
  </si>
  <si>
    <t>Pol46</t>
  </si>
  <si>
    <t>Zkoušení materiálů nezávislou zkušebnou</t>
  </si>
  <si>
    <t>92</t>
  </si>
  <si>
    <t>1288161801</t>
  </si>
  <si>
    <t>1406467851</t>
  </si>
  <si>
    <t>308425258</t>
  </si>
  <si>
    <t>663635035</t>
  </si>
  <si>
    <t>968240934</t>
  </si>
  <si>
    <t>1641198672</t>
  </si>
  <si>
    <t>-29278476</t>
  </si>
  <si>
    <t>-1572277109</t>
  </si>
  <si>
    <t>67</t>
  </si>
  <si>
    <t>352446641</t>
  </si>
  <si>
    <t>41,12</t>
  </si>
  <si>
    <t>1807815351</t>
  </si>
  <si>
    <t>8,9*0,5</t>
  </si>
  <si>
    <t>07 - SO 202_172-006</t>
  </si>
  <si>
    <t>-1004657791</t>
  </si>
  <si>
    <t>-1163051141</t>
  </si>
  <si>
    <t>1082559418</t>
  </si>
  <si>
    <t>-588422093</t>
  </si>
  <si>
    <t>484932408</t>
  </si>
  <si>
    <t>210</t>
  </si>
  <si>
    <t>210*0,1</t>
  </si>
  <si>
    <t>-30913713</t>
  </si>
  <si>
    <t>Pol47</t>
  </si>
  <si>
    <t>Vyčištění koryta vodoteče - STROJNĚ, vč. likvidace a odvozu</t>
  </si>
  <si>
    <t>1463129679</t>
  </si>
  <si>
    <t>Pol48</t>
  </si>
  <si>
    <t>Vyčištění svahů od vzrostlé vegetace a náletových dřevin - vč. likvidace a odvozu</t>
  </si>
  <si>
    <t>Pol49</t>
  </si>
  <si>
    <t>Zemní hrázky ze zemin nepropustných - ZŘÍZENÍ A ODSTRANĚNÍ</t>
  </si>
  <si>
    <t>Pol50</t>
  </si>
  <si>
    <t>Převedení vody potrubím DN 600 - ZŘÍZENÍ A ODSTRANĚNÍ</t>
  </si>
  <si>
    <t>Pol51</t>
  </si>
  <si>
    <t>Svahování v zářezech v hornině tř. těžitelnosti I sk. 1 až 3 strojně</t>
  </si>
  <si>
    <t>Pol52</t>
  </si>
  <si>
    <t>Vrty pro odvodnění do železobetonu, D do 70mm</t>
  </si>
  <si>
    <t>Pol53</t>
  </si>
  <si>
    <t>Vrty pro odvodnění do železobetonu, D do 180mm</t>
  </si>
  <si>
    <t>Pol54</t>
  </si>
  <si>
    <t>Mostní opěry a křídla ze železového betonu do C30/37 - C 30/37-XF4,XD3</t>
  </si>
  <si>
    <t>Pol55</t>
  </si>
  <si>
    <t>Mostní nosné deskové konstrukce ze železového betonu do C30/37 - C 30/37-XF1</t>
  </si>
  <si>
    <t>Pol56</t>
  </si>
  <si>
    <t>Bednění mostních nosných deskových konstrukcí - MONTÁŽ, DEMONTÁŽ, NÁJEM</t>
  </si>
  <si>
    <t>Pol57</t>
  </si>
  <si>
    <t>Výztuž mostních nosných deskových konstrukcí z KARI sítí</t>
  </si>
  <si>
    <t>Pol58</t>
  </si>
  <si>
    <t>Podkladní a spádové vrstvy z betonu C 12/15</t>
  </si>
  <si>
    <t>Pol59</t>
  </si>
  <si>
    <t>Drenážní vrstvy z plastbetonu</t>
  </si>
  <si>
    <t>Pol60</t>
  </si>
  <si>
    <t>Odvodňovací trubička izolace, nerez DN50 - DODÁVKA + MONTÁŽ - vč. příruby a perfor. překrytí vtoku (provedení dle VL-4)</t>
  </si>
  <si>
    <t>Pol61</t>
  </si>
  <si>
    <t>Mostní odvodňovač, mříž 300x500mm, kolmý odtok DN 150 - DODÁVKA + MONTÁŽ</t>
  </si>
  <si>
    <t>Pol62</t>
  </si>
  <si>
    <t>Dlažby z lomového kamene na MC, vč. betonového lože a spárování - materiál žula</t>
  </si>
  <si>
    <t>Pol63</t>
  </si>
  <si>
    <t>Pečetící vrstva pod izolaci mostovek</t>
  </si>
  <si>
    <t>Pol64</t>
  </si>
  <si>
    <t>Izolace mostovek celoplošná asf. pásy</t>
  </si>
  <si>
    <t>Pol65</t>
  </si>
  <si>
    <t>Izolační asf. pásy tl. 5mm z modif. asfaltu, s Al vložkou - dodávka materiálu</t>
  </si>
  <si>
    <t>Pol66</t>
  </si>
  <si>
    <t>Ochranná vrstva izolace mostovek z litého asfaltu LAS IV, MA 11 IV</t>
  </si>
  <si>
    <t>Pol67</t>
  </si>
  <si>
    <t>Zhotovení odvodňovacích drenáží DN 100</t>
  </si>
  <si>
    <t>Pol68</t>
  </si>
  <si>
    <t>Trubka drenážní, plast PE DN 100 - dodávka materiálu</t>
  </si>
  <si>
    <t>Pol69</t>
  </si>
  <si>
    <t>Zhotovení prostupů z plast trub do D 180mm - vč. vlepení do otvoru</t>
  </si>
  <si>
    <t>Pol70</t>
  </si>
  <si>
    <t>Trubka plast PE 160x14,6 mm</t>
  </si>
  <si>
    <t>Pol71</t>
  </si>
  <si>
    <t>Výplň za opěrami a zdmi z mezerovitého betonu - pevnost min. C8/10 - mezerovitost 20-25% - se zhutněním včetně mimostaveništní a vnitrostaveništní dopravy</t>
  </si>
  <si>
    <t>Pol72</t>
  </si>
  <si>
    <t>Zábradlí mostní se svislou výpní - DODÁVKA A MONTÁŽ - kotvené do žb římsy z boku pomocí chem. kotev - PKO žárový zinek - výška madla 1,1m od horního povrchu římsy</t>
  </si>
  <si>
    <t>Pol73</t>
  </si>
  <si>
    <t>Výplň dilatačních spar z polystyrenu tl. 20mm</t>
  </si>
  <si>
    <t>94</t>
  </si>
  <si>
    <t>96</t>
  </si>
  <si>
    <t>98</t>
  </si>
  <si>
    <t>100</t>
  </si>
  <si>
    <t>102</t>
  </si>
  <si>
    <t>104</t>
  </si>
  <si>
    <t>Pol74</t>
  </si>
  <si>
    <t>Očištění dlažeb od vegetace</t>
  </si>
  <si>
    <t>106</t>
  </si>
  <si>
    <t>Pol75</t>
  </si>
  <si>
    <t>Spárování stávajících dlažeb cem. maltou</t>
  </si>
  <si>
    <t>108</t>
  </si>
  <si>
    <t>Pol76</t>
  </si>
  <si>
    <t>Spárování starého zdiva cem. maltou</t>
  </si>
  <si>
    <t>110</t>
  </si>
  <si>
    <t>Pol77</t>
  </si>
  <si>
    <t>Lehké pracovní lešení do 1,5 Kpa - MONTÁŽ, DEMONTÁŽ, NÁJEM</t>
  </si>
  <si>
    <t>m3OP</t>
  </si>
  <si>
    <t>112</t>
  </si>
  <si>
    <t>114</t>
  </si>
  <si>
    <t>116</t>
  </si>
  <si>
    <t>118</t>
  </si>
  <si>
    <t>Pol78</t>
  </si>
  <si>
    <t>Stupně a prahy vodních koryt z prostého betonu C25/30 - C 25/30-XF3</t>
  </si>
  <si>
    <t>120</t>
  </si>
  <si>
    <t>Pol79</t>
  </si>
  <si>
    <t>Bednění stupňů a prahů vodních koryt - MONTÁŽ, DEMONTÁŽ, NÁJEM</t>
  </si>
  <si>
    <t>122</t>
  </si>
  <si>
    <t>1806059438</t>
  </si>
  <si>
    <t>69</t>
  </si>
  <si>
    <t>-1581032532</t>
  </si>
  <si>
    <t>1251409955</t>
  </si>
  <si>
    <t>71</t>
  </si>
  <si>
    <t>-935718856</t>
  </si>
  <si>
    <t>862559892</t>
  </si>
  <si>
    <t>-8244576</t>
  </si>
  <si>
    <t>-2043978193</t>
  </si>
  <si>
    <t>75</t>
  </si>
  <si>
    <t>-1114235022</t>
  </si>
  <si>
    <t>221308423</t>
  </si>
  <si>
    <t>19,32</t>
  </si>
  <si>
    <t>4,2*0,5</t>
  </si>
  <si>
    <t>08 - SO 203_172-007</t>
  </si>
  <si>
    <t>113154532</t>
  </si>
  <si>
    <t>Frézování živičného podkladu nebo krytu s naložením hmot na dopravní prostředek plochy přes 500 do 2 000 m2 pruhu šířky do 1 m, tloušťky vrstvy 40 mm</t>
  </si>
  <si>
    <t>1394327079</t>
  </si>
  <si>
    <t>https://podminky.urs.cz/item/CS_URS_2024_02/113154532</t>
  </si>
  <si>
    <t>-710682404</t>
  </si>
  <si>
    <t>14*0,05</t>
  </si>
  <si>
    <t>464080818</t>
  </si>
  <si>
    <t>-1423924992</t>
  </si>
  <si>
    <t>0,7*10</t>
  </si>
  <si>
    <t>-603685188</t>
  </si>
  <si>
    <t>0,7*1,85</t>
  </si>
  <si>
    <t>1890676721</t>
  </si>
  <si>
    <t>-1657555472</t>
  </si>
  <si>
    <t>-330380254</t>
  </si>
  <si>
    <t>944116481</t>
  </si>
  <si>
    <t>1322327120</t>
  </si>
  <si>
    <t>865</t>
  </si>
  <si>
    <t>865*0,1</t>
  </si>
  <si>
    <t>1342873582</t>
  </si>
  <si>
    <t>452931496</t>
  </si>
  <si>
    <t>Pol80</t>
  </si>
  <si>
    <t>Mostní opěry a křídla z kamen zdiva na MC</t>
  </si>
  <si>
    <t>Pol81</t>
  </si>
  <si>
    <t>Ochranná vrstva izolace mostovek z asf. betonu ACO 8, tl. 40 mm</t>
  </si>
  <si>
    <t>Pol82</t>
  </si>
  <si>
    <t>Asfaltový beton pro obrusné vrstvy ACO 16 tl. 50mm</t>
  </si>
  <si>
    <t>Pol83</t>
  </si>
  <si>
    <t>Zábradlí mostní se svislou výpní - DODÁVKA A MONTÁŽ - kotvené do žb římsy shora pomocí chem. kotev - PKO žárový zinek - výška madla 1,1m od horního povrchu římsy</t>
  </si>
  <si>
    <t>Pol84</t>
  </si>
  <si>
    <t>Zábradlí silniční 3-madlové - DODÁVKA A MONTÁŽ - sloupky kotvené zabetonováním do země - PKO žárový zinek - vč. bet. základů</t>
  </si>
  <si>
    <t>Pol85</t>
  </si>
  <si>
    <t>Svodidlo ocel mostní jednostr, úroveň zadržení H2, PKO žár. zinek - DODÁVKA A MONTÁŽ</t>
  </si>
  <si>
    <t>Pol86</t>
  </si>
  <si>
    <t>Svodidlo ocel silniční jednostr, úroveň zadržení H1 - DEMONTÁŽ A MONTÁŽ (BEZ DODÁVKY)</t>
  </si>
  <si>
    <t>Pol87</t>
  </si>
  <si>
    <t>Drobné doplňkové konstr kovové pozink - DODÁVKA A MONTÁŽ</t>
  </si>
  <si>
    <t>Pol88</t>
  </si>
  <si>
    <t>Bourání konstrukcí z kamen. zdiva, vč. odvozu na skládku a skládkovného</t>
  </si>
  <si>
    <t>Pol89</t>
  </si>
  <si>
    <t>Odstranění silničních kamenných obrubníků, vč. odvozu na skládku a skládkovného</t>
  </si>
  <si>
    <t>Pol90</t>
  </si>
  <si>
    <t>Odtranění mostní izolace z asf. pásů, vč. odvozu na skládku a skládkovného</t>
  </si>
  <si>
    <t>124</t>
  </si>
  <si>
    <t>126</t>
  </si>
  <si>
    <t>77</t>
  </si>
  <si>
    <t>130</t>
  </si>
  <si>
    <t>-1300809289</t>
  </si>
  <si>
    <t>79</t>
  </si>
  <si>
    <t>181954737</t>
  </si>
  <si>
    <t>588631696</t>
  </si>
  <si>
    <t>81</t>
  </si>
  <si>
    <t>1555735357</t>
  </si>
  <si>
    <t>1340525531</t>
  </si>
  <si>
    <t>160</t>
  </si>
  <si>
    <t>83</t>
  </si>
  <si>
    <t>2005229402</t>
  </si>
  <si>
    <t>-577879096</t>
  </si>
  <si>
    <t>85</t>
  </si>
  <si>
    <t>513758345</t>
  </si>
  <si>
    <t>1963991141</t>
  </si>
  <si>
    <t>87</t>
  </si>
  <si>
    <t>1541784112</t>
  </si>
  <si>
    <t>79,58</t>
  </si>
  <si>
    <t>-845401317</t>
  </si>
  <si>
    <t>17,3*0,5</t>
  </si>
  <si>
    <t>1,4</t>
  </si>
  <si>
    <t>89</t>
  </si>
  <si>
    <t>-708107978</t>
  </si>
  <si>
    <t>SEZNAM FIGUR</t>
  </si>
  <si>
    <t>Výměra</t>
  </si>
  <si>
    <t>ČV</t>
  </si>
  <si>
    <t>čištění vozovek</t>
  </si>
  <si>
    <t>9937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</si>
</sst>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34503000" TargetMode="External" /><Relationship Id="rId3" Type="http://schemas.openxmlformats.org/officeDocument/2006/relationships/hyperlink" Target="https://podminky.urs.cz/item/CS_URS_2024_02/012164000" TargetMode="External" /><Relationship Id="rId4" Type="http://schemas.openxmlformats.org/officeDocument/2006/relationships/hyperlink" Target="https://podminky.urs.cz/item/CS_URS_2024_02/013294000" TargetMode="External" /><Relationship Id="rId5" Type="http://schemas.openxmlformats.org/officeDocument/2006/relationships/hyperlink" Target="https://podminky.urs.cz/item/CS_URS_2024_02/013254000" TargetMode="External" /><Relationship Id="rId6" Type="http://schemas.openxmlformats.org/officeDocument/2006/relationships/hyperlink" Target="https://podminky.urs.cz/item/CS_URS_2024_02/043002000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552203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5125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317321118" TargetMode="External" /><Relationship Id="rId10" Type="http://schemas.openxmlformats.org/officeDocument/2006/relationships/hyperlink" Target="https://podminky.urs.cz/item/CS_URS_2024_02/317321191" TargetMode="External" /><Relationship Id="rId11" Type="http://schemas.openxmlformats.org/officeDocument/2006/relationships/hyperlink" Target="https://podminky.urs.cz/item/CS_URS_2024_02/317353121" TargetMode="External" /><Relationship Id="rId12" Type="http://schemas.openxmlformats.org/officeDocument/2006/relationships/hyperlink" Target="https://podminky.urs.cz/item/CS_URS_2024_02/317353221" TargetMode="External" /><Relationship Id="rId13" Type="http://schemas.openxmlformats.org/officeDocument/2006/relationships/hyperlink" Target="https://podminky.urs.cz/item/CS_URS_2024_02/317361116" TargetMode="External" /><Relationship Id="rId14" Type="http://schemas.openxmlformats.org/officeDocument/2006/relationships/hyperlink" Target="https://podminky.urs.cz/item/CS_URS_2024_02/451317111" TargetMode="External" /><Relationship Id="rId15" Type="http://schemas.openxmlformats.org/officeDocument/2006/relationships/hyperlink" Target="https://podminky.urs.cz/item/CS_URS_2024_02/465513227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452311151" TargetMode="External" /><Relationship Id="rId18" Type="http://schemas.openxmlformats.org/officeDocument/2006/relationships/hyperlink" Target="https://podminky.urs.cz/item/CS_URS_2024_02/573231108" TargetMode="External" /><Relationship Id="rId19" Type="http://schemas.openxmlformats.org/officeDocument/2006/relationships/hyperlink" Target="https://podminky.urs.cz/item/CS_URS_2024_02/577135132" TargetMode="External" /><Relationship Id="rId20" Type="http://schemas.openxmlformats.org/officeDocument/2006/relationships/hyperlink" Target="https://podminky.urs.cz/item/CS_URS_2024_02/573231107" TargetMode="External" /><Relationship Id="rId21" Type="http://schemas.openxmlformats.org/officeDocument/2006/relationships/hyperlink" Target="https://podminky.urs.cz/item/CS_URS_2024_02/573231107" TargetMode="External" /><Relationship Id="rId22" Type="http://schemas.openxmlformats.org/officeDocument/2006/relationships/hyperlink" Target="https://podminky.urs.cz/item/CS_URS_2024_02/577134131" TargetMode="External" /><Relationship Id="rId23" Type="http://schemas.openxmlformats.org/officeDocument/2006/relationships/hyperlink" Target="https://podminky.urs.cz/item/CS_URS_2024_02/569831111" TargetMode="External" /><Relationship Id="rId24" Type="http://schemas.openxmlformats.org/officeDocument/2006/relationships/hyperlink" Target="https://podminky.urs.cz/item/CS_URS_2024_02/569931132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965042131" TargetMode="External" /><Relationship Id="rId27" Type="http://schemas.openxmlformats.org/officeDocument/2006/relationships/hyperlink" Target="https://podminky.urs.cz/item/CS_URS_2024_02/965049111" TargetMode="External" /><Relationship Id="rId28" Type="http://schemas.openxmlformats.org/officeDocument/2006/relationships/hyperlink" Target="https://podminky.urs.cz/item/CS_URS_2024_02/966005311" TargetMode="External" /><Relationship Id="rId29" Type="http://schemas.openxmlformats.org/officeDocument/2006/relationships/hyperlink" Target="https://podminky.urs.cz/item/CS_URS_2024_02/966005211" TargetMode="External" /><Relationship Id="rId30" Type="http://schemas.openxmlformats.org/officeDocument/2006/relationships/hyperlink" Target="https://podminky.urs.cz/item/CS_URS_2024_02/911331111" TargetMode="External" /><Relationship Id="rId31" Type="http://schemas.openxmlformats.org/officeDocument/2006/relationships/hyperlink" Target="https://podminky.urs.cz/item/CS_URS_2022_01/911331412" TargetMode="External" /><Relationship Id="rId32" Type="http://schemas.openxmlformats.org/officeDocument/2006/relationships/hyperlink" Target="https://podminky.urs.cz/item/CS_URS_2024_02/912221111" TargetMode="External" /><Relationship Id="rId33" Type="http://schemas.openxmlformats.org/officeDocument/2006/relationships/hyperlink" Target="https://podminky.urs.cz/item/CS_URS_2024_02/915611111" TargetMode="External" /><Relationship Id="rId34" Type="http://schemas.openxmlformats.org/officeDocument/2006/relationships/hyperlink" Target="https://podminky.urs.cz/item/CS_URS_2024_02/915211112" TargetMode="External" /><Relationship Id="rId35" Type="http://schemas.openxmlformats.org/officeDocument/2006/relationships/hyperlink" Target="https://podminky.urs.cz/item/CS_URS_2024_02/919112111" TargetMode="External" /><Relationship Id="rId36" Type="http://schemas.openxmlformats.org/officeDocument/2006/relationships/hyperlink" Target="https://podminky.urs.cz/item/CS_URS_2024_02/919121212" TargetMode="External" /><Relationship Id="rId37" Type="http://schemas.openxmlformats.org/officeDocument/2006/relationships/hyperlink" Target="https://podminky.urs.cz/item/CS_URS_2024_02/919716111" TargetMode="External" /><Relationship Id="rId38" Type="http://schemas.openxmlformats.org/officeDocument/2006/relationships/hyperlink" Target="https://podminky.urs.cz/item/CS_URS_2024_02/938902151" TargetMode="External" /><Relationship Id="rId39" Type="http://schemas.openxmlformats.org/officeDocument/2006/relationships/hyperlink" Target="https://podminky.urs.cz/item/CS_URS_2024_02/938902421" TargetMode="External" /><Relationship Id="rId40" Type="http://schemas.openxmlformats.org/officeDocument/2006/relationships/hyperlink" Target="https://podminky.urs.cz/item/CS_URS_2024_02/938902422" TargetMode="External" /><Relationship Id="rId41" Type="http://schemas.openxmlformats.org/officeDocument/2006/relationships/hyperlink" Target="https://podminky.urs.cz/item/CS_URS_2024_02/938902423" TargetMode="External" /><Relationship Id="rId42" Type="http://schemas.openxmlformats.org/officeDocument/2006/relationships/hyperlink" Target="https://podminky.urs.cz/item/CS_URS_2024_02/938909311" TargetMode="External" /><Relationship Id="rId43" Type="http://schemas.openxmlformats.org/officeDocument/2006/relationships/hyperlink" Target="https://podminky.urs.cz/item/CS_URS_2024_02/966008112" TargetMode="External" /><Relationship Id="rId44" Type="http://schemas.openxmlformats.org/officeDocument/2006/relationships/hyperlink" Target="https://podminky.urs.cz/item/CS_URS_2024_02/966008311" TargetMode="External" /><Relationship Id="rId45" Type="http://schemas.openxmlformats.org/officeDocument/2006/relationships/hyperlink" Target="https://podminky.urs.cz/item/CS_URS_2024_02/919551114" TargetMode="External" /><Relationship Id="rId46" Type="http://schemas.openxmlformats.org/officeDocument/2006/relationships/hyperlink" Target="https://podminky.urs.cz/item/CS_URS_2024_02/919535556" TargetMode="External" /><Relationship Id="rId47" Type="http://schemas.openxmlformats.org/officeDocument/2006/relationships/hyperlink" Target="https://podminky.urs.cz/item/CS_URS_2024_02/629995101" TargetMode="External" /><Relationship Id="rId48" Type="http://schemas.openxmlformats.org/officeDocument/2006/relationships/hyperlink" Target="https://podminky.urs.cz/item/CS_URS_2024_02/998225111" TargetMode="External" /><Relationship Id="rId49" Type="http://schemas.openxmlformats.org/officeDocument/2006/relationships/hyperlink" Target="https://podminky.urs.cz/item/CS_URS_2024_02/997221611" TargetMode="External" /><Relationship Id="rId50" Type="http://schemas.openxmlformats.org/officeDocument/2006/relationships/hyperlink" Target="https://podminky.urs.cz/item/CS_URS_2024_02/997221873" TargetMode="External" /><Relationship Id="rId51" Type="http://schemas.openxmlformats.org/officeDocument/2006/relationships/hyperlink" Target="https://podminky.urs.cz/item/CS_URS_2024_02/997221862" TargetMode="External" /><Relationship Id="rId52" Type="http://schemas.openxmlformats.org/officeDocument/2006/relationships/hyperlink" Target="https://podminky.urs.cz/item/CS_URS_2024_02/783301303" TargetMode="External" /><Relationship Id="rId53" Type="http://schemas.openxmlformats.org/officeDocument/2006/relationships/hyperlink" Target="https://podminky.urs.cz/item/CS_URS_2024_02/783324201" TargetMode="External" /><Relationship Id="rId54" Type="http://schemas.openxmlformats.org/officeDocument/2006/relationships/hyperlink" Target="https://podminky.urs.cz/item/CS_URS_2024_02/783325101" TargetMode="External" /><Relationship Id="rId55" Type="http://schemas.openxmlformats.org/officeDocument/2006/relationships/hyperlink" Target="https://podminky.urs.cz/item/CS_URS_2024_02/783327101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552203" TargetMode="External" /><Relationship Id="rId2" Type="http://schemas.openxmlformats.org/officeDocument/2006/relationships/hyperlink" Target="https://podminky.urs.cz/item/CS_URS_2024_02/113154552" TargetMode="External" /><Relationship Id="rId3" Type="http://schemas.openxmlformats.org/officeDocument/2006/relationships/hyperlink" Target="https://podminky.urs.cz/item/CS_URS_2024_02/131213701" TargetMode="External" /><Relationship Id="rId4" Type="http://schemas.openxmlformats.org/officeDocument/2006/relationships/hyperlink" Target="https://podminky.urs.cz/item/CS_URS_2024_02/13225125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184911311" TargetMode="External" /><Relationship Id="rId11" Type="http://schemas.openxmlformats.org/officeDocument/2006/relationships/hyperlink" Target="https://podminky.urs.cz/item/CS_URS_2024_02/211531111" TargetMode="External" /><Relationship Id="rId12" Type="http://schemas.openxmlformats.org/officeDocument/2006/relationships/hyperlink" Target="https://podminky.urs.cz/item/CS_URS_2024_02/211971110" TargetMode="External" /><Relationship Id="rId13" Type="http://schemas.openxmlformats.org/officeDocument/2006/relationships/hyperlink" Target="https://podminky.urs.cz/item/CS_URS_2024_02/212532111" TargetMode="External" /><Relationship Id="rId14" Type="http://schemas.openxmlformats.org/officeDocument/2006/relationships/hyperlink" Target="https://podminky.urs.cz/item/CS_URS_2024_02/212755218" TargetMode="External" /><Relationship Id="rId15" Type="http://schemas.openxmlformats.org/officeDocument/2006/relationships/hyperlink" Target="https://podminky.urs.cz/item/CS_URS_2024_02/451317111" TargetMode="External" /><Relationship Id="rId16" Type="http://schemas.openxmlformats.org/officeDocument/2006/relationships/hyperlink" Target="https://podminky.urs.cz/item/CS_URS_2024_02/465513227" TargetMode="External" /><Relationship Id="rId17" Type="http://schemas.openxmlformats.org/officeDocument/2006/relationships/hyperlink" Target="https://podminky.urs.cz/item/CS_URS_2024_02/451573111" TargetMode="External" /><Relationship Id="rId18" Type="http://schemas.openxmlformats.org/officeDocument/2006/relationships/hyperlink" Target="https://podminky.urs.cz/item/CS_URS_2024_02/452311151" TargetMode="External" /><Relationship Id="rId19" Type="http://schemas.openxmlformats.org/officeDocument/2006/relationships/hyperlink" Target="https://podminky.urs.cz/item/CS_URS_2024_02/573231108" TargetMode="External" /><Relationship Id="rId20" Type="http://schemas.openxmlformats.org/officeDocument/2006/relationships/hyperlink" Target="https://podminky.urs.cz/item/CS_URS_2024_02/573231107" TargetMode="External" /><Relationship Id="rId21" Type="http://schemas.openxmlformats.org/officeDocument/2006/relationships/hyperlink" Target="https://podminky.urs.cz/item/CS_URS_2024_02/569931132" TargetMode="External" /><Relationship Id="rId22" Type="http://schemas.openxmlformats.org/officeDocument/2006/relationships/hyperlink" Target="https://podminky.urs.cz/item/CS_URS_2024_02/564851011" TargetMode="External" /><Relationship Id="rId23" Type="http://schemas.openxmlformats.org/officeDocument/2006/relationships/hyperlink" Target="https://podminky.urs.cz/item/CS_URS_2024_02/571908111" TargetMode="External" /><Relationship Id="rId24" Type="http://schemas.openxmlformats.org/officeDocument/2006/relationships/hyperlink" Target="https://podminky.urs.cz/item/CS_URS_2024_02/899203112" TargetMode="External" /><Relationship Id="rId25" Type="http://schemas.openxmlformats.org/officeDocument/2006/relationships/hyperlink" Target="https://podminky.urs.cz/item/CS_URS_2024_02/899133211" TargetMode="External" /><Relationship Id="rId26" Type="http://schemas.openxmlformats.org/officeDocument/2006/relationships/hyperlink" Target="https://podminky.urs.cz/item/CS_URS_2024_02/899204112" TargetMode="External" /><Relationship Id="rId27" Type="http://schemas.openxmlformats.org/officeDocument/2006/relationships/hyperlink" Target="https://podminky.urs.cz/item/CS_URS_2024_02/916241213" TargetMode="External" /><Relationship Id="rId28" Type="http://schemas.openxmlformats.org/officeDocument/2006/relationships/hyperlink" Target="https://podminky.urs.cz/item/CS_URS_2024_02/935112211" TargetMode="External" /><Relationship Id="rId29" Type="http://schemas.openxmlformats.org/officeDocument/2006/relationships/hyperlink" Target="https://podminky.urs.cz/item/CS_URS_2024_02/915611111" TargetMode="External" /><Relationship Id="rId30" Type="http://schemas.openxmlformats.org/officeDocument/2006/relationships/hyperlink" Target="https://podminky.urs.cz/item/CS_URS_2024_02/915221112" TargetMode="External" /><Relationship Id="rId31" Type="http://schemas.openxmlformats.org/officeDocument/2006/relationships/hyperlink" Target="https://podminky.urs.cz/item/CS_URS_2024_02/915221122" TargetMode="External" /><Relationship Id="rId32" Type="http://schemas.openxmlformats.org/officeDocument/2006/relationships/hyperlink" Target="https://podminky.urs.cz/item/CS_URS_2024_02/919112111" TargetMode="External" /><Relationship Id="rId33" Type="http://schemas.openxmlformats.org/officeDocument/2006/relationships/hyperlink" Target="https://podminky.urs.cz/item/CS_URS_2024_02/919121212" TargetMode="External" /><Relationship Id="rId34" Type="http://schemas.openxmlformats.org/officeDocument/2006/relationships/hyperlink" Target="https://podminky.urs.cz/item/CS_URS_2024_02/938902151" TargetMode="External" /><Relationship Id="rId35" Type="http://schemas.openxmlformats.org/officeDocument/2006/relationships/hyperlink" Target="https://podminky.urs.cz/item/CS_URS_2024_02/938902421" TargetMode="External" /><Relationship Id="rId36" Type="http://schemas.openxmlformats.org/officeDocument/2006/relationships/hyperlink" Target="https://podminky.urs.cz/item/CS_URS_2024_02/938909311" TargetMode="External" /><Relationship Id="rId37" Type="http://schemas.openxmlformats.org/officeDocument/2006/relationships/hyperlink" Target="https://podminky.urs.cz/item/CS_URS_2024_02/966008112" TargetMode="External" /><Relationship Id="rId38" Type="http://schemas.openxmlformats.org/officeDocument/2006/relationships/hyperlink" Target="https://podminky.urs.cz/item/CS_URS_2024_02/966008311" TargetMode="External" /><Relationship Id="rId39" Type="http://schemas.openxmlformats.org/officeDocument/2006/relationships/hyperlink" Target="https://podminky.urs.cz/item/CS_URS_2024_02/919551113" TargetMode="External" /><Relationship Id="rId40" Type="http://schemas.openxmlformats.org/officeDocument/2006/relationships/hyperlink" Target="https://podminky.urs.cz/item/CS_URS_2024_02/919535556" TargetMode="External" /><Relationship Id="rId41" Type="http://schemas.openxmlformats.org/officeDocument/2006/relationships/hyperlink" Target="https://podminky.urs.cz/item/CS_URS_2024_02/998225111" TargetMode="External" /><Relationship Id="rId42" Type="http://schemas.openxmlformats.org/officeDocument/2006/relationships/hyperlink" Target="https://podminky.urs.cz/item/CS_URS_2024_02/997221611" TargetMode="External" /><Relationship Id="rId43" Type="http://schemas.openxmlformats.org/officeDocument/2006/relationships/hyperlink" Target="https://podminky.urs.cz/item/CS_URS_2024_02/997221873" TargetMode="External" /><Relationship Id="rId44" Type="http://schemas.openxmlformats.org/officeDocument/2006/relationships/hyperlink" Target="https://podminky.urs.cz/item/CS_URS_2024_02/997221862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552203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5125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451317111" TargetMode="External" /><Relationship Id="rId10" Type="http://schemas.openxmlformats.org/officeDocument/2006/relationships/hyperlink" Target="https://podminky.urs.cz/item/CS_URS_2024_02/465513227" TargetMode="External" /><Relationship Id="rId11" Type="http://schemas.openxmlformats.org/officeDocument/2006/relationships/hyperlink" Target="https://podminky.urs.cz/item/CS_URS_2024_02/451573111" TargetMode="External" /><Relationship Id="rId12" Type="http://schemas.openxmlformats.org/officeDocument/2006/relationships/hyperlink" Target="https://podminky.urs.cz/item/CS_URS_2024_02/452311151" TargetMode="External" /><Relationship Id="rId13" Type="http://schemas.openxmlformats.org/officeDocument/2006/relationships/hyperlink" Target="https://podminky.urs.cz/item/CS_URS_2024_02/573231108" TargetMode="External" /><Relationship Id="rId14" Type="http://schemas.openxmlformats.org/officeDocument/2006/relationships/hyperlink" Target="https://podminky.urs.cz/item/CS_URS_2024_02/577135132" TargetMode="External" /><Relationship Id="rId15" Type="http://schemas.openxmlformats.org/officeDocument/2006/relationships/hyperlink" Target="https://podminky.urs.cz/item/CS_URS_2024_02/573231107" TargetMode="External" /><Relationship Id="rId16" Type="http://schemas.openxmlformats.org/officeDocument/2006/relationships/hyperlink" Target="https://podminky.urs.cz/item/CS_URS_2024_02/573231107" TargetMode="External" /><Relationship Id="rId17" Type="http://schemas.openxmlformats.org/officeDocument/2006/relationships/hyperlink" Target="https://podminky.urs.cz/item/CS_URS_2024_02/577134131" TargetMode="External" /><Relationship Id="rId18" Type="http://schemas.openxmlformats.org/officeDocument/2006/relationships/hyperlink" Target="https://podminky.urs.cz/item/CS_URS_2024_02/56983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912221111" TargetMode="External" /><Relationship Id="rId21" Type="http://schemas.openxmlformats.org/officeDocument/2006/relationships/hyperlink" Target="https://podminky.urs.cz/item/CS_URS_2024_02/915611111" TargetMode="External" /><Relationship Id="rId22" Type="http://schemas.openxmlformats.org/officeDocument/2006/relationships/hyperlink" Target="https://podminky.urs.cz/item/CS_URS_2024_02/915211112" TargetMode="External" /><Relationship Id="rId23" Type="http://schemas.openxmlformats.org/officeDocument/2006/relationships/hyperlink" Target="https://podminky.urs.cz/item/CS_URS_2024_02/915211122" TargetMode="External" /><Relationship Id="rId24" Type="http://schemas.openxmlformats.org/officeDocument/2006/relationships/hyperlink" Target="https://podminky.urs.cz/item/CS_URS_2024_02/919112111" TargetMode="External" /><Relationship Id="rId25" Type="http://schemas.openxmlformats.org/officeDocument/2006/relationships/hyperlink" Target="https://podminky.urs.cz/item/CS_URS_2024_02/919121212" TargetMode="External" /><Relationship Id="rId26" Type="http://schemas.openxmlformats.org/officeDocument/2006/relationships/hyperlink" Target="https://podminky.urs.cz/item/CS_URS_2024_02/919716111" TargetMode="External" /><Relationship Id="rId27" Type="http://schemas.openxmlformats.org/officeDocument/2006/relationships/hyperlink" Target="https://podminky.urs.cz/item/CS_URS_2024_02/938902151" TargetMode="External" /><Relationship Id="rId28" Type="http://schemas.openxmlformats.org/officeDocument/2006/relationships/hyperlink" Target="https://podminky.urs.cz/item/CS_URS_2024_02/938902421" TargetMode="External" /><Relationship Id="rId29" Type="http://schemas.openxmlformats.org/officeDocument/2006/relationships/hyperlink" Target="https://podminky.urs.cz/item/CS_URS_2024_02/938902422" TargetMode="External" /><Relationship Id="rId30" Type="http://schemas.openxmlformats.org/officeDocument/2006/relationships/hyperlink" Target="https://podminky.urs.cz/item/CS_URS_2024_02/938909311" TargetMode="External" /><Relationship Id="rId31" Type="http://schemas.openxmlformats.org/officeDocument/2006/relationships/hyperlink" Target="https://podminky.urs.cz/item/CS_URS_2024_02/966008112" TargetMode="External" /><Relationship Id="rId32" Type="http://schemas.openxmlformats.org/officeDocument/2006/relationships/hyperlink" Target="https://podminky.urs.cz/item/CS_URS_2024_02/966008311" TargetMode="External" /><Relationship Id="rId33" Type="http://schemas.openxmlformats.org/officeDocument/2006/relationships/hyperlink" Target="https://podminky.urs.cz/item/CS_URS_2024_02/919551114" TargetMode="External" /><Relationship Id="rId34" Type="http://schemas.openxmlformats.org/officeDocument/2006/relationships/hyperlink" Target="https://podminky.urs.cz/item/CS_URS_2024_02/919535556" TargetMode="External" /><Relationship Id="rId35" Type="http://schemas.openxmlformats.org/officeDocument/2006/relationships/hyperlink" Target="https://podminky.urs.cz/item/CS_URS_2024_02/629995101" TargetMode="External" /><Relationship Id="rId36" Type="http://schemas.openxmlformats.org/officeDocument/2006/relationships/hyperlink" Target="https://podminky.urs.cz/item/CS_URS_2024_02/998225111" TargetMode="External" /><Relationship Id="rId37" Type="http://schemas.openxmlformats.org/officeDocument/2006/relationships/hyperlink" Target="https://podminky.urs.cz/item/CS_URS_2024_02/997221611" TargetMode="External" /><Relationship Id="rId38" Type="http://schemas.openxmlformats.org/officeDocument/2006/relationships/hyperlink" Target="https://podminky.urs.cz/item/CS_URS_2024_02/997221873" TargetMode="External" /><Relationship Id="rId39" Type="http://schemas.openxmlformats.org/officeDocument/2006/relationships/hyperlink" Target="https://podminky.urs.cz/item/CS_URS_2024_02/997221862" TargetMode="External" /><Relationship Id="rId4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552203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5125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451317111" TargetMode="External" /><Relationship Id="rId10" Type="http://schemas.openxmlformats.org/officeDocument/2006/relationships/hyperlink" Target="https://podminky.urs.cz/item/CS_URS_2024_02/465513227" TargetMode="External" /><Relationship Id="rId11" Type="http://schemas.openxmlformats.org/officeDocument/2006/relationships/hyperlink" Target="https://podminky.urs.cz/item/CS_URS_2024_02/451573111" TargetMode="External" /><Relationship Id="rId12" Type="http://schemas.openxmlformats.org/officeDocument/2006/relationships/hyperlink" Target="https://podminky.urs.cz/item/CS_URS_2024_02/452311151" TargetMode="External" /><Relationship Id="rId13" Type="http://schemas.openxmlformats.org/officeDocument/2006/relationships/hyperlink" Target="https://podminky.urs.cz/item/CS_URS_2024_02/573231108" TargetMode="External" /><Relationship Id="rId14" Type="http://schemas.openxmlformats.org/officeDocument/2006/relationships/hyperlink" Target="https://podminky.urs.cz/item/CS_URS_2024_02/577135132" TargetMode="External" /><Relationship Id="rId15" Type="http://schemas.openxmlformats.org/officeDocument/2006/relationships/hyperlink" Target="https://podminky.urs.cz/item/CS_URS_2024_02/573231107" TargetMode="External" /><Relationship Id="rId16" Type="http://schemas.openxmlformats.org/officeDocument/2006/relationships/hyperlink" Target="https://podminky.urs.cz/item/CS_URS_2024_02/573231107" TargetMode="External" /><Relationship Id="rId17" Type="http://schemas.openxmlformats.org/officeDocument/2006/relationships/hyperlink" Target="https://podminky.urs.cz/item/CS_URS_2024_02/577134131" TargetMode="External" /><Relationship Id="rId18" Type="http://schemas.openxmlformats.org/officeDocument/2006/relationships/hyperlink" Target="https://podminky.urs.cz/item/CS_URS_2024_02/569831111" TargetMode="External" /><Relationship Id="rId19" Type="http://schemas.openxmlformats.org/officeDocument/2006/relationships/hyperlink" Target="https://podminky.urs.cz/item/CS_URS_2024_02/564851011" TargetMode="External" /><Relationship Id="rId20" Type="http://schemas.openxmlformats.org/officeDocument/2006/relationships/hyperlink" Target="https://podminky.urs.cz/item/CS_URS_2024_02/912221111" TargetMode="External" /><Relationship Id="rId21" Type="http://schemas.openxmlformats.org/officeDocument/2006/relationships/hyperlink" Target="https://podminky.urs.cz/item/CS_URS_2024_02/915611111" TargetMode="External" /><Relationship Id="rId22" Type="http://schemas.openxmlformats.org/officeDocument/2006/relationships/hyperlink" Target="https://podminky.urs.cz/item/CS_URS_2024_02/915211112" TargetMode="External" /><Relationship Id="rId23" Type="http://schemas.openxmlformats.org/officeDocument/2006/relationships/hyperlink" Target="https://podminky.urs.cz/item/CS_URS_2024_02/919112111" TargetMode="External" /><Relationship Id="rId24" Type="http://schemas.openxmlformats.org/officeDocument/2006/relationships/hyperlink" Target="https://podminky.urs.cz/item/CS_URS_2024_02/919121212" TargetMode="External" /><Relationship Id="rId25" Type="http://schemas.openxmlformats.org/officeDocument/2006/relationships/hyperlink" Target="https://podminky.urs.cz/item/CS_URS_2024_02/919716111" TargetMode="External" /><Relationship Id="rId26" Type="http://schemas.openxmlformats.org/officeDocument/2006/relationships/hyperlink" Target="https://podminky.urs.cz/item/CS_URS_2024_02/938902151" TargetMode="External" /><Relationship Id="rId27" Type="http://schemas.openxmlformats.org/officeDocument/2006/relationships/hyperlink" Target="https://podminky.urs.cz/item/CS_URS_2024_02/938902421" TargetMode="External" /><Relationship Id="rId28" Type="http://schemas.openxmlformats.org/officeDocument/2006/relationships/hyperlink" Target="https://podminky.urs.cz/item/CS_URS_2024_02/938909311" TargetMode="External" /><Relationship Id="rId29" Type="http://schemas.openxmlformats.org/officeDocument/2006/relationships/hyperlink" Target="https://podminky.urs.cz/item/CS_URS_2024_02/966008112" TargetMode="External" /><Relationship Id="rId30" Type="http://schemas.openxmlformats.org/officeDocument/2006/relationships/hyperlink" Target="https://podminky.urs.cz/item/CS_URS_2024_02/966008311" TargetMode="External" /><Relationship Id="rId31" Type="http://schemas.openxmlformats.org/officeDocument/2006/relationships/hyperlink" Target="https://podminky.urs.cz/item/CS_URS_2024_02/919551114" TargetMode="External" /><Relationship Id="rId32" Type="http://schemas.openxmlformats.org/officeDocument/2006/relationships/hyperlink" Target="https://podminky.urs.cz/item/CS_URS_2024_02/919535556" TargetMode="External" /><Relationship Id="rId33" Type="http://schemas.openxmlformats.org/officeDocument/2006/relationships/hyperlink" Target="https://podminky.urs.cz/item/CS_URS_2024_02/998225111" TargetMode="External" /><Relationship Id="rId34" Type="http://schemas.openxmlformats.org/officeDocument/2006/relationships/hyperlink" Target="https://podminky.urs.cz/item/CS_URS_2024_02/997221611" TargetMode="External" /><Relationship Id="rId35" Type="http://schemas.openxmlformats.org/officeDocument/2006/relationships/hyperlink" Target="https://podminky.urs.cz/item/CS_URS_2024_02/997221873" TargetMode="External" /><Relationship Id="rId36" Type="http://schemas.openxmlformats.org/officeDocument/2006/relationships/hyperlink" Target="https://podminky.urs.cz/item/CS_URS_2024_02/997221862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12" TargetMode="External" /><Relationship Id="rId2" Type="http://schemas.openxmlformats.org/officeDocument/2006/relationships/hyperlink" Target="https://podminky.urs.cz/item/CS_URS_2024_02/1225522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73231108" TargetMode="External" /><Relationship Id="rId8" Type="http://schemas.openxmlformats.org/officeDocument/2006/relationships/hyperlink" Target="https://podminky.urs.cz/item/CS_URS_2024_02/573231107" TargetMode="External" /><Relationship Id="rId9" Type="http://schemas.openxmlformats.org/officeDocument/2006/relationships/hyperlink" Target="https://podminky.urs.cz/item/CS_URS_2024_02/569931132" TargetMode="External" /><Relationship Id="rId10" Type="http://schemas.openxmlformats.org/officeDocument/2006/relationships/hyperlink" Target="https://podminky.urs.cz/item/CS_URS_2024_02/564950413" TargetMode="External" /><Relationship Id="rId11" Type="http://schemas.openxmlformats.org/officeDocument/2006/relationships/hyperlink" Target="https://podminky.urs.cz/item/CS_URS_2024_02/915221112" TargetMode="External" /><Relationship Id="rId12" Type="http://schemas.openxmlformats.org/officeDocument/2006/relationships/hyperlink" Target="https://podminky.urs.cz/item/CS_URS_2024_02/915221122" TargetMode="External" /><Relationship Id="rId13" Type="http://schemas.openxmlformats.org/officeDocument/2006/relationships/hyperlink" Target="https://podminky.urs.cz/item/CS_URS_2024_02/915611111" TargetMode="External" /><Relationship Id="rId14" Type="http://schemas.openxmlformats.org/officeDocument/2006/relationships/hyperlink" Target="https://podminky.urs.cz/item/CS_URS_2024_02/919112111" TargetMode="External" /><Relationship Id="rId15" Type="http://schemas.openxmlformats.org/officeDocument/2006/relationships/hyperlink" Target="https://podminky.urs.cz/item/CS_URS_2024_02/919121212" TargetMode="External" /><Relationship Id="rId16" Type="http://schemas.openxmlformats.org/officeDocument/2006/relationships/hyperlink" Target="https://podminky.urs.cz/item/CS_URS_2024_02/938909311" TargetMode="External" /><Relationship Id="rId17" Type="http://schemas.openxmlformats.org/officeDocument/2006/relationships/hyperlink" Target="https://podminky.urs.cz/item/CS_URS_2024_02/998225111" TargetMode="External" /><Relationship Id="rId18" Type="http://schemas.openxmlformats.org/officeDocument/2006/relationships/hyperlink" Target="https://podminky.urs.cz/item/CS_URS_2024_02/997221611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12" TargetMode="External" /><Relationship Id="rId2" Type="http://schemas.openxmlformats.org/officeDocument/2006/relationships/hyperlink" Target="https://podminky.urs.cz/item/CS_URS_2024_02/573231108" TargetMode="External" /><Relationship Id="rId3" Type="http://schemas.openxmlformats.org/officeDocument/2006/relationships/hyperlink" Target="https://podminky.urs.cz/item/CS_URS_2024_02/573231107" TargetMode="External" /><Relationship Id="rId4" Type="http://schemas.openxmlformats.org/officeDocument/2006/relationships/hyperlink" Target="https://podminky.urs.cz/item/CS_URS_2024_02/569931132" TargetMode="External" /><Relationship Id="rId5" Type="http://schemas.openxmlformats.org/officeDocument/2006/relationships/hyperlink" Target="https://podminky.urs.cz/item/CS_URS_2024_02/915221112" TargetMode="External" /><Relationship Id="rId6" Type="http://schemas.openxmlformats.org/officeDocument/2006/relationships/hyperlink" Target="https://podminky.urs.cz/item/CS_URS_2024_02/915611111" TargetMode="External" /><Relationship Id="rId7" Type="http://schemas.openxmlformats.org/officeDocument/2006/relationships/hyperlink" Target="https://podminky.urs.cz/item/CS_URS_2024_02/919112111" TargetMode="External" /><Relationship Id="rId8" Type="http://schemas.openxmlformats.org/officeDocument/2006/relationships/hyperlink" Target="https://podminky.urs.cz/item/CS_URS_2024_02/919121212" TargetMode="External" /><Relationship Id="rId9" Type="http://schemas.openxmlformats.org/officeDocument/2006/relationships/hyperlink" Target="https://podminky.urs.cz/item/CS_URS_2024_02/938909311" TargetMode="External" /><Relationship Id="rId10" Type="http://schemas.openxmlformats.org/officeDocument/2006/relationships/hyperlink" Target="https://podminky.urs.cz/item/CS_URS_2024_02/998225111" TargetMode="External" /><Relationship Id="rId11" Type="http://schemas.openxmlformats.org/officeDocument/2006/relationships/hyperlink" Target="https://podminky.urs.cz/item/CS_URS_2024_02/997221611" TargetMode="External" /><Relationship Id="rId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32" TargetMode="External" /><Relationship Id="rId2" Type="http://schemas.openxmlformats.org/officeDocument/2006/relationships/hyperlink" Target="https://podminky.urs.cz/item/CS_URS_2024_02/1225522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73231108" TargetMode="External" /><Relationship Id="rId8" Type="http://schemas.openxmlformats.org/officeDocument/2006/relationships/hyperlink" Target="https://podminky.urs.cz/item/CS_URS_2024_02/573231107" TargetMode="External" /><Relationship Id="rId9" Type="http://schemas.openxmlformats.org/officeDocument/2006/relationships/hyperlink" Target="https://podminky.urs.cz/item/CS_URS_2024_02/569931132" TargetMode="External" /><Relationship Id="rId10" Type="http://schemas.openxmlformats.org/officeDocument/2006/relationships/hyperlink" Target="https://podminky.urs.cz/item/CS_URS_2024_02/564950413" TargetMode="External" /><Relationship Id="rId11" Type="http://schemas.openxmlformats.org/officeDocument/2006/relationships/hyperlink" Target="https://podminky.urs.cz/item/CS_URS_2024_02/915221112" TargetMode="External" /><Relationship Id="rId12" Type="http://schemas.openxmlformats.org/officeDocument/2006/relationships/hyperlink" Target="https://podminky.urs.cz/item/CS_URS_2024_02/915221122" TargetMode="External" /><Relationship Id="rId13" Type="http://schemas.openxmlformats.org/officeDocument/2006/relationships/hyperlink" Target="https://podminky.urs.cz/item/CS_URS_2024_02/915611111" TargetMode="External" /><Relationship Id="rId14" Type="http://schemas.openxmlformats.org/officeDocument/2006/relationships/hyperlink" Target="https://podminky.urs.cz/item/CS_URS_2024_02/919112111" TargetMode="External" /><Relationship Id="rId15" Type="http://schemas.openxmlformats.org/officeDocument/2006/relationships/hyperlink" Target="https://podminky.urs.cz/item/CS_URS_2024_02/919121212" TargetMode="External" /><Relationship Id="rId16" Type="http://schemas.openxmlformats.org/officeDocument/2006/relationships/hyperlink" Target="https://podminky.urs.cz/item/CS_URS_2024_02/938902421" TargetMode="External" /><Relationship Id="rId17" Type="http://schemas.openxmlformats.org/officeDocument/2006/relationships/hyperlink" Target="https://podminky.urs.cz/item/CS_URS_2024_02/938909311" TargetMode="External" /><Relationship Id="rId18" Type="http://schemas.openxmlformats.org/officeDocument/2006/relationships/hyperlink" Target="https://podminky.urs.cz/item/CS_URS_2024_02/998225111" TargetMode="External" /><Relationship Id="rId19" Type="http://schemas.openxmlformats.org/officeDocument/2006/relationships/hyperlink" Target="https://podminky.urs.cz/item/CS_URS_2024_02/997221611" TargetMode="External" /><Relationship Id="rId20" Type="http://schemas.openxmlformats.org/officeDocument/2006/relationships/hyperlink" Target="https://podminky.urs.cz/item/CS_URS_2024_02/997221873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II-172 Soběšice - Frymburk, oprava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26. 10. 2024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Správa a údržba silnic Plzeňského kraje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SG GEOTECHNIKA a.s.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ROMAN MITAS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ROUND(SUM(AG55:AG62),2)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ROUND(SUM(AS55:AS62),2)</f>
        <v>0</v>
      </c>
      <c r="AT54" s="105">
        <f>ROUND(SUM(AV54:AW54),2)</f>
        <v>0</v>
      </c>
      <c r="AU54" s="106">
        <f>ROUND(SUM(AU55:AU62),5)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ROUND(SUM(AZ55:AZ62),2)</f>
        <v>0</v>
      </c>
      <c r="BA54" s="105">
        <f>ROUND(SUM(BA55:BA62),2)</f>
        <v>0</v>
      </c>
      <c r="BB54" s="105">
        <f>ROUND(SUM(BB55:BB62),2)</f>
        <v>0</v>
      </c>
      <c r="BC54" s="105">
        <f>ROUND(SUM(BC55:BC62),2)</f>
        <v>0</v>
      </c>
      <c r="BD54" s="107">
        <f>ROUND(SUM(BD55:BD62),2)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'00 - VEDLEJŠÍ A OSTATNÍ 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'00 - VEDLEJŠÍ A OSTATNÍ N...'!P81</f>
        <v>0</v>
      </c>
      <c r="AV55" s="119">
        <f>'00 - VEDLEJŠÍ A OSTATNÍ N...'!J33</f>
        <v>0</v>
      </c>
      <c r="AW55" s="119">
        <f>'00 - VEDLEJŠÍ A OSTATNÍ N...'!J34</f>
        <v>0</v>
      </c>
      <c r="AX55" s="119">
        <f>'00 - VEDLEJŠÍ A OSTATNÍ N...'!J35</f>
        <v>0</v>
      </c>
      <c r="AY55" s="119">
        <f>'00 - VEDLEJŠÍ A OSTATNÍ N...'!J36</f>
        <v>0</v>
      </c>
      <c r="AZ55" s="119">
        <f>'00 - VEDLEJŠÍ A OSTATNÍ N...'!F33</f>
        <v>0</v>
      </c>
      <c r="BA55" s="119">
        <f>'00 - VEDLEJŠÍ A OSTATNÍ N...'!F34</f>
        <v>0</v>
      </c>
      <c r="BB55" s="119">
        <f>'00 - VEDLEJŠÍ A OSTATNÍ N...'!F35</f>
        <v>0</v>
      </c>
      <c r="BC55" s="119">
        <f>'00 - VEDLEJŠÍ A OSTATNÍ N...'!F36</f>
        <v>0</v>
      </c>
      <c r="BD55" s="121">
        <f>'00 - VEDLEJŠÍ A OSTATNÍ N...'!F37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'01 - 1. ETAPA'!J30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85</v>
      </c>
      <c r="AR56" s="117"/>
      <c r="AS56" s="118">
        <v>0</v>
      </c>
      <c r="AT56" s="119">
        <f>ROUND(SUM(AV56:AW56),2)</f>
        <v>0</v>
      </c>
      <c r="AU56" s="120">
        <f>'01 - 1. ETAPA'!P90</f>
        <v>0</v>
      </c>
      <c r="AV56" s="119">
        <f>'01 - 1. ETAPA'!J33</f>
        <v>0</v>
      </c>
      <c r="AW56" s="119">
        <f>'01 - 1. ETAPA'!J34</f>
        <v>0</v>
      </c>
      <c r="AX56" s="119">
        <f>'01 - 1. ETAPA'!J35</f>
        <v>0</v>
      </c>
      <c r="AY56" s="119">
        <f>'01 - 1. ETAPA'!J36</f>
        <v>0</v>
      </c>
      <c r="AZ56" s="119">
        <f>'01 - 1. ETAPA'!F33</f>
        <v>0</v>
      </c>
      <c r="BA56" s="119">
        <f>'01 - 1. ETAPA'!F34</f>
        <v>0</v>
      </c>
      <c r="BB56" s="119">
        <f>'01 - 1. ETAPA'!F35</f>
        <v>0</v>
      </c>
      <c r="BC56" s="119">
        <f>'01 - 1. ETAPA'!F36</f>
        <v>0</v>
      </c>
      <c r="BD56" s="121">
        <f>'01 - 1. ETAPA'!F37</f>
        <v>0</v>
      </c>
      <c r="BE56" s="7"/>
      <c r="BT56" s="122" t="s">
        <v>80</v>
      </c>
      <c r="BV56" s="122" t="s">
        <v>74</v>
      </c>
      <c r="BW56" s="122" t="s">
        <v>86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87</v>
      </c>
      <c r="E57" s="113"/>
      <c r="F57" s="113"/>
      <c r="G57" s="113"/>
      <c r="H57" s="113"/>
      <c r="I57" s="114"/>
      <c r="J57" s="113" t="s">
        <v>88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'02 - 2. ETAPA'!J30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85</v>
      </c>
      <c r="AR57" s="117"/>
      <c r="AS57" s="118">
        <v>0</v>
      </c>
      <c r="AT57" s="119">
        <f>ROUND(SUM(AV57:AW57),2)</f>
        <v>0</v>
      </c>
      <c r="AU57" s="120">
        <f>'02 - 2. ETAPA'!P88</f>
        <v>0</v>
      </c>
      <c r="AV57" s="119">
        <f>'02 - 2. ETAPA'!J33</f>
        <v>0</v>
      </c>
      <c r="AW57" s="119">
        <f>'02 - 2. ETAPA'!J34</f>
        <v>0</v>
      </c>
      <c r="AX57" s="119">
        <f>'02 - 2. ETAPA'!J35</f>
        <v>0</v>
      </c>
      <c r="AY57" s="119">
        <f>'02 - 2. ETAPA'!J36</f>
        <v>0</v>
      </c>
      <c r="AZ57" s="119">
        <f>'02 - 2. ETAPA'!F33</f>
        <v>0</v>
      </c>
      <c r="BA57" s="119">
        <f>'02 - 2. ETAPA'!F34</f>
        <v>0</v>
      </c>
      <c r="BB57" s="119">
        <f>'02 - 2. ETAPA'!F35</f>
        <v>0</v>
      </c>
      <c r="BC57" s="119">
        <f>'02 - 2. ETAPA'!F36</f>
        <v>0</v>
      </c>
      <c r="BD57" s="121">
        <f>'02 - 2. ETAPA'!F37</f>
        <v>0</v>
      </c>
      <c r="BE57" s="7"/>
      <c r="BT57" s="122" t="s">
        <v>80</v>
      </c>
      <c r="BV57" s="122" t="s">
        <v>74</v>
      </c>
      <c r="BW57" s="122" t="s">
        <v>89</v>
      </c>
      <c r="BX57" s="122" t="s">
        <v>5</v>
      </c>
      <c r="CL57" s="122" t="s">
        <v>19</v>
      </c>
      <c r="CM57" s="122" t="s">
        <v>82</v>
      </c>
    </row>
    <row r="58" s="7" customFormat="1" ht="16.5" customHeight="1">
      <c r="A58" s="110" t="s">
        <v>76</v>
      </c>
      <c r="B58" s="111"/>
      <c r="C58" s="112"/>
      <c r="D58" s="113" t="s">
        <v>90</v>
      </c>
      <c r="E58" s="113"/>
      <c r="F58" s="113"/>
      <c r="G58" s="113"/>
      <c r="H58" s="113"/>
      <c r="I58" s="114"/>
      <c r="J58" s="113" t="s">
        <v>91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'03 - 3. ETAPA'!J30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85</v>
      </c>
      <c r="AR58" s="117"/>
      <c r="AS58" s="118">
        <v>0</v>
      </c>
      <c r="AT58" s="119">
        <f>ROUND(SUM(AV58:AW58),2)</f>
        <v>0</v>
      </c>
      <c r="AU58" s="120">
        <f>'03 - 3. ETAPA'!P87</f>
        <v>0</v>
      </c>
      <c r="AV58" s="119">
        <f>'03 - 3. ETAPA'!J33</f>
        <v>0</v>
      </c>
      <c r="AW58" s="119">
        <f>'03 - 3. ETAPA'!J34</f>
        <v>0</v>
      </c>
      <c r="AX58" s="119">
        <f>'03 - 3. ETAPA'!J35</f>
        <v>0</v>
      </c>
      <c r="AY58" s="119">
        <f>'03 - 3. ETAPA'!J36</f>
        <v>0</v>
      </c>
      <c r="AZ58" s="119">
        <f>'03 - 3. ETAPA'!F33</f>
        <v>0</v>
      </c>
      <c r="BA58" s="119">
        <f>'03 - 3. ETAPA'!F34</f>
        <v>0</v>
      </c>
      <c r="BB58" s="119">
        <f>'03 - 3. ETAPA'!F35</f>
        <v>0</v>
      </c>
      <c r="BC58" s="119">
        <f>'03 - 3. ETAPA'!F36</f>
        <v>0</v>
      </c>
      <c r="BD58" s="121">
        <f>'03 - 3. ETAPA'!F37</f>
        <v>0</v>
      </c>
      <c r="BE58" s="7"/>
      <c r="BT58" s="122" t="s">
        <v>80</v>
      </c>
      <c r="BV58" s="122" t="s">
        <v>74</v>
      </c>
      <c r="BW58" s="122" t="s">
        <v>92</v>
      </c>
      <c r="BX58" s="122" t="s">
        <v>5</v>
      </c>
      <c r="CL58" s="122" t="s">
        <v>19</v>
      </c>
      <c r="CM58" s="122" t="s">
        <v>82</v>
      </c>
    </row>
    <row r="59" s="7" customFormat="1" ht="16.5" customHeight="1">
      <c r="A59" s="110" t="s">
        <v>76</v>
      </c>
      <c r="B59" s="111"/>
      <c r="C59" s="112"/>
      <c r="D59" s="113" t="s">
        <v>93</v>
      </c>
      <c r="E59" s="113"/>
      <c r="F59" s="113"/>
      <c r="G59" s="113"/>
      <c r="H59" s="113"/>
      <c r="I59" s="114"/>
      <c r="J59" s="113" t="s">
        <v>94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'05 - 5. ETAPA'!J30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85</v>
      </c>
      <c r="AR59" s="117"/>
      <c r="AS59" s="118">
        <v>0</v>
      </c>
      <c r="AT59" s="119">
        <f>ROUND(SUM(AV59:AW59),2)</f>
        <v>0</v>
      </c>
      <c r="AU59" s="120">
        <f>'05 - 5. ETAPA'!P86</f>
        <v>0</v>
      </c>
      <c r="AV59" s="119">
        <f>'05 - 5. ETAPA'!J33</f>
        <v>0</v>
      </c>
      <c r="AW59" s="119">
        <f>'05 - 5. ETAPA'!J34</f>
        <v>0</v>
      </c>
      <c r="AX59" s="119">
        <f>'05 - 5. ETAPA'!J35</f>
        <v>0</v>
      </c>
      <c r="AY59" s="119">
        <f>'05 - 5. ETAPA'!J36</f>
        <v>0</v>
      </c>
      <c r="AZ59" s="119">
        <f>'05 - 5. ETAPA'!F33</f>
        <v>0</v>
      </c>
      <c r="BA59" s="119">
        <f>'05 - 5. ETAPA'!F34</f>
        <v>0</v>
      </c>
      <c r="BB59" s="119">
        <f>'05 - 5. ETAPA'!F35</f>
        <v>0</v>
      </c>
      <c r="BC59" s="119">
        <f>'05 - 5. ETAPA'!F36</f>
        <v>0</v>
      </c>
      <c r="BD59" s="121">
        <f>'05 - 5. ETAPA'!F37</f>
        <v>0</v>
      </c>
      <c r="BE59" s="7"/>
      <c r="BT59" s="122" t="s">
        <v>80</v>
      </c>
      <c r="BV59" s="122" t="s">
        <v>74</v>
      </c>
      <c r="BW59" s="122" t="s">
        <v>95</v>
      </c>
      <c r="BX59" s="122" t="s">
        <v>5</v>
      </c>
      <c r="CL59" s="122" t="s">
        <v>19</v>
      </c>
      <c r="CM59" s="122" t="s">
        <v>82</v>
      </c>
    </row>
    <row r="60" s="7" customFormat="1" ht="16.5" customHeight="1">
      <c r="A60" s="110" t="s">
        <v>76</v>
      </c>
      <c r="B60" s="111"/>
      <c r="C60" s="112"/>
      <c r="D60" s="113" t="s">
        <v>14</v>
      </c>
      <c r="E60" s="113"/>
      <c r="F60" s="113"/>
      <c r="G60" s="113"/>
      <c r="H60" s="113"/>
      <c r="I60" s="114"/>
      <c r="J60" s="113" t="s">
        <v>96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'06 - SO 201_172-005'!J30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85</v>
      </c>
      <c r="AR60" s="117"/>
      <c r="AS60" s="118">
        <v>0</v>
      </c>
      <c r="AT60" s="119">
        <f>ROUND(SUM(AV60:AW60),2)</f>
        <v>0</v>
      </c>
      <c r="AU60" s="120">
        <f>'06 - SO 201_172-005'!P86</f>
        <v>0</v>
      </c>
      <c r="AV60" s="119">
        <f>'06 - SO 201_172-005'!J33</f>
        <v>0</v>
      </c>
      <c r="AW60" s="119">
        <f>'06 - SO 201_172-005'!J34</f>
        <v>0</v>
      </c>
      <c r="AX60" s="119">
        <f>'06 - SO 201_172-005'!J35</f>
        <v>0</v>
      </c>
      <c r="AY60" s="119">
        <f>'06 - SO 201_172-005'!J36</f>
        <v>0</v>
      </c>
      <c r="AZ60" s="119">
        <f>'06 - SO 201_172-005'!F33</f>
        <v>0</v>
      </c>
      <c r="BA60" s="119">
        <f>'06 - SO 201_172-005'!F34</f>
        <v>0</v>
      </c>
      <c r="BB60" s="119">
        <f>'06 - SO 201_172-005'!F35</f>
        <v>0</v>
      </c>
      <c r="BC60" s="119">
        <f>'06 - SO 201_172-005'!F36</f>
        <v>0</v>
      </c>
      <c r="BD60" s="121">
        <f>'06 - SO 201_172-005'!F37</f>
        <v>0</v>
      </c>
      <c r="BE60" s="7"/>
      <c r="BT60" s="122" t="s">
        <v>80</v>
      </c>
      <c r="BV60" s="122" t="s">
        <v>74</v>
      </c>
      <c r="BW60" s="122" t="s">
        <v>97</v>
      </c>
      <c r="BX60" s="122" t="s">
        <v>5</v>
      </c>
      <c r="CL60" s="122" t="s">
        <v>19</v>
      </c>
      <c r="CM60" s="122" t="s">
        <v>82</v>
      </c>
    </row>
    <row r="61" s="7" customFormat="1" ht="16.5" customHeight="1">
      <c r="A61" s="110" t="s">
        <v>76</v>
      </c>
      <c r="B61" s="111"/>
      <c r="C61" s="112"/>
      <c r="D61" s="113" t="s">
        <v>98</v>
      </c>
      <c r="E61" s="113"/>
      <c r="F61" s="113"/>
      <c r="G61" s="113"/>
      <c r="H61" s="113"/>
      <c r="I61" s="114"/>
      <c r="J61" s="113" t="s">
        <v>99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'07 - SO 202_172-006'!J30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85</v>
      </c>
      <c r="AR61" s="117"/>
      <c r="AS61" s="118">
        <v>0</v>
      </c>
      <c r="AT61" s="119">
        <f>ROUND(SUM(AV61:AW61),2)</f>
        <v>0</v>
      </c>
      <c r="AU61" s="120">
        <f>'07 - SO 202_172-006'!P86</f>
        <v>0</v>
      </c>
      <c r="AV61" s="119">
        <f>'07 - SO 202_172-006'!J33</f>
        <v>0</v>
      </c>
      <c r="AW61" s="119">
        <f>'07 - SO 202_172-006'!J34</f>
        <v>0</v>
      </c>
      <c r="AX61" s="119">
        <f>'07 - SO 202_172-006'!J35</f>
        <v>0</v>
      </c>
      <c r="AY61" s="119">
        <f>'07 - SO 202_172-006'!J36</f>
        <v>0</v>
      </c>
      <c r="AZ61" s="119">
        <f>'07 - SO 202_172-006'!F33</f>
        <v>0</v>
      </c>
      <c r="BA61" s="119">
        <f>'07 - SO 202_172-006'!F34</f>
        <v>0</v>
      </c>
      <c r="BB61" s="119">
        <f>'07 - SO 202_172-006'!F35</f>
        <v>0</v>
      </c>
      <c r="BC61" s="119">
        <f>'07 - SO 202_172-006'!F36</f>
        <v>0</v>
      </c>
      <c r="BD61" s="121">
        <f>'07 - SO 202_172-006'!F37</f>
        <v>0</v>
      </c>
      <c r="BE61" s="7"/>
      <c r="BT61" s="122" t="s">
        <v>80</v>
      </c>
      <c r="BV61" s="122" t="s">
        <v>74</v>
      </c>
      <c r="BW61" s="122" t="s">
        <v>100</v>
      </c>
      <c r="BX61" s="122" t="s">
        <v>5</v>
      </c>
      <c r="CL61" s="122" t="s">
        <v>19</v>
      </c>
      <c r="CM61" s="122" t="s">
        <v>82</v>
      </c>
    </row>
    <row r="62" s="7" customFormat="1" ht="16.5" customHeight="1">
      <c r="A62" s="110" t="s">
        <v>76</v>
      </c>
      <c r="B62" s="111"/>
      <c r="C62" s="112"/>
      <c r="D62" s="113" t="s">
        <v>101</v>
      </c>
      <c r="E62" s="113"/>
      <c r="F62" s="113"/>
      <c r="G62" s="113"/>
      <c r="H62" s="113"/>
      <c r="I62" s="114"/>
      <c r="J62" s="113" t="s">
        <v>102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'08 - SO 203_172-007'!J30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85</v>
      </c>
      <c r="AR62" s="117"/>
      <c r="AS62" s="123">
        <v>0</v>
      </c>
      <c r="AT62" s="124">
        <f>ROUND(SUM(AV62:AW62),2)</f>
        <v>0</v>
      </c>
      <c r="AU62" s="125">
        <f>'08 - SO 203_172-007'!P86</f>
        <v>0</v>
      </c>
      <c r="AV62" s="124">
        <f>'08 - SO 203_172-007'!J33</f>
        <v>0</v>
      </c>
      <c r="AW62" s="124">
        <f>'08 - SO 203_172-007'!J34</f>
        <v>0</v>
      </c>
      <c r="AX62" s="124">
        <f>'08 - SO 203_172-007'!J35</f>
        <v>0</v>
      </c>
      <c r="AY62" s="124">
        <f>'08 - SO 203_172-007'!J36</f>
        <v>0</v>
      </c>
      <c r="AZ62" s="124">
        <f>'08 - SO 203_172-007'!F33</f>
        <v>0</v>
      </c>
      <c r="BA62" s="124">
        <f>'08 - SO 203_172-007'!F34</f>
        <v>0</v>
      </c>
      <c r="BB62" s="124">
        <f>'08 - SO 203_172-007'!F35</f>
        <v>0</v>
      </c>
      <c r="BC62" s="124">
        <f>'08 - SO 203_172-007'!F36</f>
        <v>0</v>
      </c>
      <c r="BD62" s="126">
        <f>'08 - SO 203_172-007'!F37</f>
        <v>0</v>
      </c>
      <c r="BE62" s="7"/>
      <c r="BT62" s="122" t="s">
        <v>80</v>
      </c>
      <c r="BV62" s="122" t="s">
        <v>74</v>
      </c>
      <c r="BW62" s="122" t="s">
        <v>103</v>
      </c>
      <c r="BX62" s="122" t="s">
        <v>5</v>
      </c>
      <c r="CL62" s="122" t="s">
        <v>19</v>
      </c>
      <c r="CM62" s="122" t="s">
        <v>82</v>
      </c>
    </row>
    <row r="63" s="2" customFormat="1" ht="30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3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43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</sheetData>
  <sheetProtection sheet="1" formatColumns="0" formatRows="0" objects="1" scenarios="1" spinCount="100000" saltValue="jX5NlcbhKhzBf0oc1nbMEPBR8JgOKFsdVGo3c+87sAGdW+auk+ZL7bFRkpbu4tKB0dDoZ2jlQ0X1OdMp9YcMvQ==" hashValue="78At4bmfrT/QXzmNE3jx2Mfht83FKR8kxeVq59mLSwKz6I3QF7CUK/rhl/E2rs8+hdvpVgLW6AWZQVSXaA/Er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EDLEJŠÍ A OSTATNÍ N...'!C2" display="/"/>
    <hyperlink ref="A56" location="'01 - 1. ETAPA'!C2" display="/"/>
    <hyperlink ref="A57" location="'02 - 2. ETAPA'!C2" display="/"/>
    <hyperlink ref="A58" location="'03 - 3. ETAPA'!C2" display="/"/>
    <hyperlink ref="A59" location="'05 - 5. ETAPA'!C2" display="/"/>
    <hyperlink ref="A60" location="'06 - SO 201_172-005'!C2" display="/"/>
    <hyperlink ref="A61" location="'07 - SO 202_172-006'!C2" display="/"/>
    <hyperlink ref="A62" location="'08 - SO 203_172-007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106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ROUND((SUM(BE81:BE104)),  2)</f>
        <v>0</v>
      </c>
      <c r="G33" s="37"/>
      <c r="H33" s="37"/>
      <c r="I33" s="147">
        <v>0.20999999999999999</v>
      </c>
      <c r="J33" s="146">
        <f>ROUND(((SUM(BE81:BE104))*I33),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ROUND((SUM(BF81:BF104)),  2)</f>
        <v>0</v>
      </c>
      <c r="G34" s="37"/>
      <c r="H34" s="37"/>
      <c r="I34" s="147">
        <v>0.12</v>
      </c>
      <c r="J34" s="146">
        <f>ROUND(((SUM(BF81:BF104))*I34),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ROUND((SUM(BH81:BH104)),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00 -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111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112</v>
      </c>
      <c r="E61" s="167"/>
      <c r="F61" s="167"/>
      <c r="G61" s="167"/>
      <c r="H61" s="167"/>
      <c r="I61" s="167"/>
      <c r="J61" s="168">
        <f>J87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113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II-172 Soběšice - Frymburk, oprava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105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00 - VEDLEJŠÍ A OSTATNÍ NÁKLADY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26. 10. 2024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25</v>
      </c>
      <c r="D77" s="39"/>
      <c r="E77" s="39"/>
      <c r="F77" s="26" t="str">
        <f>E15</f>
        <v>Správa a údržba silnic Plzeňského kraje</v>
      </c>
      <c r="G77" s="39"/>
      <c r="H77" s="39"/>
      <c r="I77" s="31" t="s">
        <v>31</v>
      </c>
      <c r="J77" s="35" t="str">
        <f>E21</f>
        <v>SG GEOTECHNIKA a.s.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ROMAN MITAS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0" customFormat="1" ht="29.28" customHeight="1">
      <c r="A80" s="170"/>
      <c r="B80" s="171"/>
      <c r="C80" s="172" t="s">
        <v>114</v>
      </c>
      <c r="D80" s="173" t="s">
        <v>57</v>
      </c>
      <c r="E80" s="173" t="s">
        <v>53</v>
      </c>
      <c r="F80" s="173" t="s">
        <v>54</v>
      </c>
      <c r="G80" s="173" t="s">
        <v>115</v>
      </c>
      <c r="H80" s="173" t="s">
        <v>116</v>
      </c>
      <c r="I80" s="173" t="s">
        <v>117</v>
      </c>
      <c r="J80" s="173" t="s">
        <v>109</v>
      </c>
      <c r="K80" s="174" t="s">
        <v>118</v>
      </c>
      <c r="L80" s="175"/>
      <c r="M80" s="91" t="s">
        <v>19</v>
      </c>
      <c r="N80" s="92" t="s">
        <v>42</v>
      </c>
      <c r="O80" s="92" t="s">
        <v>119</v>
      </c>
      <c r="P80" s="92" t="s">
        <v>120</v>
      </c>
      <c r="Q80" s="92" t="s">
        <v>121</v>
      </c>
      <c r="R80" s="92" t="s">
        <v>122</v>
      </c>
      <c r="S80" s="92" t="s">
        <v>123</v>
      </c>
      <c r="T80" s="93" t="s">
        <v>124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7"/>
      <c r="B81" s="38"/>
      <c r="C81" s="98" t="s">
        <v>125</v>
      </c>
      <c r="D81" s="39"/>
      <c r="E81" s="39"/>
      <c r="F81" s="39"/>
      <c r="G81" s="39"/>
      <c r="H81" s="39"/>
      <c r="I81" s="39"/>
      <c r="J81" s="176">
        <f>BK81</f>
        <v>0</v>
      </c>
      <c r="K81" s="39"/>
      <c r="L81" s="43"/>
      <c r="M81" s="94"/>
      <c r="N81" s="177"/>
      <c r="O81" s="95"/>
      <c r="P81" s="178">
        <f>P82+P87</f>
        <v>0</v>
      </c>
      <c r="Q81" s="95"/>
      <c r="R81" s="178">
        <f>R82+R87</f>
        <v>0</v>
      </c>
      <c r="S81" s="95"/>
      <c r="T81" s="179">
        <f>T82+T87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110</v>
      </c>
      <c r="BK81" s="180">
        <f>BK82+BK87</f>
        <v>0</v>
      </c>
    </row>
    <row r="82" s="11" customFormat="1" ht="25.92" customHeight="1">
      <c r="A82" s="11"/>
      <c r="B82" s="181"/>
      <c r="C82" s="182"/>
      <c r="D82" s="183" t="s">
        <v>71</v>
      </c>
      <c r="E82" s="184" t="s">
        <v>126</v>
      </c>
      <c r="F82" s="184" t="s">
        <v>127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SUM(P83:P86)</f>
        <v>0</v>
      </c>
      <c r="Q82" s="189"/>
      <c r="R82" s="190">
        <f>SUM(R83:R86)</f>
        <v>0</v>
      </c>
      <c r="S82" s="189"/>
      <c r="T82" s="191">
        <f>SUM(T83:T86)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80</v>
      </c>
      <c r="AT82" s="193" t="s">
        <v>71</v>
      </c>
      <c r="AU82" s="193" t="s">
        <v>72</v>
      </c>
      <c r="AY82" s="192" t="s">
        <v>128</v>
      </c>
      <c r="BK82" s="194">
        <f>SUM(BK83:BK86)</f>
        <v>0</v>
      </c>
    </row>
    <row r="83" s="2" customFormat="1" ht="16.5" customHeight="1">
      <c r="A83" s="37"/>
      <c r="B83" s="38"/>
      <c r="C83" s="195" t="s">
        <v>80</v>
      </c>
      <c r="D83" s="195" t="s">
        <v>129</v>
      </c>
      <c r="E83" s="196" t="s">
        <v>130</v>
      </c>
      <c r="F83" s="197" t="s">
        <v>131</v>
      </c>
      <c r="G83" s="198" t="s">
        <v>132</v>
      </c>
      <c r="H83" s="199">
        <v>1</v>
      </c>
      <c r="I83" s="200"/>
      <c r="J83" s="201">
        <f>ROUND(I83*H83,2)</f>
        <v>0</v>
      </c>
      <c r="K83" s="197" t="s">
        <v>133</v>
      </c>
      <c r="L83" s="43"/>
      <c r="M83" s="202" t="s">
        <v>19</v>
      </c>
      <c r="N83" s="203" t="s">
        <v>43</v>
      </c>
      <c r="O83" s="83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6" t="s">
        <v>134</v>
      </c>
      <c r="AT83" s="206" t="s">
        <v>129</v>
      </c>
      <c r="AU83" s="206" t="s">
        <v>80</v>
      </c>
      <c r="AY83" s="16" t="s">
        <v>128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6" t="s">
        <v>80</v>
      </c>
      <c r="BK83" s="207">
        <f>ROUND(I83*H83,2)</f>
        <v>0</v>
      </c>
      <c r="BL83" s="16" t="s">
        <v>134</v>
      </c>
      <c r="BM83" s="206" t="s">
        <v>135</v>
      </c>
    </row>
    <row r="84" s="2" customFormat="1">
      <c r="A84" s="37"/>
      <c r="B84" s="38"/>
      <c r="C84" s="39"/>
      <c r="D84" s="208" t="s">
        <v>136</v>
      </c>
      <c r="E84" s="39"/>
      <c r="F84" s="209" t="s">
        <v>137</v>
      </c>
      <c r="G84" s="39"/>
      <c r="H84" s="39"/>
      <c r="I84" s="210"/>
      <c r="J84" s="39"/>
      <c r="K84" s="39"/>
      <c r="L84" s="43"/>
      <c r="M84" s="211"/>
      <c r="N84" s="212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136</v>
      </c>
      <c r="AU84" s="16" t="s">
        <v>80</v>
      </c>
    </row>
    <row r="85" s="2" customFormat="1" ht="24.15" customHeight="1">
      <c r="A85" s="37"/>
      <c r="B85" s="38"/>
      <c r="C85" s="195" t="s">
        <v>82</v>
      </c>
      <c r="D85" s="195" t="s">
        <v>129</v>
      </c>
      <c r="E85" s="196" t="s">
        <v>138</v>
      </c>
      <c r="F85" s="197" t="s">
        <v>139</v>
      </c>
      <c r="G85" s="198" t="s">
        <v>140</v>
      </c>
      <c r="H85" s="199">
        <v>2</v>
      </c>
      <c r="I85" s="200"/>
      <c r="J85" s="201">
        <f>ROUND(I85*H85,2)</f>
        <v>0</v>
      </c>
      <c r="K85" s="197" t="s">
        <v>133</v>
      </c>
      <c r="L85" s="43"/>
      <c r="M85" s="202" t="s">
        <v>19</v>
      </c>
      <c r="N85" s="203" t="s">
        <v>43</v>
      </c>
      <c r="O85" s="83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6" t="s">
        <v>134</v>
      </c>
      <c r="AT85" s="206" t="s">
        <v>129</v>
      </c>
      <c r="AU85" s="206" t="s">
        <v>80</v>
      </c>
      <c r="AY85" s="16" t="s">
        <v>128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6" t="s">
        <v>80</v>
      </c>
      <c r="BK85" s="207">
        <f>ROUND(I85*H85,2)</f>
        <v>0</v>
      </c>
      <c r="BL85" s="16" t="s">
        <v>134</v>
      </c>
      <c r="BM85" s="206" t="s">
        <v>141</v>
      </c>
    </row>
    <row r="86" s="2" customFormat="1">
      <c r="A86" s="37"/>
      <c r="B86" s="38"/>
      <c r="C86" s="39"/>
      <c r="D86" s="208" t="s">
        <v>136</v>
      </c>
      <c r="E86" s="39"/>
      <c r="F86" s="209" t="s">
        <v>142</v>
      </c>
      <c r="G86" s="39"/>
      <c r="H86" s="39"/>
      <c r="I86" s="210"/>
      <c r="J86" s="39"/>
      <c r="K86" s="39"/>
      <c r="L86" s="43"/>
      <c r="M86" s="211"/>
      <c r="N86" s="21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136</v>
      </c>
      <c r="AU86" s="16" t="s">
        <v>80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143</v>
      </c>
      <c r="F87" s="184" t="s">
        <v>144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SUM(P88:P104)</f>
        <v>0</v>
      </c>
      <c r="Q87" s="189"/>
      <c r="R87" s="190">
        <f>SUM(R88:R104)</f>
        <v>0</v>
      </c>
      <c r="S87" s="189"/>
      <c r="T87" s="191">
        <f>SUM(T88:T104)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128</v>
      </c>
      <c r="BK87" s="194">
        <f>SUM(BK88:BK104)</f>
        <v>0</v>
      </c>
    </row>
    <row r="88" s="2" customFormat="1" ht="16.5" customHeight="1">
      <c r="A88" s="37"/>
      <c r="B88" s="38"/>
      <c r="C88" s="195" t="s">
        <v>145</v>
      </c>
      <c r="D88" s="195" t="s">
        <v>129</v>
      </c>
      <c r="E88" s="196" t="s">
        <v>146</v>
      </c>
      <c r="F88" s="197" t="s">
        <v>147</v>
      </c>
      <c r="G88" s="198" t="s">
        <v>132</v>
      </c>
      <c r="H88" s="199">
        <v>1</v>
      </c>
      <c r="I88" s="200"/>
      <c r="J88" s="201">
        <f>ROUND(I88*H88,2)</f>
        <v>0</v>
      </c>
      <c r="K88" s="197" t="s">
        <v>133</v>
      </c>
      <c r="L88" s="43"/>
      <c r="M88" s="202" t="s">
        <v>19</v>
      </c>
      <c r="N88" s="203" t="s">
        <v>43</v>
      </c>
      <c r="O88" s="83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6" t="s">
        <v>134</v>
      </c>
      <c r="AT88" s="206" t="s">
        <v>129</v>
      </c>
      <c r="AU88" s="206" t="s">
        <v>80</v>
      </c>
      <c r="AY88" s="16" t="s">
        <v>128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6" t="s">
        <v>80</v>
      </c>
      <c r="BK88" s="207">
        <f>ROUND(I88*H88,2)</f>
        <v>0</v>
      </c>
      <c r="BL88" s="16" t="s">
        <v>134</v>
      </c>
      <c r="BM88" s="206" t="s">
        <v>148</v>
      </c>
    </row>
    <row r="89" s="2" customFormat="1">
      <c r="A89" s="37"/>
      <c r="B89" s="38"/>
      <c r="C89" s="39"/>
      <c r="D89" s="208" t="s">
        <v>136</v>
      </c>
      <c r="E89" s="39"/>
      <c r="F89" s="209" t="s">
        <v>149</v>
      </c>
      <c r="G89" s="39"/>
      <c r="H89" s="39"/>
      <c r="I89" s="210"/>
      <c r="J89" s="39"/>
      <c r="K89" s="39"/>
      <c r="L89" s="43"/>
      <c r="M89" s="211"/>
      <c r="N89" s="21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136</v>
      </c>
      <c r="AU89" s="16" t="s">
        <v>80</v>
      </c>
    </row>
    <row r="90" s="2" customFormat="1" ht="24.15" customHeight="1">
      <c r="A90" s="37"/>
      <c r="B90" s="38"/>
      <c r="C90" s="195" t="s">
        <v>150</v>
      </c>
      <c r="D90" s="195" t="s">
        <v>129</v>
      </c>
      <c r="E90" s="196" t="s">
        <v>151</v>
      </c>
      <c r="F90" s="197" t="s">
        <v>152</v>
      </c>
      <c r="G90" s="198" t="s">
        <v>132</v>
      </c>
      <c r="H90" s="199">
        <v>1</v>
      </c>
      <c r="I90" s="200"/>
      <c r="J90" s="201">
        <f>ROUND(I90*H90,2)</f>
        <v>0</v>
      </c>
      <c r="K90" s="197" t="s">
        <v>133</v>
      </c>
      <c r="L90" s="43"/>
      <c r="M90" s="202" t="s">
        <v>19</v>
      </c>
      <c r="N90" s="203" t="s">
        <v>43</v>
      </c>
      <c r="O90" s="83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6" t="s">
        <v>134</v>
      </c>
      <c r="AT90" s="206" t="s">
        <v>129</v>
      </c>
      <c r="AU90" s="206" t="s">
        <v>80</v>
      </c>
      <c r="AY90" s="16" t="s">
        <v>128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6" t="s">
        <v>80</v>
      </c>
      <c r="BK90" s="207">
        <f>ROUND(I90*H90,2)</f>
        <v>0</v>
      </c>
      <c r="BL90" s="16" t="s">
        <v>134</v>
      </c>
      <c r="BM90" s="206" t="s">
        <v>153</v>
      </c>
    </row>
    <row r="91" s="2" customFormat="1">
      <c r="A91" s="37"/>
      <c r="B91" s="38"/>
      <c r="C91" s="39"/>
      <c r="D91" s="208" t="s">
        <v>136</v>
      </c>
      <c r="E91" s="39"/>
      <c r="F91" s="209" t="s">
        <v>154</v>
      </c>
      <c r="G91" s="39"/>
      <c r="H91" s="39"/>
      <c r="I91" s="210"/>
      <c r="J91" s="39"/>
      <c r="K91" s="39"/>
      <c r="L91" s="43"/>
      <c r="M91" s="211"/>
      <c r="N91" s="212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136</v>
      </c>
      <c r="AU91" s="16" t="s">
        <v>80</v>
      </c>
    </row>
    <row r="92" s="2" customFormat="1" ht="37.8" customHeight="1">
      <c r="A92" s="37"/>
      <c r="B92" s="38"/>
      <c r="C92" s="195" t="s">
        <v>155</v>
      </c>
      <c r="D92" s="195" t="s">
        <v>129</v>
      </c>
      <c r="E92" s="196" t="s">
        <v>156</v>
      </c>
      <c r="F92" s="197" t="s">
        <v>157</v>
      </c>
      <c r="G92" s="198" t="s">
        <v>132</v>
      </c>
      <c r="H92" s="199">
        <v>1</v>
      </c>
      <c r="I92" s="200"/>
      <c r="J92" s="201">
        <f>ROUND(I92*H92,2)</f>
        <v>0</v>
      </c>
      <c r="K92" s="197" t="s">
        <v>133</v>
      </c>
      <c r="L92" s="43"/>
      <c r="M92" s="202" t="s">
        <v>19</v>
      </c>
      <c r="N92" s="203" t="s">
        <v>43</v>
      </c>
      <c r="O92" s="83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6" t="s">
        <v>134</v>
      </c>
      <c r="AT92" s="206" t="s">
        <v>129</v>
      </c>
      <c r="AU92" s="206" t="s">
        <v>80</v>
      </c>
      <c r="AY92" s="16" t="s">
        <v>128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6" t="s">
        <v>80</v>
      </c>
      <c r="BK92" s="207">
        <f>ROUND(I92*H92,2)</f>
        <v>0</v>
      </c>
      <c r="BL92" s="16" t="s">
        <v>134</v>
      </c>
      <c r="BM92" s="206" t="s">
        <v>158</v>
      </c>
    </row>
    <row r="93" s="2" customFormat="1">
      <c r="A93" s="37"/>
      <c r="B93" s="38"/>
      <c r="C93" s="39"/>
      <c r="D93" s="208" t="s">
        <v>136</v>
      </c>
      <c r="E93" s="39"/>
      <c r="F93" s="209" t="s">
        <v>159</v>
      </c>
      <c r="G93" s="39"/>
      <c r="H93" s="39"/>
      <c r="I93" s="210"/>
      <c r="J93" s="39"/>
      <c r="K93" s="39"/>
      <c r="L93" s="43"/>
      <c r="M93" s="211"/>
      <c r="N93" s="21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136</v>
      </c>
      <c r="AU93" s="16" t="s">
        <v>80</v>
      </c>
    </row>
    <row r="94" s="2" customFormat="1">
      <c r="A94" s="37"/>
      <c r="B94" s="38"/>
      <c r="C94" s="39"/>
      <c r="D94" s="213" t="s">
        <v>160</v>
      </c>
      <c r="E94" s="39"/>
      <c r="F94" s="214" t="s">
        <v>161</v>
      </c>
      <c r="G94" s="39"/>
      <c r="H94" s="39"/>
      <c r="I94" s="210"/>
      <c r="J94" s="39"/>
      <c r="K94" s="39"/>
      <c r="L94" s="43"/>
      <c r="M94" s="211"/>
      <c r="N94" s="21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160</v>
      </c>
      <c r="AU94" s="16" t="s">
        <v>80</v>
      </c>
    </row>
    <row r="95" s="2" customFormat="1" ht="24.15" customHeight="1">
      <c r="A95" s="37"/>
      <c r="B95" s="38"/>
      <c r="C95" s="195" t="s">
        <v>162</v>
      </c>
      <c r="D95" s="195" t="s">
        <v>129</v>
      </c>
      <c r="E95" s="196" t="s">
        <v>163</v>
      </c>
      <c r="F95" s="197" t="s">
        <v>164</v>
      </c>
      <c r="G95" s="198" t="s">
        <v>132</v>
      </c>
      <c r="H95" s="199">
        <v>1</v>
      </c>
      <c r="I95" s="200"/>
      <c r="J95" s="201">
        <f>ROUND(I95*H95,2)</f>
        <v>0</v>
      </c>
      <c r="K95" s="197" t="s">
        <v>133</v>
      </c>
      <c r="L95" s="43"/>
      <c r="M95" s="202" t="s">
        <v>19</v>
      </c>
      <c r="N95" s="203" t="s">
        <v>43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134</v>
      </c>
      <c r="AT95" s="206" t="s">
        <v>129</v>
      </c>
      <c r="AU95" s="206" t="s">
        <v>80</v>
      </c>
      <c r="AY95" s="16" t="s">
        <v>128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80</v>
      </c>
      <c r="BK95" s="207">
        <f>ROUND(I95*H95,2)</f>
        <v>0</v>
      </c>
      <c r="BL95" s="16" t="s">
        <v>134</v>
      </c>
      <c r="BM95" s="206" t="s">
        <v>165</v>
      </c>
    </row>
    <row r="96" s="2" customFormat="1">
      <c r="A96" s="37"/>
      <c r="B96" s="38"/>
      <c r="C96" s="39"/>
      <c r="D96" s="208" t="s">
        <v>136</v>
      </c>
      <c r="E96" s="39"/>
      <c r="F96" s="209" t="s">
        <v>166</v>
      </c>
      <c r="G96" s="39"/>
      <c r="H96" s="39"/>
      <c r="I96" s="210"/>
      <c r="J96" s="39"/>
      <c r="K96" s="39"/>
      <c r="L96" s="43"/>
      <c r="M96" s="211"/>
      <c r="N96" s="21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136</v>
      </c>
      <c r="AU96" s="16" t="s">
        <v>80</v>
      </c>
    </row>
    <row r="97" s="2" customFormat="1">
      <c r="A97" s="37"/>
      <c r="B97" s="38"/>
      <c r="C97" s="39"/>
      <c r="D97" s="213" t="s">
        <v>160</v>
      </c>
      <c r="E97" s="39"/>
      <c r="F97" s="214" t="s">
        <v>167</v>
      </c>
      <c r="G97" s="39"/>
      <c r="H97" s="39"/>
      <c r="I97" s="210"/>
      <c r="J97" s="39"/>
      <c r="K97" s="39"/>
      <c r="L97" s="43"/>
      <c r="M97" s="211"/>
      <c r="N97" s="21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160</v>
      </c>
      <c r="AU97" s="16" t="s">
        <v>80</v>
      </c>
    </row>
    <row r="98" s="2" customFormat="1" ht="21.75" customHeight="1">
      <c r="A98" s="37"/>
      <c r="B98" s="38"/>
      <c r="C98" s="195" t="s">
        <v>168</v>
      </c>
      <c r="D98" s="195" t="s">
        <v>129</v>
      </c>
      <c r="E98" s="196" t="s">
        <v>169</v>
      </c>
      <c r="F98" s="197" t="s">
        <v>170</v>
      </c>
      <c r="G98" s="198" t="s">
        <v>132</v>
      </c>
      <c r="H98" s="199">
        <v>1</v>
      </c>
      <c r="I98" s="200"/>
      <c r="J98" s="201">
        <f>ROUND(I98*H98,2)</f>
        <v>0</v>
      </c>
      <c r="K98" s="197" t="s">
        <v>19</v>
      </c>
      <c r="L98" s="43"/>
      <c r="M98" s="202" t="s">
        <v>19</v>
      </c>
      <c r="N98" s="203" t="s">
        <v>43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134</v>
      </c>
      <c r="AT98" s="206" t="s">
        <v>129</v>
      </c>
      <c r="AU98" s="206" t="s">
        <v>80</v>
      </c>
      <c r="AY98" s="16" t="s">
        <v>128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80</v>
      </c>
      <c r="BK98" s="207">
        <f>ROUND(I98*H98,2)</f>
        <v>0</v>
      </c>
      <c r="BL98" s="16" t="s">
        <v>134</v>
      </c>
      <c r="BM98" s="206" t="s">
        <v>171</v>
      </c>
    </row>
    <row r="99" s="2" customFormat="1" ht="21.75" customHeight="1">
      <c r="A99" s="37"/>
      <c r="B99" s="38"/>
      <c r="C99" s="195" t="s">
        <v>172</v>
      </c>
      <c r="D99" s="195" t="s">
        <v>129</v>
      </c>
      <c r="E99" s="196" t="s">
        <v>173</v>
      </c>
      <c r="F99" s="197" t="s">
        <v>174</v>
      </c>
      <c r="G99" s="198" t="s">
        <v>132</v>
      </c>
      <c r="H99" s="199">
        <v>1</v>
      </c>
      <c r="I99" s="200"/>
      <c r="J99" s="201">
        <f>ROUND(I99*H99,2)</f>
        <v>0</v>
      </c>
      <c r="K99" s="197" t="s">
        <v>19</v>
      </c>
      <c r="L99" s="43"/>
      <c r="M99" s="202" t="s">
        <v>19</v>
      </c>
      <c r="N99" s="203" t="s">
        <v>43</v>
      </c>
      <c r="O99" s="83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6" t="s">
        <v>134</v>
      </c>
      <c r="AT99" s="206" t="s">
        <v>129</v>
      </c>
      <c r="AU99" s="206" t="s">
        <v>80</v>
      </c>
      <c r="AY99" s="16" t="s">
        <v>128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6" t="s">
        <v>80</v>
      </c>
      <c r="BK99" s="207">
        <f>ROUND(I99*H99,2)</f>
        <v>0</v>
      </c>
      <c r="BL99" s="16" t="s">
        <v>134</v>
      </c>
      <c r="BM99" s="206" t="s">
        <v>175</v>
      </c>
    </row>
    <row r="100" s="2" customFormat="1" ht="21.75" customHeight="1">
      <c r="A100" s="37"/>
      <c r="B100" s="38"/>
      <c r="C100" s="195" t="s">
        <v>176</v>
      </c>
      <c r="D100" s="195" t="s">
        <v>129</v>
      </c>
      <c r="E100" s="196" t="s">
        <v>177</v>
      </c>
      <c r="F100" s="197" t="s">
        <v>178</v>
      </c>
      <c r="G100" s="198" t="s">
        <v>132</v>
      </c>
      <c r="H100" s="199">
        <v>1</v>
      </c>
      <c r="I100" s="200"/>
      <c r="J100" s="201">
        <f>ROUND(I100*H100,2)</f>
        <v>0</v>
      </c>
      <c r="K100" s="197" t="s">
        <v>19</v>
      </c>
      <c r="L100" s="43"/>
      <c r="M100" s="202" t="s">
        <v>19</v>
      </c>
      <c r="N100" s="203" t="s">
        <v>43</v>
      </c>
      <c r="O100" s="83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6" t="s">
        <v>134</v>
      </c>
      <c r="AT100" s="206" t="s">
        <v>129</v>
      </c>
      <c r="AU100" s="206" t="s">
        <v>80</v>
      </c>
      <c r="AY100" s="16" t="s">
        <v>128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6" t="s">
        <v>80</v>
      </c>
      <c r="BK100" s="207">
        <f>ROUND(I100*H100,2)</f>
        <v>0</v>
      </c>
      <c r="BL100" s="16" t="s">
        <v>134</v>
      </c>
      <c r="BM100" s="206" t="s">
        <v>179</v>
      </c>
    </row>
    <row r="101" s="2" customFormat="1" ht="21.75" customHeight="1">
      <c r="A101" s="37"/>
      <c r="B101" s="38"/>
      <c r="C101" s="195" t="s">
        <v>180</v>
      </c>
      <c r="D101" s="195" t="s">
        <v>129</v>
      </c>
      <c r="E101" s="196" t="s">
        <v>181</v>
      </c>
      <c r="F101" s="197" t="s">
        <v>182</v>
      </c>
      <c r="G101" s="198" t="s">
        <v>132</v>
      </c>
      <c r="H101" s="199">
        <v>1</v>
      </c>
      <c r="I101" s="200"/>
      <c r="J101" s="201">
        <f>ROUND(I101*H101,2)</f>
        <v>0</v>
      </c>
      <c r="K101" s="197" t="s">
        <v>19</v>
      </c>
      <c r="L101" s="43"/>
      <c r="M101" s="202" t="s">
        <v>19</v>
      </c>
      <c r="N101" s="203" t="s">
        <v>43</v>
      </c>
      <c r="O101" s="83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134</v>
      </c>
      <c r="AT101" s="206" t="s">
        <v>129</v>
      </c>
      <c r="AU101" s="206" t="s">
        <v>80</v>
      </c>
      <c r="AY101" s="16" t="s">
        <v>128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80</v>
      </c>
      <c r="BK101" s="207">
        <f>ROUND(I101*H101,2)</f>
        <v>0</v>
      </c>
      <c r="BL101" s="16" t="s">
        <v>134</v>
      </c>
      <c r="BM101" s="206" t="s">
        <v>183</v>
      </c>
    </row>
    <row r="102" s="2" customFormat="1" ht="24.15" customHeight="1">
      <c r="A102" s="37"/>
      <c r="B102" s="38"/>
      <c r="C102" s="195" t="s">
        <v>184</v>
      </c>
      <c r="D102" s="195" t="s">
        <v>129</v>
      </c>
      <c r="E102" s="196" t="s">
        <v>185</v>
      </c>
      <c r="F102" s="197" t="s">
        <v>186</v>
      </c>
      <c r="G102" s="198" t="s">
        <v>132</v>
      </c>
      <c r="H102" s="199">
        <v>1</v>
      </c>
      <c r="I102" s="200"/>
      <c r="J102" s="201">
        <f>ROUND(I102*H102,2)</f>
        <v>0</v>
      </c>
      <c r="K102" s="197" t="s">
        <v>19</v>
      </c>
      <c r="L102" s="43"/>
      <c r="M102" s="202" t="s">
        <v>19</v>
      </c>
      <c r="N102" s="203" t="s">
        <v>43</v>
      </c>
      <c r="O102" s="83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6" t="s">
        <v>134</v>
      </c>
      <c r="AT102" s="206" t="s">
        <v>129</v>
      </c>
      <c r="AU102" s="206" t="s">
        <v>80</v>
      </c>
      <c r="AY102" s="16" t="s">
        <v>128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6" t="s">
        <v>80</v>
      </c>
      <c r="BK102" s="207">
        <f>ROUND(I102*H102,2)</f>
        <v>0</v>
      </c>
      <c r="BL102" s="16" t="s">
        <v>134</v>
      </c>
      <c r="BM102" s="206" t="s">
        <v>187</v>
      </c>
    </row>
    <row r="103" s="2" customFormat="1" ht="24.15" customHeight="1">
      <c r="A103" s="37"/>
      <c r="B103" s="38"/>
      <c r="C103" s="195" t="s">
        <v>8</v>
      </c>
      <c r="D103" s="195" t="s">
        <v>129</v>
      </c>
      <c r="E103" s="196" t="s">
        <v>188</v>
      </c>
      <c r="F103" s="197" t="s">
        <v>189</v>
      </c>
      <c r="G103" s="198" t="s">
        <v>132</v>
      </c>
      <c r="H103" s="199">
        <v>1</v>
      </c>
      <c r="I103" s="200"/>
      <c r="J103" s="201">
        <f>ROUND(I103*H103,2)</f>
        <v>0</v>
      </c>
      <c r="K103" s="197" t="s">
        <v>19</v>
      </c>
      <c r="L103" s="43"/>
      <c r="M103" s="202" t="s">
        <v>19</v>
      </c>
      <c r="N103" s="203" t="s">
        <v>43</v>
      </c>
      <c r="O103" s="83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134</v>
      </c>
      <c r="AT103" s="206" t="s">
        <v>129</v>
      </c>
      <c r="AU103" s="206" t="s">
        <v>80</v>
      </c>
      <c r="AY103" s="16" t="s">
        <v>128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80</v>
      </c>
      <c r="BK103" s="207">
        <f>ROUND(I103*H103,2)</f>
        <v>0</v>
      </c>
      <c r="BL103" s="16" t="s">
        <v>134</v>
      </c>
      <c r="BM103" s="206" t="s">
        <v>190</v>
      </c>
    </row>
    <row r="104" s="2" customFormat="1" ht="24.15" customHeight="1">
      <c r="A104" s="37"/>
      <c r="B104" s="38"/>
      <c r="C104" s="195" t="s">
        <v>191</v>
      </c>
      <c r="D104" s="195" t="s">
        <v>129</v>
      </c>
      <c r="E104" s="196" t="s">
        <v>192</v>
      </c>
      <c r="F104" s="197" t="s">
        <v>193</v>
      </c>
      <c r="G104" s="198" t="s">
        <v>132</v>
      </c>
      <c r="H104" s="199">
        <v>1</v>
      </c>
      <c r="I104" s="200"/>
      <c r="J104" s="201">
        <f>ROUND(I104*H104,2)</f>
        <v>0</v>
      </c>
      <c r="K104" s="197" t="s">
        <v>19</v>
      </c>
      <c r="L104" s="43"/>
      <c r="M104" s="215" t="s">
        <v>19</v>
      </c>
      <c r="N104" s="216" t="s">
        <v>43</v>
      </c>
      <c r="O104" s="21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6" t="s">
        <v>134</v>
      </c>
      <c r="AT104" s="206" t="s">
        <v>129</v>
      </c>
      <c r="AU104" s="206" t="s">
        <v>80</v>
      </c>
      <c r="AY104" s="16" t="s">
        <v>128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6" t="s">
        <v>80</v>
      </c>
      <c r="BK104" s="207">
        <f>ROUND(I104*H104,2)</f>
        <v>0</v>
      </c>
      <c r="BL104" s="16" t="s">
        <v>134</v>
      </c>
      <c r="BM104" s="206" t="s">
        <v>194</v>
      </c>
    </row>
    <row r="105" s="2" customFormat="1" ht="6.96" customHeight="1">
      <c r="A105" s="37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43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</sheetData>
  <sheetProtection sheet="1" autoFilter="0" formatColumns="0" formatRows="0" objects="1" scenarios="1" spinCount="100000" saltValue="VnUyUPxYYI/rD3HgsCM898DnQLbTnNMg3TpHZS26O4D2hlGgCWKJkmNvPC0ee55PkGpRqid5gCKspwS5/MP0Tw==" hashValue="fr051xXDejxb0M2E6tOUPFqXkcCDAiCN/jNSstphBXiR2u9HHYnRQ36Mk7M9BxM04tPEteF6gkEWD0c29C9mXg==" algorithmName="SHA-512" password="CC35"/>
  <autoFilter ref="C80:K10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4_02/030001000"/>
    <hyperlink ref="F86" r:id="rId2" display="https://podminky.urs.cz/item/CS_URS_2024_02/034503000"/>
    <hyperlink ref="F89" r:id="rId3" display="https://podminky.urs.cz/item/CS_URS_2024_02/012164000"/>
    <hyperlink ref="F91" r:id="rId4" display="https://podminky.urs.cz/item/CS_URS_2024_02/013294000"/>
    <hyperlink ref="F93" r:id="rId5" display="https://podminky.urs.cz/item/CS_URS_2024_02/013254000"/>
    <hyperlink ref="F96" r:id="rId6" display="https://podminky.urs.cz/item/CS_URS_2024_02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195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ROUND(J90,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ROUND((SUM(BE90:BE370)),  2)</f>
        <v>0</v>
      </c>
      <c r="G33" s="37"/>
      <c r="H33" s="37"/>
      <c r="I33" s="147">
        <v>0.20999999999999999</v>
      </c>
      <c r="J33" s="146">
        <f>ROUND(((SUM(BE90:BE370))*I33),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ROUND((SUM(BF90:BF370)),  2)</f>
        <v>0</v>
      </c>
      <c r="G34" s="37"/>
      <c r="H34" s="37"/>
      <c r="I34" s="147">
        <v>0.12</v>
      </c>
      <c r="J34" s="146">
        <f>ROUND(((SUM(BF90:BF370))*I34),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ROUND((SUM(BG90:BG370)),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ROUND((SUM(BH90:BH370)),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ROUND((SUM(BI90:BI370)),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01 - 1. ETAPA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J90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196</v>
      </c>
      <c r="E60" s="167"/>
      <c r="F60" s="167"/>
      <c r="G60" s="167"/>
      <c r="H60" s="167"/>
      <c r="I60" s="167"/>
      <c r="J60" s="168">
        <f>J91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J92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198</v>
      </c>
      <c r="E62" s="223"/>
      <c r="F62" s="223"/>
      <c r="G62" s="223"/>
      <c r="H62" s="223"/>
      <c r="I62" s="223"/>
      <c r="J62" s="224">
        <f>J139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199</v>
      </c>
      <c r="E63" s="223"/>
      <c r="F63" s="223"/>
      <c r="G63" s="223"/>
      <c r="H63" s="223"/>
      <c r="I63" s="223"/>
      <c r="J63" s="224">
        <f>J168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200</v>
      </c>
      <c r="E64" s="223"/>
      <c r="F64" s="223"/>
      <c r="G64" s="223"/>
      <c r="H64" s="223"/>
      <c r="I64" s="223"/>
      <c r="J64" s="224">
        <f>J189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201</v>
      </c>
      <c r="E65" s="223"/>
      <c r="F65" s="223"/>
      <c r="G65" s="223"/>
      <c r="H65" s="223"/>
      <c r="I65" s="223"/>
      <c r="J65" s="224">
        <f>J215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202</v>
      </c>
      <c r="E66" s="223"/>
      <c r="F66" s="223"/>
      <c r="G66" s="223"/>
      <c r="H66" s="223"/>
      <c r="I66" s="223"/>
      <c r="J66" s="224">
        <f>J223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0"/>
      <c r="C67" s="221"/>
      <c r="D67" s="222" t="s">
        <v>203</v>
      </c>
      <c r="E67" s="223"/>
      <c r="F67" s="223"/>
      <c r="G67" s="223"/>
      <c r="H67" s="223"/>
      <c r="I67" s="223"/>
      <c r="J67" s="224">
        <f>J334</f>
        <v>0</v>
      </c>
      <c r="K67" s="221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20"/>
      <c r="C68" s="221"/>
      <c r="D68" s="222" t="s">
        <v>204</v>
      </c>
      <c r="E68" s="223"/>
      <c r="F68" s="223"/>
      <c r="G68" s="223"/>
      <c r="H68" s="223"/>
      <c r="I68" s="223"/>
      <c r="J68" s="224">
        <f>J337</f>
        <v>0</v>
      </c>
      <c r="K68" s="221"/>
      <c r="L68" s="22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9" customFormat="1" ht="24.96" customHeight="1">
      <c r="A69" s="9"/>
      <c r="B69" s="164"/>
      <c r="C69" s="165"/>
      <c r="D69" s="166" t="s">
        <v>205</v>
      </c>
      <c r="E69" s="167"/>
      <c r="F69" s="167"/>
      <c r="G69" s="167"/>
      <c r="H69" s="167"/>
      <c r="I69" s="167"/>
      <c r="J69" s="168">
        <f>J358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2" customFormat="1" ht="19.92" customHeight="1">
      <c r="A70" s="12"/>
      <c r="B70" s="220"/>
      <c r="C70" s="221"/>
      <c r="D70" s="222" t="s">
        <v>206</v>
      </c>
      <c r="E70" s="223"/>
      <c r="F70" s="223"/>
      <c r="G70" s="223"/>
      <c r="H70" s="223"/>
      <c r="I70" s="223"/>
      <c r="J70" s="224">
        <f>J359</f>
        <v>0</v>
      </c>
      <c r="K70" s="221"/>
      <c r="L70" s="225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hidden="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/>
    <row r="74" hidden="1"/>
    <row r="75" hidden="1"/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113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59" t="str">
        <f>E7</f>
        <v>II-172 Soběšice - Frymburk, oprava</v>
      </c>
      <c r="F80" s="31"/>
      <c r="G80" s="31"/>
      <c r="H80" s="31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105</v>
      </c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E9</f>
        <v>01 - 1. ETAPA</v>
      </c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F12</f>
        <v xml:space="preserve"> </v>
      </c>
      <c r="G84" s="39"/>
      <c r="H84" s="39"/>
      <c r="I84" s="31" t="s">
        <v>23</v>
      </c>
      <c r="J84" s="71" t="str">
        <f>IF(J12="","",J12)</f>
        <v>26. 10. 2024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5.65" customHeight="1">
      <c r="A86" s="37"/>
      <c r="B86" s="38"/>
      <c r="C86" s="31" t="s">
        <v>25</v>
      </c>
      <c r="D86" s="39"/>
      <c r="E86" s="39"/>
      <c r="F86" s="26" t="str">
        <f>E15</f>
        <v>Správa a údržba silnic Plzeňského kraje</v>
      </c>
      <c r="G86" s="39"/>
      <c r="H86" s="39"/>
      <c r="I86" s="31" t="s">
        <v>31</v>
      </c>
      <c r="J86" s="35" t="str">
        <f>E21</f>
        <v>SG GEOTECHNIKA a.s.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29</v>
      </c>
      <c r="D87" s="39"/>
      <c r="E87" s="39"/>
      <c r="F87" s="26" t="str">
        <f>IF(E18="","",E18)</f>
        <v>Vyplň údaj</v>
      </c>
      <c r="G87" s="39"/>
      <c r="H87" s="39"/>
      <c r="I87" s="31" t="s">
        <v>34</v>
      </c>
      <c r="J87" s="35" t="str">
        <f>E24</f>
        <v>ROMAN MITAS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0" customFormat="1" ht="29.28" customHeight="1">
      <c r="A89" s="170"/>
      <c r="B89" s="171"/>
      <c r="C89" s="172" t="s">
        <v>114</v>
      </c>
      <c r="D89" s="173" t="s">
        <v>57</v>
      </c>
      <c r="E89" s="173" t="s">
        <v>53</v>
      </c>
      <c r="F89" s="173" t="s">
        <v>54</v>
      </c>
      <c r="G89" s="173" t="s">
        <v>115</v>
      </c>
      <c r="H89" s="173" t="s">
        <v>116</v>
      </c>
      <c r="I89" s="173" t="s">
        <v>117</v>
      </c>
      <c r="J89" s="173" t="s">
        <v>109</v>
      </c>
      <c r="K89" s="174" t="s">
        <v>118</v>
      </c>
      <c r="L89" s="175"/>
      <c r="M89" s="91" t="s">
        <v>19</v>
      </c>
      <c r="N89" s="92" t="s">
        <v>42</v>
      </c>
      <c r="O89" s="92" t="s">
        <v>119</v>
      </c>
      <c r="P89" s="92" t="s">
        <v>120</v>
      </c>
      <c r="Q89" s="92" t="s">
        <v>121</v>
      </c>
      <c r="R89" s="92" t="s">
        <v>122</v>
      </c>
      <c r="S89" s="92" t="s">
        <v>123</v>
      </c>
      <c r="T89" s="93" t="s">
        <v>124</v>
      </c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="2" customFormat="1" ht="22.8" customHeight="1">
      <c r="A90" s="37"/>
      <c r="B90" s="38"/>
      <c r="C90" s="98" t="s">
        <v>125</v>
      </c>
      <c r="D90" s="39"/>
      <c r="E90" s="39"/>
      <c r="F90" s="39"/>
      <c r="G90" s="39"/>
      <c r="H90" s="39"/>
      <c r="I90" s="39"/>
      <c r="J90" s="176">
        <f>BK90</f>
        <v>0</v>
      </c>
      <c r="K90" s="39"/>
      <c r="L90" s="43"/>
      <c r="M90" s="94"/>
      <c r="N90" s="177"/>
      <c r="O90" s="95"/>
      <c r="P90" s="178">
        <f>P91+P358</f>
        <v>0</v>
      </c>
      <c r="Q90" s="95"/>
      <c r="R90" s="178">
        <f>R91+R358</f>
        <v>661.84451806000004</v>
      </c>
      <c r="S90" s="95"/>
      <c r="T90" s="179">
        <f>T91+T358</f>
        <v>258.63219600000002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71</v>
      </c>
      <c r="AU90" s="16" t="s">
        <v>110</v>
      </c>
      <c r="BK90" s="180">
        <f>BK91+BK358</f>
        <v>0</v>
      </c>
    </row>
    <row r="91" s="11" customFormat="1" ht="25.92" customHeight="1">
      <c r="A91" s="11"/>
      <c r="B91" s="181"/>
      <c r="C91" s="182"/>
      <c r="D91" s="183" t="s">
        <v>71</v>
      </c>
      <c r="E91" s="184" t="s">
        <v>207</v>
      </c>
      <c r="F91" s="184" t="s">
        <v>208</v>
      </c>
      <c r="G91" s="182"/>
      <c r="H91" s="182"/>
      <c r="I91" s="185"/>
      <c r="J91" s="186">
        <f>BK91</f>
        <v>0</v>
      </c>
      <c r="K91" s="182"/>
      <c r="L91" s="187"/>
      <c r="M91" s="188"/>
      <c r="N91" s="189"/>
      <c r="O91" s="189"/>
      <c r="P91" s="190">
        <f>P92+P139+P168+P189+P215+P223+P334+P337</f>
        <v>0</v>
      </c>
      <c r="Q91" s="189"/>
      <c r="R91" s="190">
        <f>R92+R139+R168+R189+R215+R223+R334+R337</f>
        <v>661.83323206</v>
      </c>
      <c r="S91" s="189"/>
      <c r="T91" s="191">
        <f>T92+T139+T168+T189+T215+T223+T334+T337</f>
        <v>258.63219600000002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2" t="s">
        <v>80</v>
      </c>
      <c r="AT91" s="193" t="s">
        <v>71</v>
      </c>
      <c r="AU91" s="193" t="s">
        <v>72</v>
      </c>
      <c r="AY91" s="192" t="s">
        <v>128</v>
      </c>
      <c r="BK91" s="194">
        <f>BK92+BK139+BK168+BK189+BK215+BK223+BK334+BK337</f>
        <v>0</v>
      </c>
    </row>
    <row r="92" s="11" customFormat="1" ht="22.8" customHeight="1">
      <c r="A92" s="11"/>
      <c r="B92" s="181"/>
      <c r="C92" s="182"/>
      <c r="D92" s="183" t="s">
        <v>71</v>
      </c>
      <c r="E92" s="226" t="s">
        <v>80</v>
      </c>
      <c r="F92" s="226" t="s">
        <v>209</v>
      </c>
      <c r="G92" s="182"/>
      <c r="H92" s="182"/>
      <c r="I92" s="185"/>
      <c r="J92" s="227">
        <f>BK92</f>
        <v>0</v>
      </c>
      <c r="K92" s="182"/>
      <c r="L92" s="187"/>
      <c r="M92" s="188"/>
      <c r="N92" s="189"/>
      <c r="O92" s="189"/>
      <c r="P92" s="190">
        <f>SUM(P93:P138)</f>
        <v>0</v>
      </c>
      <c r="Q92" s="189"/>
      <c r="R92" s="190">
        <f>SUM(R93:R138)</f>
        <v>31.68</v>
      </c>
      <c r="S92" s="189"/>
      <c r="T92" s="191">
        <f>SUM(T93:T138)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2" t="s">
        <v>80</v>
      </c>
      <c r="AT92" s="193" t="s">
        <v>71</v>
      </c>
      <c r="AU92" s="193" t="s">
        <v>80</v>
      </c>
      <c r="AY92" s="192" t="s">
        <v>128</v>
      </c>
      <c r="BK92" s="194">
        <f>SUM(BK93:BK138)</f>
        <v>0</v>
      </c>
    </row>
    <row r="93" s="2" customFormat="1" ht="33" customHeight="1">
      <c r="A93" s="37"/>
      <c r="B93" s="38"/>
      <c r="C93" s="195" t="s">
        <v>80</v>
      </c>
      <c r="D93" s="195" t="s">
        <v>129</v>
      </c>
      <c r="E93" s="196" t="s">
        <v>210</v>
      </c>
      <c r="F93" s="197" t="s">
        <v>211</v>
      </c>
      <c r="G93" s="198" t="s">
        <v>212</v>
      </c>
      <c r="H93" s="199">
        <v>13.4</v>
      </c>
      <c r="I93" s="200"/>
      <c r="J93" s="201">
        <f>ROUND(I93*H93,2)</f>
        <v>0</v>
      </c>
      <c r="K93" s="197" t="s">
        <v>133</v>
      </c>
      <c r="L93" s="43"/>
      <c r="M93" s="202" t="s">
        <v>19</v>
      </c>
      <c r="N93" s="203" t="s">
        <v>43</v>
      </c>
      <c r="O93" s="83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6" t="s">
        <v>150</v>
      </c>
      <c r="AT93" s="206" t="s">
        <v>129</v>
      </c>
      <c r="AU93" s="206" t="s">
        <v>82</v>
      </c>
      <c r="AY93" s="16" t="s">
        <v>128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6" t="s">
        <v>80</v>
      </c>
      <c r="BK93" s="207">
        <f>ROUND(I93*H93,2)</f>
        <v>0</v>
      </c>
      <c r="BL93" s="16" t="s">
        <v>150</v>
      </c>
      <c r="BM93" s="206" t="s">
        <v>213</v>
      </c>
    </row>
    <row r="94" s="2" customFormat="1">
      <c r="A94" s="37"/>
      <c r="B94" s="38"/>
      <c r="C94" s="39"/>
      <c r="D94" s="208" t="s">
        <v>136</v>
      </c>
      <c r="E94" s="39"/>
      <c r="F94" s="209" t="s">
        <v>214</v>
      </c>
      <c r="G94" s="39"/>
      <c r="H94" s="39"/>
      <c r="I94" s="210"/>
      <c r="J94" s="39"/>
      <c r="K94" s="39"/>
      <c r="L94" s="43"/>
      <c r="M94" s="211"/>
      <c r="N94" s="21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136</v>
      </c>
      <c r="AU94" s="16" t="s">
        <v>82</v>
      </c>
    </row>
    <row r="95" s="13" customFormat="1">
      <c r="A95" s="13"/>
      <c r="B95" s="228"/>
      <c r="C95" s="229"/>
      <c r="D95" s="213" t="s">
        <v>215</v>
      </c>
      <c r="E95" s="230" t="s">
        <v>19</v>
      </c>
      <c r="F95" s="231" t="s">
        <v>216</v>
      </c>
      <c r="G95" s="229"/>
      <c r="H95" s="230" t="s">
        <v>19</v>
      </c>
      <c r="I95" s="232"/>
      <c r="J95" s="229"/>
      <c r="K95" s="229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215</v>
      </c>
      <c r="AU95" s="237" t="s">
        <v>82</v>
      </c>
      <c r="AV95" s="13" t="s">
        <v>80</v>
      </c>
      <c r="AW95" s="13" t="s">
        <v>33</v>
      </c>
      <c r="AX95" s="13" t="s">
        <v>72</v>
      </c>
      <c r="AY95" s="237" t="s">
        <v>128</v>
      </c>
    </row>
    <row r="96" s="14" customFormat="1">
      <c r="A96" s="14"/>
      <c r="B96" s="238"/>
      <c r="C96" s="239"/>
      <c r="D96" s="213" t="s">
        <v>215</v>
      </c>
      <c r="E96" s="240" t="s">
        <v>19</v>
      </c>
      <c r="F96" s="241" t="s">
        <v>217</v>
      </c>
      <c r="G96" s="239"/>
      <c r="H96" s="242">
        <v>13.4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215</v>
      </c>
      <c r="AU96" s="248" t="s">
        <v>82</v>
      </c>
      <c r="AV96" s="14" t="s">
        <v>82</v>
      </c>
      <c r="AW96" s="14" t="s">
        <v>33</v>
      </c>
      <c r="AX96" s="14" t="s">
        <v>72</v>
      </c>
      <c r="AY96" s="248" t="s">
        <v>128</v>
      </c>
    </row>
    <row r="97" s="2" customFormat="1" ht="37.8" customHeight="1">
      <c r="A97" s="37"/>
      <c r="B97" s="38"/>
      <c r="C97" s="195" t="s">
        <v>82</v>
      </c>
      <c r="D97" s="195" t="s">
        <v>129</v>
      </c>
      <c r="E97" s="196" t="s">
        <v>218</v>
      </c>
      <c r="F97" s="197" t="s">
        <v>219</v>
      </c>
      <c r="G97" s="198" t="s">
        <v>212</v>
      </c>
      <c r="H97" s="199">
        <v>9</v>
      </c>
      <c r="I97" s="200"/>
      <c r="J97" s="201">
        <f>ROUND(I97*H97,2)</f>
        <v>0</v>
      </c>
      <c r="K97" s="197" t="s">
        <v>133</v>
      </c>
      <c r="L97" s="43"/>
      <c r="M97" s="202" t="s">
        <v>19</v>
      </c>
      <c r="N97" s="203" t="s">
        <v>43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150</v>
      </c>
      <c r="AT97" s="206" t="s">
        <v>129</v>
      </c>
      <c r="AU97" s="206" t="s">
        <v>82</v>
      </c>
      <c r="AY97" s="16" t="s">
        <v>128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80</v>
      </c>
      <c r="BK97" s="207">
        <f>ROUND(I97*H97,2)</f>
        <v>0</v>
      </c>
      <c r="BL97" s="16" t="s">
        <v>150</v>
      </c>
      <c r="BM97" s="206" t="s">
        <v>220</v>
      </c>
    </row>
    <row r="98" s="2" customFormat="1">
      <c r="A98" s="37"/>
      <c r="B98" s="38"/>
      <c r="C98" s="39"/>
      <c r="D98" s="208" t="s">
        <v>136</v>
      </c>
      <c r="E98" s="39"/>
      <c r="F98" s="209" t="s">
        <v>221</v>
      </c>
      <c r="G98" s="39"/>
      <c r="H98" s="39"/>
      <c r="I98" s="210"/>
      <c r="J98" s="39"/>
      <c r="K98" s="39"/>
      <c r="L98" s="43"/>
      <c r="M98" s="211"/>
      <c r="N98" s="21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136</v>
      </c>
      <c r="AU98" s="16" t="s">
        <v>82</v>
      </c>
    </row>
    <row r="99" s="13" customFormat="1">
      <c r="A99" s="13"/>
      <c r="B99" s="228"/>
      <c r="C99" s="229"/>
      <c r="D99" s="213" t="s">
        <v>215</v>
      </c>
      <c r="E99" s="230" t="s">
        <v>19</v>
      </c>
      <c r="F99" s="231" t="s">
        <v>222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215</v>
      </c>
      <c r="AU99" s="237" t="s">
        <v>82</v>
      </c>
      <c r="AV99" s="13" t="s">
        <v>80</v>
      </c>
      <c r="AW99" s="13" t="s">
        <v>33</v>
      </c>
      <c r="AX99" s="13" t="s">
        <v>72</v>
      </c>
      <c r="AY99" s="237" t="s">
        <v>128</v>
      </c>
    </row>
    <row r="100" s="14" customFormat="1">
      <c r="A100" s="14"/>
      <c r="B100" s="238"/>
      <c r="C100" s="239"/>
      <c r="D100" s="213" t="s">
        <v>215</v>
      </c>
      <c r="E100" s="240" t="s">
        <v>19</v>
      </c>
      <c r="F100" s="241" t="s">
        <v>223</v>
      </c>
      <c r="G100" s="239"/>
      <c r="H100" s="242">
        <v>9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215</v>
      </c>
      <c r="AU100" s="248" t="s">
        <v>82</v>
      </c>
      <c r="AV100" s="14" t="s">
        <v>82</v>
      </c>
      <c r="AW100" s="14" t="s">
        <v>33</v>
      </c>
      <c r="AX100" s="14" t="s">
        <v>72</v>
      </c>
      <c r="AY100" s="248" t="s">
        <v>128</v>
      </c>
    </row>
    <row r="101" s="2" customFormat="1" ht="44.25" customHeight="1">
      <c r="A101" s="37"/>
      <c r="B101" s="38"/>
      <c r="C101" s="195" t="s">
        <v>145</v>
      </c>
      <c r="D101" s="195" t="s">
        <v>129</v>
      </c>
      <c r="E101" s="196" t="s">
        <v>224</v>
      </c>
      <c r="F101" s="197" t="s">
        <v>225</v>
      </c>
      <c r="G101" s="198" t="s">
        <v>212</v>
      </c>
      <c r="H101" s="199">
        <v>17.550000000000001</v>
      </c>
      <c r="I101" s="200"/>
      <c r="J101" s="201">
        <f>ROUND(I101*H101,2)</f>
        <v>0</v>
      </c>
      <c r="K101" s="197" t="s">
        <v>133</v>
      </c>
      <c r="L101" s="43"/>
      <c r="M101" s="202" t="s">
        <v>19</v>
      </c>
      <c r="N101" s="203" t="s">
        <v>43</v>
      </c>
      <c r="O101" s="83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150</v>
      </c>
      <c r="AT101" s="206" t="s">
        <v>129</v>
      </c>
      <c r="AU101" s="206" t="s">
        <v>82</v>
      </c>
      <c r="AY101" s="16" t="s">
        <v>128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80</v>
      </c>
      <c r="BK101" s="207">
        <f>ROUND(I101*H101,2)</f>
        <v>0</v>
      </c>
      <c r="BL101" s="16" t="s">
        <v>150</v>
      </c>
      <c r="BM101" s="206" t="s">
        <v>226</v>
      </c>
    </row>
    <row r="102" s="2" customFormat="1">
      <c r="A102" s="37"/>
      <c r="B102" s="38"/>
      <c r="C102" s="39"/>
      <c r="D102" s="208" t="s">
        <v>136</v>
      </c>
      <c r="E102" s="39"/>
      <c r="F102" s="209" t="s">
        <v>227</v>
      </c>
      <c r="G102" s="39"/>
      <c r="H102" s="39"/>
      <c r="I102" s="210"/>
      <c r="J102" s="39"/>
      <c r="K102" s="39"/>
      <c r="L102" s="43"/>
      <c r="M102" s="211"/>
      <c r="N102" s="21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136</v>
      </c>
      <c r="AU102" s="16" t="s">
        <v>82</v>
      </c>
    </row>
    <row r="103" s="13" customFormat="1">
      <c r="A103" s="13"/>
      <c r="B103" s="228"/>
      <c r="C103" s="229"/>
      <c r="D103" s="213" t="s">
        <v>215</v>
      </c>
      <c r="E103" s="230" t="s">
        <v>19</v>
      </c>
      <c r="F103" s="231" t="s">
        <v>228</v>
      </c>
      <c r="G103" s="229"/>
      <c r="H103" s="230" t="s">
        <v>19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215</v>
      </c>
      <c r="AU103" s="237" t="s">
        <v>82</v>
      </c>
      <c r="AV103" s="13" t="s">
        <v>80</v>
      </c>
      <c r="AW103" s="13" t="s">
        <v>33</v>
      </c>
      <c r="AX103" s="13" t="s">
        <v>72</v>
      </c>
      <c r="AY103" s="237" t="s">
        <v>128</v>
      </c>
    </row>
    <row r="104" s="13" customFormat="1">
      <c r="A104" s="13"/>
      <c r="B104" s="228"/>
      <c r="C104" s="229"/>
      <c r="D104" s="213" t="s">
        <v>215</v>
      </c>
      <c r="E104" s="230" t="s">
        <v>19</v>
      </c>
      <c r="F104" s="231" t="s">
        <v>229</v>
      </c>
      <c r="G104" s="229"/>
      <c r="H104" s="230" t="s">
        <v>19</v>
      </c>
      <c r="I104" s="232"/>
      <c r="J104" s="229"/>
      <c r="K104" s="229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215</v>
      </c>
      <c r="AU104" s="237" t="s">
        <v>82</v>
      </c>
      <c r="AV104" s="13" t="s">
        <v>80</v>
      </c>
      <c r="AW104" s="13" t="s">
        <v>33</v>
      </c>
      <c r="AX104" s="13" t="s">
        <v>72</v>
      </c>
      <c r="AY104" s="237" t="s">
        <v>128</v>
      </c>
    </row>
    <row r="105" s="14" customFormat="1">
      <c r="A105" s="14"/>
      <c r="B105" s="238"/>
      <c r="C105" s="239"/>
      <c r="D105" s="213" t="s">
        <v>215</v>
      </c>
      <c r="E105" s="240" t="s">
        <v>19</v>
      </c>
      <c r="F105" s="241" t="s">
        <v>230</v>
      </c>
      <c r="G105" s="239"/>
      <c r="H105" s="242">
        <v>13.5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215</v>
      </c>
      <c r="AU105" s="248" t="s">
        <v>82</v>
      </c>
      <c r="AV105" s="14" t="s">
        <v>82</v>
      </c>
      <c r="AW105" s="14" t="s">
        <v>33</v>
      </c>
      <c r="AX105" s="14" t="s">
        <v>72</v>
      </c>
      <c r="AY105" s="248" t="s">
        <v>128</v>
      </c>
    </row>
    <row r="106" s="13" customFormat="1">
      <c r="A106" s="13"/>
      <c r="B106" s="228"/>
      <c r="C106" s="229"/>
      <c r="D106" s="213" t="s">
        <v>215</v>
      </c>
      <c r="E106" s="230" t="s">
        <v>19</v>
      </c>
      <c r="F106" s="231" t="s">
        <v>231</v>
      </c>
      <c r="G106" s="229"/>
      <c r="H106" s="230" t="s">
        <v>19</v>
      </c>
      <c r="I106" s="232"/>
      <c r="J106" s="229"/>
      <c r="K106" s="229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215</v>
      </c>
      <c r="AU106" s="237" t="s">
        <v>82</v>
      </c>
      <c r="AV106" s="13" t="s">
        <v>80</v>
      </c>
      <c r="AW106" s="13" t="s">
        <v>33</v>
      </c>
      <c r="AX106" s="13" t="s">
        <v>72</v>
      </c>
      <c r="AY106" s="237" t="s">
        <v>128</v>
      </c>
    </row>
    <row r="107" s="13" customFormat="1">
      <c r="A107" s="13"/>
      <c r="B107" s="228"/>
      <c r="C107" s="229"/>
      <c r="D107" s="213" t="s">
        <v>215</v>
      </c>
      <c r="E107" s="230" t="s">
        <v>19</v>
      </c>
      <c r="F107" s="231" t="s">
        <v>232</v>
      </c>
      <c r="G107" s="229"/>
      <c r="H107" s="230" t="s">
        <v>19</v>
      </c>
      <c r="I107" s="232"/>
      <c r="J107" s="229"/>
      <c r="K107" s="229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215</v>
      </c>
      <c r="AU107" s="237" t="s">
        <v>82</v>
      </c>
      <c r="AV107" s="13" t="s">
        <v>80</v>
      </c>
      <c r="AW107" s="13" t="s">
        <v>33</v>
      </c>
      <c r="AX107" s="13" t="s">
        <v>72</v>
      </c>
      <c r="AY107" s="237" t="s">
        <v>128</v>
      </c>
    </row>
    <row r="108" s="14" customFormat="1">
      <c r="A108" s="14"/>
      <c r="B108" s="238"/>
      <c r="C108" s="239"/>
      <c r="D108" s="213" t="s">
        <v>215</v>
      </c>
      <c r="E108" s="240" t="s">
        <v>19</v>
      </c>
      <c r="F108" s="241" t="s">
        <v>233</v>
      </c>
      <c r="G108" s="239"/>
      <c r="H108" s="242">
        <v>4.0499999999999998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215</v>
      </c>
      <c r="AU108" s="248" t="s">
        <v>82</v>
      </c>
      <c r="AV108" s="14" t="s">
        <v>82</v>
      </c>
      <c r="AW108" s="14" t="s">
        <v>33</v>
      </c>
      <c r="AX108" s="14" t="s">
        <v>72</v>
      </c>
      <c r="AY108" s="248" t="s">
        <v>128</v>
      </c>
    </row>
    <row r="109" s="2" customFormat="1" ht="62.7" customHeight="1">
      <c r="A109" s="37"/>
      <c r="B109" s="38"/>
      <c r="C109" s="195" t="s">
        <v>150</v>
      </c>
      <c r="D109" s="195" t="s">
        <v>129</v>
      </c>
      <c r="E109" s="196" t="s">
        <v>234</v>
      </c>
      <c r="F109" s="197" t="s">
        <v>235</v>
      </c>
      <c r="G109" s="198" t="s">
        <v>212</v>
      </c>
      <c r="H109" s="199">
        <v>40</v>
      </c>
      <c r="I109" s="200"/>
      <c r="J109" s="201">
        <f>ROUND(I109*H109,2)</f>
        <v>0</v>
      </c>
      <c r="K109" s="197" t="s">
        <v>133</v>
      </c>
      <c r="L109" s="43"/>
      <c r="M109" s="202" t="s">
        <v>19</v>
      </c>
      <c r="N109" s="203" t="s">
        <v>43</v>
      </c>
      <c r="O109" s="83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6" t="s">
        <v>150</v>
      </c>
      <c r="AT109" s="206" t="s">
        <v>129</v>
      </c>
      <c r="AU109" s="206" t="s">
        <v>82</v>
      </c>
      <c r="AY109" s="16" t="s">
        <v>128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6" t="s">
        <v>80</v>
      </c>
      <c r="BK109" s="207">
        <f>ROUND(I109*H109,2)</f>
        <v>0</v>
      </c>
      <c r="BL109" s="16" t="s">
        <v>150</v>
      </c>
      <c r="BM109" s="206" t="s">
        <v>236</v>
      </c>
    </row>
    <row r="110" s="2" customFormat="1">
      <c r="A110" s="37"/>
      <c r="B110" s="38"/>
      <c r="C110" s="39"/>
      <c r="D110" s="208" t="s">
        <v>136</v>
      </c>
      <c r="E110" s="39"/>
      <c r="F110" s="209" t="s">
        <v>237</v>
      </c>
      <c r="G110" s="39"/>
      <c r="H110" s="39"/>
      <c r="I110" s="210"/>
      <c r="J110" s="39"/>
      <c r="K110" s="39"/>
      <c r="L110" s="43"/>
      <c r="M110" s="211"/>
      <c r="N110" s="21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136</v>
      </c>
      <c r="AU110" s="16" t="s">
        <v>82</v>
      </c>
    </row>
    <row r="111" s="14" customFormat="1">
      <c r="A111" s="14"/>
      <c r="B111" s="238"/>
      <c r="C111" s="239"/>
      <c r="D111" s="213" t="s">
        <v>215</v>
      </c>
      <c r="E111" s="240" t="s">
        <v>19</v>
      </c>
      <c r="F111" s="241" t="s">
        <v>238</v>
      </c>
      <c r="G111" s="239"/>
      <c r="H111" s="242">
        <v>40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215</v>
      </c>
      <c r="AU111" s="248" t="s">
        <v>82</v>
      </c>
      <c r="AV111" s="14" t="s">
        <v>82</v>
      </c>
      <c r="AW111" s="14" t="s">
        <v>33</v>
      </c>
      <c r="AX111" s="14" t="s">
        <v>72</v>
      </c>
      <c r="AY111" s="248" t="s">
        <v>128</v>
      </c>
    </row>
    <row r="112" s="2" customFormat="1" ht="66.75" customHeight="1">
      <c r="A112" s="37"/>
      <c r="B112" s="38"/>
      <c r="C112" s="195" t="s">
        <v>155</v>
      </c>
      <c r="D112" s="195" t="s">
        <v>129</v>
      </c>
      <c r="E112" s="196" t="s">
        <v>239</v>
      </c>
      <c r="F112" s="197" t="s">
        <v>240</v>
      </c>
      <c r="G112" s="198" t="s">
        <v>212</v>
      </c>
      <c r="H112" s="199">
        <v>400</v>
      </c>
      <c r="I112" s="200"/>
      <c r="J112" s="201">
        <f>ROUND(I112*H112,2)</f>
        <v>0</v>
      </c>
      <c r="K112" s="197" t="s">
        <v>133</v>
      </c>
      <c r="L112" s="43"/>
      <c r="M112" s="202" t="s">
        <v>19</v>
      </c>
      <c r="N112" s="203" t="s">
        <v>43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150</v>
      </c>
      <c r="AT112" s="206" t="s">
        <v>129</v>
      </c>
      <c r="AU112" s="206" t="s">
        <v>82</v>
      </c>
      <c r="AY112" s="16" t="s">
        <v>128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80</v>
      </c>
      <c r="BK112" s="207">
        <f>ROUND(I112*H112,2)</f>
        <v>0</v>
      </c>
      <c r="BL112" s="16" t="s">
        <v>150</v>
      </c>
      <c r="BM112" s="206" t="s">
        <v>241</v>
      </c>
    </row>
    <row r="113" s="2" customFormat="1">
      <c r="A113" s="37"/>
      <c r="B113" s="38"/>
      <c r="C113" s="39"/>
      <c r="D113" s="208" t="s">
        <v>136</v>
      </c>
      <c r="E113" s="39"/>
      <c r="F113" s="209" t="s">
        <v>242</v>
      </c>
      <c r="G113" s="39"/>
      <c r="H113" s="39"/>
      <c r="I113" s="210"/>
      <c r="J113" s="39"/>
      <c r="K113" s="39"/>
      <c r="L113" s="43"/>
      <c r="M113" s="211"/>
      <c r="N113" s="21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136</v>
      </c>
      <c r="AU113" s="16" t="s">
        <v>82</v>
      </c>
    </row>
    <row r="114" s="14" customFormat="1">
      <c r="A114" s="14"/>
      <c r="B114" s="238"/>
      <c r="C114" s="239"/>
      <c r="D114" s="213" t="s">
        <v>215</v>
      </c>
      <c r="E114" s="240" t="s">
        <v>19</v>
      </c>
      <c r="F114" s="241" t="s">
        <v>243</v>
      </c>
      <c r="G114" s="239"/>
      <c r="H114" s="242">
        <v>400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215</v>
      </c>
      <c r="AU114" s="248" t="s">
        <v>82</v>
      </c>
      <c r="AV114" s="14" t="s">
        <v>82</v>
      </c>
      <c r="AW114" s="14" t="s">
        <v>33</v>
      </c>
      <c r="AX114" s="14" t="s">
        <v>72</v>
      </c>
      <c r="AY114" s="248" t="s">
        <v>128</v>
      </c>
    </row>
    <row r="115" s="2" customFormat="1" ht="44.25" customHeight="1">
      <c r="A115" s="37"/>
      <c r="B115" s="38"/>
      <c r="C115" s="195" t="s">
        <v>162</v>
      </c>
      <c r="D115" s="195" t="s">
        <v>129</v>
      </c>
      <c r="E115" s="196" t="s">
        <v>244</v>
      </c>
      <c r="F115" s="197" t="s">
        <v>245</v>
      </c>
      <c r="G115" s="198" t="s">
        <v>246</v>
      </c>
      <c r="H115" s="199">
        <v>74</v>
      </c>
      <c r="I115" s="200"/>
      <c r="J115" s="201">
        <f>ROUND(I115*H115,2)</f>
        <v>0</v>
      </c>
      <c r="K115" s="197" t="s">
        <v>133</v>
      </c>
      <c r="L115" s="43"/>
      <c r="M115" s="202" t="s">
        <v>19</v>
      </c>
      <c r="N115" s="203" t="s">
        <v>43</v>
      </c>
      <c r="O115" s="83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6" t="s">
        <v>150</v>
      </c>
      <c r="AT115" s="206" t="s">
        <v>129</v>
      </c>
      <c r="AU115" s="206" t="s">
        <v>82</v>
      </c>
      <c r="AY115" s="16" t="s">
        <v>128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6" t="s">
        <v>80</v>
      </c>
      <c r="BK115" s="207">
        <f>ROUND(I115*H115,2)</f>
        <v>0</v>
      </c>
      <c r="BL115" s="16" t="s">
        <v>150</v>
      </c>
      <c r="BM115" s="206" t="s">
        <v>247</v>
      </c>
    </row>
    <row r="116" s="2" customFormat="1">
      <c r="A116" s="37"/>
      <c r="B116" s="38"/>
      <c r="C116" s="39"/>
      <c r="D116" s="208" t="s">
        <v>136</v>
      </c>
      <c r="E116" s="39"/>
      <c r="F116" s="209" t="s">
        <v>248</v>
      </c>
      <c r="G116" s="39"/>
      <c r="H116" s="39"/>
      <c r="I116" s="210"/>
      <c r="J116" s="39"/>
      <c r="K116" s="39"/>
      <c r="L116" s="43"/>
      <c r="M116" s="211"/>
      <c r="N116" s="21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136</v>
      </c>
      <c r="AU116" s="16" t="s">
        <v>82</v>
      </c>
    </row>
    <row r="117" s="14" customFormat="1">
      <c r="A117" s="14"/>
      <c r="B117" s="238"/>
      <c r="C117" s="239"/>
      <c r="D117" s="213" t="s">
        <v>215</v>
      </c>
      <c r="E117" s="240" t="s">
        <v>19</v>
      </c>
      <c r="F117" s="241" t="s">
        <v>249</v>
      </c>
      <c r="G117" s="239"/>
      <c r="H117" s="242">
        <v>74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215</v>
      </c>
      <c r="AU117" s="248" t="s">
        <v>82</v>
      </c>
      <c r="AV117" s="14" t="s">
        <v>82</v>
      </c>
      <c r="AW117" s="14" t="s">
        <v>33</v>
      </c>
      <c r="AX117" s="14" t="s">
        <v>72</v>
      </c>
      <c r="AY117" s="248" t="s">
        <v>128</v>
      </c>
    </row>
    <row r="118" s="2" customFormat="1" ht="44.25" customHeight="1">
      <c r="A118" s="37"/>
      <c r="B118" s="38"/>
      <c r="C118" s="195" t="s">
        <v>168</v>
      </c>
      <c r="D118" s="195" t="s">
        <v>129</v>
      </c>
      <c r="E118" s="196" t="s">
        <v>250</v>
      </c>
      <c r="F118" s="197" t="s">
        <v>251</v>
      </c>
      <c r="G118" s="198" t="s">
        <v>212</v>
      </c>
      <c r="H118" s="199">
        <v>17.550000000000001</v>
      </c>
      <c r="I118" s="200"/>
      <c r="J118" s="201">
        <f>ROUND(I118*H118,2)</f>
        <v>0</v>
      </c>
      <c r="K118" s="197" t="s">
        <v>133</v>
      </c>
      <c r="L118" s="43"/>
      <c r="M118" s="202" t="s">
        <v>19</v>
      </c>
      <c r="N118" s="203" t="s">
        <v>43</v>
      </c>
      <c r="O118" s="83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6" t="s">
        <v>150</v>
      </c>
      <c r="AT118" s="206" t="s">
        <v>129</v>
      </c>
      <c r="AU118" s="206" t="s">
        <v>82</v>
      </c>
      <c r="AY118" s="16" t="s">
        <v>128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6" t="s">
        <v>80</v>
      </c>
      <c r="BK118" s="207">
        <f>ROUND(I118*H118,2)</f>
        <v>0</v>
      </c>
      <c r="BL118" s="16" t="s">
        <v>150</v>
      </c>
      <c r="BM118" s="206" t="s">
        <v>252</v>
      </c>
    </row>
    <row r="119" s="2" customFormat="1">
      <c r="A119" s="37"/>
      <c r="B119" s="38"/>
      <c r="C119" s="39"/>
      <c r="D119" s="208" t="s">
        <v>136</v>
      </c>
      <c r="E119" s="39"/>
      <c r="F119" s="209" t="s">
        <v>253</v>
      </c>
      <c r="G119" s="39"/>
      <c r="H119" s="39"/>
      <c r="I119" s="210"/>
      <c r="J119" s="39"/>
      <c r="K119" s="39"/>
      <c r="L119" s="43"/>
      <c r="M119" s="211"/>
      <c r="N119" s="21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136</v>
      </c>
      <c r="AU119" s="16" t="s">
        <v>82</v>
      </c>
    </row>
    <row r="120" s="13" customFormat="1">
      <c r="A120" s="13"/>
      <c r="B120" s="228"/>
      <c r="C120" s="229"/>
      <c r="D120" s="213" t="s">
        <v>215</v>
      </c>
      <c r="E120" s="230" t="s">
        <v>19</v>
      </c>
      <c r="F120" s="231" t="s">
        <v>254</v>
      </c>
      <c r="G120" s="229"/>
      <c r="H120" s="230" t="s">
        <v>19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215</v>
      </c>
      <c r="AU120" s="237" t="s">
        <v>82</v>
      </c>
      <c r="AV120" s="13" t="s">
        <v>80</v>
      </c>
      <c r="AW120" s="13" t="s">
        <v>33</v>
      </c>
      <c r="AX120" s="13" t="s">
        <v>72</v>
      </c>
      <c r="AY120" s="237" t="s">
        <v>128</v>
      </c>
    </row>
    <row r="121" s="13" customFormat="1">
      <c r="A121" s="13"/>
      <c r="B121" s="228"/>
      <c r="C121" s="229"/>
      <c r="D121" s="213" t="s">
        <v>215</v>
      </c>
      <c r="E121" s="230" t="s">
        <v>19</v>
      </c>
      <c r="F121" s="231" t="s">
        <v>229</v>
      </c>
      <c r="G121" s="229"/>
      <c r="H121" s="230" t="s">
        <v>19</v>
      </c>
      <c r="I121" s="232"/>
      <c r="J121" s="229"/>
      <c r="K121" s="229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215</v>
      </c>
      <c r="AU121" s="237" t="s">
        <v>82</v>
      </c>
      <c r="AV121" s="13" t="s">
        <v>80</v>
      </c>
      <c r="AW121" s="13" t="s">
        <v>33</v>
      </c>
      <c r="AX121" s="13" t="s">
        <v>72</v>
      </c>
      <c r="AY121" s="237" t="s">
        <v>128</v>
      </c>
    </row>
    <row r="122" s="14" customFormat="1">
      <c r="A122" s="14"/>
      <c r="B122" s="238"/>
      <c r="C122" s="239"/>
      <c r="D122" s="213" t="s">
        <v>215</v>
      </c>
      <c r="E122" s="240" t="s">
        <v>19</v>
      </c>
      <c r="F122" s="241" t="s">
        <v>230</v>
      </c>
      <c r="G122" s="239"/>
      <c r="H122" s="242">
        <v>13.5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215</v>
      </c>
      <c r="AU122" s="248" t="s">
        <v>82</v>
      </c>
      <c r="AV122" s="14" t="s">
        <v>82</v>
      </c>
      <c r="AW122" s="14" t="s">
        <v>33</v>
      </c>
      <c r="AX122" s="14" t="s">
        <v>72</v>
      </c>
      <c r="AY122" s="248" t="s">
        <v>128</v>
      </c>
    </row>
    <row r="123" s="13" customFormat="1">
      <c r="A123" s="13"/>
      <c r="B123" s="228"/>
      <c r="C123" s="229"/>
      <c r="D123" s="213" t="s">
        <v>215</v>
      </c>
      <c r="E123" s="230" t="s">
        <v>19</v>
      </c>
      <c r="F123" s="231" t="s">
        <v>231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215</v>
      </c>
      <c r="AU123" s="237" t="s">
        <v>82</v>
      </c>
      <c r="AV123" s="13" t="s">
        <v>80</v>
      </c>
      <c r="AW123" s="13" t="s">
        <v>33</v>
      </c>
      <c r="AX123" s="13" t="s">
        <v>72</v>
      </c>
      <c r="AY123" s="237" t="s">
        <v>128</v>
      </c>
    </row>
    <row r="124" s="13" customFormat="1">
      <c r="A124" s="13"/>
      <c r="B124" s="228"/>
      <c r="C124" s="229"/>
      <c r="D124" s="213" t="s">
        <v>215</v>
      </c>
      <c r="E124" s="230" t="s">
        <v>19</v>
      </c>
      <c r="F124" s="231" t="s">
        <v>232</v>
      </c>
      <c r="G124" s="229"/>
      <c r="H124" s="230" t="s">
        <v>19</v>
      </c>
      <c r="I124" s="232"/>
      <c r="J124" s="229"/>
      <c r="K124" s="229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215</v>
      </c>
      <c r="AU124" s="237" t="s">
        <v>82</v>
      </c>
      <c r="AV124" s="13" t="s">
        <v>80</v>
      </c>
      <c r="AW124" s="13" t="s">
        <v>33</v>
      </c>
      <c r="AX124" s="13" t="s">
        <v>72</v>
      </c>
      <c r="AY124" s="237" t="s">
        <v>128</v>
      </c>
    </row>
    <row r="125" s="14" customFormat="1">
      <c r="A125" s="14"/>
      <c r="B125" s="238"/>
      <c r="C125" s="239"/>
      <c r="D125" s="213" t="s">
        <v>215</v>
      </c>
      <c r="E125" s="240" t="s">
        <v>19</v>
      </c>
      <c r="F125" s="241" t="s">
        <v>233</v>
      </c>
      <c r="G125" s="239"/>
      <c r="H125" s="242">
        <v>4.0499999999999998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215</v>
      </c>
      <c r="AU125" s="248" t="s">
        <v>82</v>
      </c>
      <c r="AV125" s="14" t="s">
        <v>82</v>
      </c>
      <c r="AW125" s="14" t="s">
        <v>33</v>
      </c>
      <c r="AX125" s="14" t="s">
        <v>72</v>
      </c>
      <c r="AY125" s="248" t="s">
        <v>128</v>
      </c>
    </row>
    <row r="126" s="2" customFormat="1" ht="16.5" customHeight="1">
      <c r="A126" s="37"/>
      <c r="B126" s="38"/>
      <c r="C126" s="249" t="s">
        <v>172</v>
      </c>
      <c r="D126" s="249" t="s">
        <v>255</v>
      </c>
      <c r="E126" s="250" t="s">
        <v>256</v>
      </c>
      <c r="F126" s="251" t="s">
        <v>257</v>
      </c>
      <c r="G126" s="252" t="s">
        <v>246</v>
      </c>
      <c r="H126" s="253">
        <v>31.68</v>
      </c>
      <c r="I126" s="254"/>
      <c r="J126" s="255">
        <f>ROUND(I126*H126,2)</f>
        <v>0</v>
      </c>
      <c r="K126" s="251" t="s">
        <v>133</v>
      </c>
      <c r="L126" s="256"/>
      <c r="M126" s="257" t="s">
        <v>19</v>
      </c>
      <c r="N126" s="258" t="s">
        <v>43</v>
      </c>
      <c r="O126" s="83"/>
      <c r="P126" s="204">
        <f>O126*H126</f>
        <v>0</v>
      </c>
      <c r="Q126" s="204">
        <v>1</v>
      </c>
      <c r="R126" s="204">
        <f>Q126*H126</f>
        <v>31.68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172</v>
      </c>
      <c r="AT126" s="206" t="s">
        <v>255</v>
      </c>
      <c r="AU126" s="206" t="s">
        <v>82</v>
      </c>
      <c r="AY126" s="16" t="s">
        <v>128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80</v>
      </c>
      <c r="BK126" s="207">
        <f>ROUND(I126*H126,2)</f>
        <v>0</v>
      </c>
      <c r="BL126" s="16" t="s">
        <v>150</v>
      </c>
      <c r="BM126" s="206" t="s">
        <v>258</v>
      </c>
    </row>
    <row r="127" s="14" customFormat="1">
      <c r="A127" s="14"/>
      <c r="B127" s="238"/>
      <c r="C127" s="239"/>
      <c r="D127" s="213" t="s">
        <v>215</v>
      </c>
      <c r="E127" s="240" t="s">
        <v>19</v>
      </c>
      <c r="F127" s="241" t="s">
        <v>259</v>
      </c>
      <c r="G127" s="239"/>
      <c r="H127" s="242">
        <v>31.68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215</v>
      </c>
      <c r="AU127" s="248" t="s">
        <v>82</v>
      </c>
      <c r="AV127" s="14" t="s">
        <v>82</v>
      </c>
      <c r="AW127" s="14" t="s">
        <v>33</v>
      </c>
      <c r="AX127" s="14" t="s">
        <v>80</v>
      </c>
      <c r="AY127" s="248" t="s">
        <v>128</v>
      </c>
    </row>
    <row r="128" s="2" customFormat="1" ht="33" customHeight="1">
      <c r="A128" s="37"/>
      <c r="B128" s="38"/>
      <c r="C128" s="195" t="s">
        <v>176</v>
      </c>
      <c r="D128" s="195" t="s">
        <v>129</v>
      </c>
      <c r="E128" s="196" t="s">
        <v>260</v>
      </c>
      <c r="F128" s="197" t="s">
        <v>261</v>
      </c>
      <c r="G128" s="198" t="s">
        <v>262</v>
      </c>
      <c r="H128" s="199">
        <v>420.10000000000002</v>
      </c>
      <c r="I128" s="200"/>
      <c r="J128" s="201">
        <f>ROUND(I128*H128,2)</f>
        <v>0</v>
      </c>
      <c r="K128" s="197" t="s">
        <v>133</v>
      </c>
      <c r="L128" s="43"/>
      <c r="M128" s="202" t="s">
        <v>19</v>
      </c>
      <c r="N128" s="203" t="s">
        <v>43</v>
      </c>
      <c r="O128" s="83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6" t="s">
        <v>150</v>
      </c>
      <c r="AT128" s="206" t="s">
        <v>129</v>
      </c>
      <c r="AU128" s="206" t="s">
        <v>82</v>
      </c>
      <c r="AY128" s="16" t="s">
        <v>128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80</v>
      </c>
      <c r="BK128" s="207">
        <f>ROUND(I128*H128,2)</f>
        <v>0</v>
      </c>
      <c r="BL128" s="16" t="s">
        <v>150</v>
      </c>
      <c r="BM128" s="206" t="s">
        <v>263</v>
      </c>
    </row>
    <row r="129" s="2" customFormat="1">
      <c r="A129" s="37"/>
      <c r="B129" s="38"/>
      <c r="C129" s="39"/>
      <c r="D129" s="208" t="s">
        <v>136</v>
      </c>
      <c r="E129" s="39"/>
      <c r="F129" s="209" t="s">
        <v>264</v>
      </c>
      <c r="G129" s="39"/>
      <c r="H129" s="39"/>
      <c r="I129" s="210"/>
      <c r="J129" s="39"/>
      <c r="K129" s="39"/>
      <c r="L129" s="43"/>
      <c r="M129" s="211"/>
      <c r="N129" s="21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136</v>
      </c>
      <c r="AU129" s="16" t="s">
        <v>82</v>
      </c>
    </row>
    <row r="130" s="13" customFormat="1">
      <c r="A130" s="13"/>
      <c r="B130" s="228"/>
      <c r="C130" s="229"/>
      <c r="D130" s="213" t="s">
        <v>215</v>
      </c>
      <c r="E130" s="230" t="s">
        <v>19</v>
      </c>
      <c r="F130" s="231" t="s">
        <v>216</v>
      </c>
      <c r="G130" s="229"/>
      <c r="H130" s="230" t="s">
        <v>19</v>
      </c>
      <c r="I130" s="232"/>
      <c r="J130" s="229"/>
      <c r="K130" s="229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215</v>
      </c>
      <c r="AU130" s="237" t="s">
        <v>82</v>
      </c>
      <c r="AV130" s="13" t="s">
        <v>80</v>
      </c>
      <c r="AW130" s="13" t="s">
        <v>33</v>
      </c>
      <c r="AX130" s="13" t="s">
        <v>72</v>
      </c>
      <c r="AY130" s="237" t="s">
        <v>128</v>
      </c>
    </row>
    <row r="131" s="14" customFormat="1">
      <c r="A131" s="14"/>
      <c r="B131" s="238"/>
      <c r="C131" s="239"/>
      <c r="D131" s="213" t="s">
        <v>215</v>
      </c>
      <c r="E131" s="240" t="s">
        <v>19</v>
      </c>
      <c r="F131" s="241" t="s">
        <v>265</v>
      </c>
      <c r="G131" s="239"/>
      <c r="H131" s="242">
        <v>268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215</v>
      </c>
      <c r="AU131" s="248" t="s">
        <v>82</v>
      </c>
      <c r="AV131" s="14" t="s">
        <v>82</v>
      </c>
      <c r="AW131" s="14" t="s">
        <v>33</v>
      </c>
      <c r="AX131" s="14" t="s">
        <v>72</v>
      </c>
      <c r="AY131" s="248" t="s">
        <v>128</v>
      </c>
    </row>
    <row r="132" s="13" customFormat="1">
      <c r="A132" s="13"/>
      <c r="B132" s="228"/>
      <c r="C132" s="229"/>
      <c r="D132" s="213" t="s">
        <v>215</v>
      </c>
      <c r="E132" s="230" t="s">
        <v>19</v>
      </c>
      <c r="F132" s="231" t="s">
        <v>229</v>
      </c>
      <c r="G132" s="229"/>
      <c r="H132" s="230" t="s">
        <v>19</v>
      </c>
      <c r="I132" s="232"/>
      <c r="J132" s="229"/>
      <c r="K132" s="229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215</v>
      </c>
      <c r="AU132" s="237" t="s">
        <v>82</v>
      </c>
      <c r="AV132" s="13" t="s">
        <v>80</v>
      </c>
      <c r="AW132" s="13" t="s">
        <v>33</v>
      </c>
      <c r="AX132" s="13" t="s">
        <v>72</v>
      </c>
      <c r="AY132" s="237" t="s">
        <v>128</v>
      </c>
    </row>
    <row r="133" s="14" customFormat="1">
      <c r="A133" s="14"/>
      <c r="B133" s="238"/>
      <c r="C133" s="239"/>
      <c r="D133" s="213" t="s">
        <v>215</v>
      </c>
      <c r="E133" s="240" t="s">
        <v>19</v>
      </c>
      <c r="F133" s="241" t="s">
        <v>266</v>
      </c>
      <c r="G133" s="239"/>
      <c r="H133" s="242">
        <v>108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215</v>
      </c>
      <c r="AU133" s="248" t="s">
        <v>82</v>
      </c>
      <c r="AV133" s="14" t="s">
        <v>82</v>
      </c>
      <c r="AW133" s="14" t="s">
        <v>33</v>
      </c>
      <c r="AX133" s="14" t="s">
        <v>72</v>
      </c>
      <c r="AY133" s="248" t="s">
        <v>128</v>
      </c>
    </row>
    <row r="134" s="13" customFormat="1">
      <c r="A134" s="13"/>
      <c r="B134" s="228"/>
      <c r="C134" s="229"/>
      <c r="D134" s="213" t="s">
        <v>215</v>
      </c>
      <c r="E134" s="230" t="s">
        <v>19</v>
      </c>
      <c r="F134" s="231" t="s">
        <v>231</v>
      </c>
      <c r="G134" s="229"/>
      <c r="H134" s="230" t="s">
        <v>19</v>
      </c>
      <c r="I134" s="232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215</v>
      </c>
      <c r="AU134" s="237" t="s">
        <v>82</v>
      </c>
      <c r="AV134" s="13" t="s">
        <v>80</v>
      </c>
      <c r="AW134" s="13" t="s">
        <v>33</v>
      </c>
      <c r="AX134" s="13" t="s">
        <v>72</v>
      </c>
      <c r="AY134" s="237" t="s">
        <v>128</v>
      </c>
    </row>
    <row r="135" s="13" customFormat="1">
      <c r="A135" s="13"/>
      <c r="B135" s="228"/>
      <c r="C135" s="229"/>
      <c r="D135" s="213" t="s">
        <v>215</v>
      </c>
      <c r="E135" s="230" t="s">
        <v>19</v>
      </c>
      <c r="F135" s="231" t="s">
        <v>232</v>
      </c>
      <c r="G135" s="229"/>
      <c r="H135" s="230" t="s">
        <v>19</v>
      </c>
      <c r="I135" s="232"/>
      <c r="J135" s="229"/>
      <c r="K135" s="229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215</v>
      </c>
      <c r="AU135" s="237" t="s">
        <v>82</v>
      </c>
      <c r="AV135" s="13" t="s">
        <v>80</v>
      </c>
      <c r="AW135" s="13" t="s">
        <v>33</v>
      </c>
      <c r="AX135" s="13" t="s">
        <v>72</v>
      </c>
      <c r="AY135" s="237" t="s">
        <v>128</v>
      </c>
    </row>
    <row r="136" s="14" customFormat="1">
      <c r="A136" s="14"/>
      <c r="B136" s="238"/>
      <c r="C136" s="239"/>
      <c r="D136" s="213" t="s">
        <v>215</v>
      </c>
      <c r="E136" s="240" t="s">
        <v>19</v>
      </c>
      <c r="F136" s="241" t="s">
        <v>267</v>
      </c>
      <c r="G136" s="239"/>
      <c r="H136" s="242">
        <v>8.0999999999999996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215</v>
      </c>
      <c r="AU136" s="248" t="s">
        <v>82</v>
      </c>
      <c r="AV136" s="14" t="s">
        <v>82</v>
      </c>
      <c r="AW136" s="14" t="s">
        <v>33</v>
      </c>
      <c r="AX136" s="14" t="s">
        <v>72</v>
      </c>
      <c r="AY136" s="248" t="s">
        <v>128</v>
      </c>
    </row>
    <row r="137" s="13" customFormat="1">
      <c r="A137" s="13"/>
      <c r="B137" s="228"/>
      <c r="C137" s="229"/>
      <c r="D137" s="213" t="s">
        <v>215</v>
      </c>
      <c r="E137" s="230" t="s">
        <v>19</v>
      </c>
      <c r="F137" s="231" t="s">
        <v>268</v>
      </c>
      <c r="G137" s="229"/>
      <c r="H137" s="230" t="s">
        <v>19</v>
      </c>
      <c r="I137" s="232"/>
      <c r="J137" s="229"/>
      <c r="K137" s="229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215</v>
      </c>
      <c r="AU137" s="237" t="s">
        <v>82</v>
      </c>
      <c r="AV137" s="13" t="s">
        <v>80</v>
      </c>
      <c r="AW137" s="13" t="s">
        <v>33</v>
      </c>
      <c r="AX137" s="13" t="s">
        <v>72</v>
      </c>
      <c r="AY137" s="237" t="s">
        <v>128</v>
      </c>
    </row>
    <row r="138" s="14" customFormat="1">
      <c r="A138" s="14"/>
      <c r="B138" s="238"/>
      <c r="C138" s="239"/>
      <c r="D138" s="213" t="s">
        <v>215</v>
      </c>
      <c r="E138" s="240" t="s">
        <v>19</v>
      </c>
      <c r="F138" s="241" t="s">
        <v>269</v>
      </c>
      <c r="G138" s="239"/>
      <c r="H138" s="242">
        <v>36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215</v>
      </c>
      <c r="AU138" s="248" t="s">
        <v>82</v>
      </c>
      <c r="AV138" s="14" t="s">
        <v>82</v>
      </c>
      <c r="AW138" s="14" t="s">
        <v>33</v>
      </c>
      <c r="AX138" s="14" t="s">
        <v>72</v>
      </c>
      <c r="AY138" s="248" t="s">
        <v>128</v>
      </c>
    </row>
    <row r="139" s="11" customFormat="1" ht="22.8" customHeight="1">
      <c r="A139" s="11"/>
      <c r="B139" s="181"/>
      <c r="C139" s="182"/>
      <c r="D139" s="183" t="s">
        <v>71</v>
      </c>
      <c r="E139" s="226" t="s">
        <v>145</v>
      </c>
      <c r="F139" s="226" t="s">
        <v>270</v>
      </c>
      <c r="G139" s="182"/>
      <c r="H139" s="182"/>
      <c r="I139" s="185"/>
      <c r="J139" s="227">
        <f>BK139</f>
        <v>0</v>
      </c>
      <c r="K139" s="182"/>
      <c r="L139" s="187"/>
      <c r="M139" s="188"/>
      <c r="N139" s="189"/>
      <c r="O139" s="189"/>
      <c r="P139" s="190">
        <f>SUM(P140:P167)</f>
        <v>0</v>
      </c>
      <c r="Q139" s="189"/>
      <c r="R139" s="190">
        <f>SUM(R140:R167)</f>
        <v>1.69275083</v>
      </c>
      <c r="S139" s="189"/>
      <c r="T139" s="191">
        <f>SUM(T140:T167)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2" t="s">
        <v>80</v>
      </c>
      <c r="AT139" s="193" t="s">
        <v>71</v>
      </c>
      <c r="AU139" s="193" t="s">
        <v>80</v>
      </c>
      <c r="AY139" s="192" t="s">
        <v>128</v>
      </c>
      <c r="BK139" s="194">
        <f>SUM(BK140:BK167)</f>
        <v>0</v>
      </c>
    </row>
    <row r="140" s="2" customFormat="1" ht="16.5" customHeight="1">
      <c r="A140" s="37"/>
      <c r="B140" s="38"/>
      <c r="C140" s="195" t="s">
        <v>180</v>
      </c>
      <c r="D140" s="195" t="s">
        <v>129</v>
      </c>
      <c r="E140" s="196" t="s">
        <v>271</v>
      </c>
      <c r="F140" s="197" t="s">
        <v>272</v>
      </c>
      <c r="G140" s="198" t="s">
        <v>212</v>
      </c>
      <c r="H140" s="199">
        <v>4.1779999999999999</v>
      </c>
      <c r="I140" s="200"/>
      <c r="J140" s="201">
        <f>ROUND(I140*H140,2)</f>
        <v>0</v>
      </c>
      <c r="K140" s="197" t="s">
        <v>133</v>
      </c>
      <c r="L140" s="43"/>
      <c r="M140" s="202" t="s">
        <v>19</v>
      </c>
      <c r="N140" s="203" t="s">
        <v>43</v>
      </c>
      <c r="O140" s="83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150</v>
      </c>
      <c r="AT140" s="206" t="s">
        <v>129</v>
      </c>
      <c r="AU140" s="206" t="s">
        <v>82</v>
      </c>
      <c r="AY140" s="16" t="s">
        <v>128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80</v>
      </c>
      <c r="BK140" s="207">
        <f>ROUND(I140*H140,2)</f>
        <v>0</v>
      </c>
      <c r="BL140" s="16" t="s">
        <v>150</v>
      </c>
      <c r="BM140" s="206" t="s">
        <v>273</v>
      </c>
    </row>
    <row r="141" s="2" customFormat="1">
      <c r="A141" s="37"/>
      <c r="B141" s="38"/>
      <c r="C141" s="39"/>
      <c r="D141" s="208" t="s">
        <v>136</v>
      </c>
      <c r="E141" s="39"/>
      <c r="F141" s="209" t="s">
        <v>274</v>
      </c>
      <c r="G141" s="39"/>
      <c r="H141" s="39"/>
      <c r="I141" s="210"/>
      <c r="J141" s="39"/>
      <c r="K141" s="39"/>
      <c r="L141" s="43"/>
      <c r="M141" s="211"/>
      <c r="N141" s="21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136</v>
      </c>
      <c r="AU141" s="16" t="s">
        <v>82</v>
      </c>
    </row>
    <row r="142" s="13" customFormat="1">
      <c r="A142" s="13"/>
      <c r="B142" s="228"/>
      <c r="C142" s="229"/>
      <c r="D142" s="213" t="s">
        <v>215</v>
      </c>
      <c r="E142" s="230" t="s">
        <v>19</v>
      </c>
      <c r="F142" s="231" t="s">
        <v>231</v>
      </c>
      <c r="G142" s="229"/>
      <c r="H142" s="230" t="s">
        <v>19</v>
      </c>
      <c r="I142" s="232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215</v>
      </c>
      <c r="AU142" s="237" t="s">
        <v>82</v>
      </c>
      <c r="AV142" s="13" t="s">
        <v>80</v>
      </c>
      <c r="AW142" s="13" t="s">
        <v>33</v>
      </c>
      <c r="AX142" s="13" t="s">
        <v>72</v>
      </c>
      <c r="AY142" s="237" t="s">
        <v>128</v>
      </c>
    </row>
    <row r="143" s="13" customFormat="1">
      <c r="A143" s="13"/>
      <c r="B143" s="228"/>
      <c r="C143" s="229"/>
      <c r="D143" s="213" t="s">
        <v>215</v>
      </c>
      <c r="E143" s="230" t="s">
        <v>19</v>
      </c>
      <c r="F143" s="231" t="s">
        <v>275</v>
      </c>
      <c r="G143" s="229"/>
      <c r="H143" s="230" t="s">
        <v>19</v>
      </c>
      <c r="I143" s="232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215</v>
      </c>
      <c r="AU143" s="237" t="s">
        <v>82</v>
      </c>
      <c r="AV143" s="13" t="s">
        <v>80</v>
      </c>
      <c r="AW143" s="13" t="s">
        <v>33</v>
      </c>
      <c r="AX143" s="13" t="s">
        <v>72</v>
      </c>
      <c r="AY143" s="237" t="s">
        <v>128</v>
      </c>
    </row>
    <row r="144" s="14" customFormat="1">
      <c r="A144" s="14"/>
      <c r="B144" s="238"/>
      <c r="C144" s="239"/>
      <c r="D144" s="213" t="s">
        <v>215</v>
      </c>
      <c r="E144" s="240" t="s">
        <v>19</v>
      </c>
      <c r="F144" s="241" t="s">
        <v>276</v>
      </c>
      <c r="G144" s="239"/>
      <c r="H144" s="242">
        <v>1.6799999999999999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215</v>
      </c>
      <c r="AU144" s="248" t="s">
        <v>82</v>
      </c>
      <c r="AV144" s="14" t="s">
        <v>82</v>
      </c>
      <c r="AW144" s="14" t="s">
        <v>33</v>
      </c>
      <c r="AX144" s="14" t="s">
        <v>72</v>
      </c>
      <c r="AY144" s="248" t="s">
        <v>128</v>
      </c>
    </row>
    <row r="145" s="13" customFormat="1">
      <c r="A145" s="13"/>
      <c r="B145" s="228"/>
      <c r="C145" s="229"/>
      <c r="D145" s="213" t="s">
        <v>215</v>
      </c>
      <c r="E145" s="230" t="s">
        <v>19</v>
      </c>
      <c r="F145" s="231" t="s">
        <v>277</v>
      </c>
      <c r="G145" s="229"/>
      <c r="H145" s="230" t="s">
        <v>19</v>
      </c>
      <c r="I145" s="232"/>
      <c r="J145" s="229"/>
      <c r="K145" s="229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215</v>
      </c>
      <c r="AU145" s="237" t="s">
        <v>82</v>
      </c>
      <c r="AV145" s="13" t="s">
        <v>80</v>
      </c>
      <c r="AW145" s="13" t="s">
        <v>33</v>
      </c>
      <c r="AX145" s="13" t="s">
        <v>72</v>
      </c>
      <c r="AY145" s="237" t="s">
        <v>128</v>
      </c>
    </row>
    <row r="146" s="14" customFormat="1">
      <c r="A146" s="14"/>
      <c r="B146" s="238"/>
      <c r="C146" s="239"/>
      <c r="D146" s="213" t="s">
        <v>215</v>
      </c>
      <c r="E146" s="240" t="s">
        <v>19</v>
      </c>
      <c r="F146" s="241" t="s">
        <v>278</v>
      </c>
      <c r="G146" s="239"/>
      <c r="H146" s="242">
        <v>1.3080000000000001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215</v>
      </c>
      <c r="AU146" s="248" t="s">
        <v>82</v>
      </c>
      <c r="AV146" s="14" t="s">
        <v>82</v>
      </c>
      <c r="AW146" s="14" t="s">
        <v>33</v>
      </c>
      <c r="AX146" s="14" t="s">
        <v>72</v>
      </c>
      <c r="AY146" s="248" t="s">
        <v>128</v>
      </c>
    </row>
    <row r="147" s="13" customFormat="1">
      <c r="A147" s="13"/>
      <c r="B147" s="228"/>
      <c r="C147" s="229"/>
      <c r="D147" s="213" t="s">
        <v>215</v>
      </c>
      <c r="E147" s="230" t="s">
        <v>19</v>
      </c>
      <c r="F147" s="231" t="s">
        <v>279</v>
      </c>
      <c r="G147" s="229"/>
      <c r="H147" s="230" t="s">
        <v>19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215</v>
      </c>
      <c r="AU147" s="237" t="s">
        <v>82</v>
      </c>
      <c r="AV147" s="13" t="s">
        <v>80</v>
      </c>
      <c r="AW147" s="13" t="s">
        <v>33</v>
      </c>
      <c r="AX147" s="13" t="s">
        <v>72</v>
      </c>
      <c r="AY147" s="237" t="s">
        <v>128</v>
      </c>
    </row>
    <row r="148" s="14" customFormat="1">
      <c r="A148" s="14"/>
      <c r="B148" s="238"/>
      <c r="C148" s="239"/>
      <c r="D148" s="213" t="s">
        <v>215</v>
      </c>
      <c r="E148" s="240" t="s">
        <v>19</v>
      </c>
      <c r="F148" s="241" t="s">
        <v>280</v>
      </c>
      <c r="G148" s="239"/>
      <c r="H148" s="242">
        <v>1.19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215</v>
      </c>
      <c r="AU148" s="248" t="s">
        <v>82</v>
      </c>
      <c r="AV148" s="14" t="s">
        <v>82</v>
      </c>
      <c r="AW148" s="14" t="s">
        <v>33</v>
      </c>
      <c r="AX148" s="14" t="s">
        <v>72</v>
      </c>
      <c r="AY148" s="248" t="s">
        <v>128</v>
      </c>
    </row>
    <row r="149" s="2" customFormat="1" ht="24.15" customHeight="1">
      <c r="A149" s="37"/>
      <c r="B149" s="38"/>
      <c r="C149" s="195" t="s">
        <v>184</v>
      </c>
      <c r="D149" s="195" t="s">
        <v>129</v>
      </c>
      <c r="E149" s="196" t="s">
        <v>281</v>
      </c>
      <c r="F149" s="197" t="s">
        <v>282</v>
      </c>
      <c r="G149" s="198" t="s">
        <v>212</v>
      </c>
      <c r="H149" s="199">
        <v>4.1779999999999999</v>
      </c>
      <c r="I149" s="200"/>
      <c r="J149" s="201">
        <f>ROUND(I149*H149,2)</f>
        <v>0</v>
      </c>
      <c r="K149" s="197" t="s">
        <v>133</v>
      </c>
      <c r="L149" s="43"/>
      <c r="M149" s="202" t="s">
        <v>19</v>
      </c>
      <c r="N149" s="203" t="s">
        <v>43</v>
      </c>
      <c r="O149" s="83"/>
      <c r="P149" s="204">
        <f>O149*H149</f>
        <v>0</v>
      </c>
      <c r="Q149" s="204">
        <v>0.048579999999999998</v>
      </c>
      <c r="R149" s="204">
        <f>Q149*H149</f>
        <v>0.20296723999999999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150</v>
      </c>
      <c r="AT149" s="206" t="s">
        <v>129</v>
      </c>
      <c r="AU149" s="206" t="s">
        <v>82</v>
      </c>
      <c r="AY149" s="16" t="s">
        <v>128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80</v>
      </c>
      <c r="BK149" s="207">
        <f>ROUND(I149*H149,2)</f>
        <v>0</v>
      </c>
      <c r="BL149" s="16" t="s">
        <v>150</v>
      </c>
      <c r="BM149" s="206" t="s">
        <v>283</v>
      </c>
    </row>
    <row r="150" s="2" customFormat="1">
      <c r="A150" s="37"/>
      <c r="B150" s="38"/>
      <c r="C150" s="39"/>
      <c r="D150" s="208" t="s">
        <v>136</v>
      </c>
      <c r="E150" s="39"/>
      <c r="F150" s="209" t="s">
        <v>284</v>
      </c>
      <c r="G150" s="39"/>
      <c r="H150" s="39"/>
      <c r="I150" s="210"/>
      <c r="J150" s="39"/>
      <c r="K150" s="39"/>
      <c r="L150" s="43"/>
      <c r="M150" s="211"/>
      <c r="N150" s="212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136</v>
      </c>
      <c r="AU150" s="16" t="s">
        <v>82</v>
      </c>
    </row>
    <row r="151" s="2" customFormat="1" ht="16.5" customHeight="1">
      <c r="A151" s="37"/>
      <c r="B151" s="38"/>
      <c r="C151" s="195" t="s">
        <v>8</v>
      </c>
      <c r="D151" s="195" t="s">
        <v>129</v>
      </c>
      <c r="E151" s="196" t="s">
        <v>285</v>
      </c>
      <c r="F151" s="197" t="s">
        <v>286</v>
      </c>
      <c r="G151" s="198" t="s">
        <v>262</v>
      </c>
      <c r="H151" s="199">
        <v>20.16</v>
      </c>
      <c r="I151" s="200"/>
      <c r="J151" s="201">
        <f>ROUND(I151*H151,2)</f>
        <v>0</v>
      </c>
      <c r="K151" s="197" t="s">
        <v>133</v>
      </c>
      <c r="L151" s="43"/>
      <c r="M151" s="202" t="s">
        <v>19</v>
      </c>
      <c r="N151" s="203" t="s">
        <v>43</v>
      </c>
      <c r="O151" s="83"/>
      <c r="P151" s="204">
        <f>O151*H151</f>
        <v>0</v>
      </c>
      <c r="Q151" s="204">
        <v>0.041259999999999998</v>
      </c>
      <c r="R151" s="204">
        <f>Q151*H151</f>
        <v>0.83180159999999992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150</v>
      </c>
      <c r="AT151" s="206" t="s">
        <v>129</v>
      </c>
      <c r="AU151" s="206" t="s">
        <v>82</v>
      </c>
      <c r="AY151" s="16" t="s">
        <v>128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80</v>
      </c>
      <c r="BK151" s="207">
        <f>ROUND(I151*H151,2)</f>
        <v>0</v>
      </c>
      <c r="BL151" s="16" t="s">
        <v>150</v>
      </c>
      <c r="BM151" s="206" t="s">
        <v>287</v>
      </c>
    </row>
    <row r="152" s="2" customFormat="1">
      <c r="A152" s="37"/>
      <c r="B152" s="38"/>
      <c r="C152" s="39"/>
      <c r="D152" s="208" t="s">
        <v>136</v>
      </c>
      <c r="E152" s="39"/>
      <c r="F152" s="209" t="s">
        <v>288</v>
      </c>
      <c r="G152" s="39"/>
      <c r="H152" s="39"/>
      <c r="I152" s="210"/>
      <c r="J152" s="39"/>
      <c r="K152" s="39"/>
      <c r="L152" s="43"/>
      <c r="M152" s="211"/>
      <c r="N152" s="21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136</v>
      </c>
      <c r="AU152" s="16" t="s">
        <v>82</v>
      </c>
    </row>
    <row r="153" s="13" customFormat="1">
      <c r="A153" s="13"/>
      <c r="B153" s="228"/>
      <c r="C153" s="229"/>
      <c r="D153" s="213" t="s">
        <v>215</v>
      </c>
      <c r="E153" s="230" t="s">
        <v>19</v>
      </c>
      <c r="F153" s="231" t="s">
        <v>231</v>
      </c>
      <c r="G153" s="229"/>
      <c r="H153" s="230" t="s">
        <v>19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215</v>
      </c>
      <c r="AU153" s="237" t="s">
        <v>82</v>
      </c>
      <c r="AV153" s="13" t="s">
        <v>80</v>
      </c>
      <c r="AW153" s="13" t="s">
        <v>33</v>
      </c>
      <c r="AX153" s="13" t="s">
        <v>72</v>
      </c>
      <c r="AY153" s="237" t="s">
        <v>128</v>
      </c>
    </row>
    <row r="154" s="13" customFormat="1">
      <c r="A154" s="13"/>
      <c r="B154" s="228"/>
      <c r="C154" s="229"/>
      <c r="D154" s="213" t="s">
        <v>215</v>
      </c>
      <c r="E154" s="230" t="s">
        <v>19</v>
      </c>
      <c r="F154" s="231" t="s">
        <v>275</v>
      </c>
      <c r="G154" s="229"/>
      <c r="H154" s="230" t="s">
        <v>19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215</v>
      </c>
      <c r="AU154" s="237" t="s">
        <v>82</v>
      </c>
      <c r="AV154" s="13" t="s">
        <v>80</v>
      </c>
      <c r="AW154" s="13" t="s">
        <v>33</v>
      </c>
      <c r="AX154" s="13" t="s">
        <v>72</v>
      </c>
      <c r="AY154" s="237" t="s">
        <v>128</v>
      </c>
    </row>
    <row r="155" s="14" customFormat="1">
      <c r="A155" s="14"/>
      <c r="B155" s="238"/>
      <c r="C155" s="239"/>
      <c r="D155" s="213" t="s">
        <v>215</v>
      </c>
      <c r="E155" s="240" t="s">
        <v>19</v>
      </c>
      <c r="F155" s="241" t="s">
        <v>289</v>
      </c>
      <c r="G155" s="239"/>
      <c r="H155" s="242">
        <v>5.3600000000000003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215</v>
      </c>
      <c r="AU155" s="248" t="s">
        <v>82</v>
      </c>
      <c r="AV155" s="14" t="s">
        <v>82</v>
      </c>
      <c r="AW155" s="14" t="s">
        <v>33</v>
      </c>
      <c r="AX155" s="14" t="s">
        <v>72</v>
      </c>
      <c r="AY155" s="248" t="s">
        <v>128</v>
      </c>
    </row>
    <row r="156" s="14" customFormat="1">
      <c r="A156" s="14"/>
      <c r="B156" s="238"/>
      <c r="C156" s="239"/>
      <c r="D156" s="213" t="s">
        <v>215</v>
      </c>
      <c r="E156" s="240" t="s">
        <v>19</v>
      </c>
      <c r="F156" s="241" t="s">
        <v>290</v>
      </c>
      <c r="G156" s="239"/>
      <c r="H156" s="242">
        <v>2.3999999999999999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215</v>
      </c>
      <c r="AU156" s="248" t="s">
        <v>82</v>
      </c>
      <c r="AV156" s="14" t="s">
        <v>82</v>
      </c>
      <c r="AW156" s="14" t="s">
        <v>33</v>
      </c>
      <c r="AX156" s="14" t="s">
        <v>72</v>
      </c>
      <c r="AY156" s="248" t="s">
        <v>128</v>
      </c>
    </row>
    <row r="157" s="13" customFormat="1">
      <c r="A157" s="13"/>
      <c r="B157" s="228"/>
      <c r="C157" s="229"/>
      <c r="D157" s="213" t="s">
        <v>215</v>
      </c>
      <c r="E157" s="230" t="s">
        <v>19</v>
      </c>
      <c r="F157" s="231" t="s">
        <v>277</v>
      </c>
      <c r="G157" s="229"/>
      <c r="H157" s="230" t="s">
        <v>19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215</v>
      </c>
      <c r="AU157" s="237" t="s">
        <v>82</v>
      </c>
      <c r="AV157" s="13" t="s">
        <v>80</v>
      </c>
      <c r="AW157" s="13" t="s">
        <v>33</v>
      </c>
      <c r="AX157" s="13" t="s">
        <v>72</v>
      </c>
      <c r="AY157" s="237" t="s">
        <v>128</v>
      </c>
    </row>
    <row r="158" s="14" customFormat="1">
      <c r="A158" s="14"/>
      <c r="B158" s="238"/>
      <c r="C158" s="239"/>
      <c r="D158" s="213" t="s">
        <v>215</v>
      </c>
      <c r="E158" s="240" t="s">
        <v>19</v>
      </c>
      <c r="F158" s="241" t="s">
        <v>291</v>
      </c>
      <c r="G158" s="239"/>
      <c r="H158" s="242">
        <v>4.8399999999999999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215</v>
      </c>
      <c r="AU158" s="248" t="s">
        <v>82</v>
      </c>
      <c r="AV158" s="14" t="s">
        <v>82</v>
      </c>
      <c r="AW158" s="14" t="s">
        <v>33</v>
      </c>
      <c r="AX158" s="14" t="s">
        <v>72</v>
      </c>
      <c r="AY158" s="248" t="s">
        <v>128</v>
      </c>
    </row>
    <row r="159" s="14" customFormat="1">
      <c r="A159" s="14"/>
      <c r="B159" s="238"/>
      <c r="C159" s="239"/>
      <c r="D159" s="213" t="s">
        <v>215</v>
      </c>
      <c r="E159" s="240" t="s">
        <v>19</v>
      </c>
      <c r="F159" s="241" t="s">
        <v>292</v>
      </c>
      <c r="G159" s="239"/>
      <c r="H159" s="242">
        <v>2.1800000000000002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215</v>
      </c>
      <c r="AU159" s="248" t="s">
        <v>82</v>
      </c>
      <c r="AV159" s="14" t="s">
        <v>82</v>
      </c>
      <c r="AW159" s="14" t="s">
        <v>33</v>
      </c>
      <c r="AX159" s="14" t="s">
        <v>72</v>
      </c>
      <c r="AY159" s="248" t="s">
        <v>128</v>
      </c>
    </row>
    <row r="160" s="13" customFormat="1">
      <c r="A160" s="13"/>
      <c r="B160" s="228"/>
      <c r="C160" s="229"/>
      <c r="D160" s="213" t="s">
        <v>215</v>
      </c>
      <c r="E160" s="230" t="s">
        <v>19</v>
      </c>
      <c r="F160" s="231" t="s">
        <v>279</v>
      </c>
      <c r="G160" s="229"/>
      <c r="H160" s="230" t="s">
        <v>19</v>
      </c>
      <c r="I160" s="232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215</v>
      </c>
      <c r="AU160" s="237" t="s">
        <v>82</v>
      </c>
      <c r="AV160" s="13" t="s">
        <v>80</v>
      </c>
      <c r="AW160" s="13" t="s">
        <v>33</v>
      </c>
      <c r="AX160" s="13" t="s">
        <v>72</v>
      </c>
      <c r="AY160" s="237" t="s">
        <v>128</v>
      </c>
    </row>
    <row r="161" s="14" customFormat="1">
      <c r="A161" s="14"/>
      <c r="B161" s="238"/>
      <c r="C161" s="239"/>
      <c r="D161" s="213" t="s">
        <v>215</v>
      </c>
      <c r="E161" s="240" t="s">
        <v>19</v>
      </c>
      <c r="F161" s="241" t="s">
        <v>293</v>
      </c>
      <c r="G161" s="239"/>
      <c r="H161" s="242">
        <v>3.6800000000000002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215</v>
      </c>
      <c r="AU161" s="248" t="s">
        <v>82</v>
      </c>
      <c r="AV161" s="14" t="s">
        <v>82</v>
      </c>
      <c r="AW161" s="14" t="s">
        <v>33</v>
      </c>
      <c r="AX161" s="14" t="s">
        <v>72</v>
      </c>
      <c r="AY161" s="248" t="s">
        <v>128</v>
      </c>
    </row>
    <row r="162" s="14" customFormat="1">
      <c r="A162" s="14"/>
      <c r="B162" s="238"/>
      <c r="C162" s="239"/>
      <c r="D162" s="213" t="s">
        <v>215</v>
      </c>
      <c r="E162" s="240" t="s">
        <v>19</v>
      </c>
      <c r="F162" s="241" t="s">
        <v>294</v>
      </c>
      <c r="G162" s="239"/>
      <c r="H162" s="242">
        <v>1.7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215</v>
      </c>
      <c r="AU162" s="248" t="s">
        <v>82</v>
      </c>
      <c r="AV162" s="14" t="s">
        <v>82</v>
      </c>
      <c r="AW162" s="14" t="s">
        <v>33</v>
      </c>
      <c r="AX162" s="14" t="s">
        <v>72</v>
      </c>
      <c r="AY162" s="248" t="s">
        <v>128</v>
      </c>
    </row>
    <row r="163" s="2" customFormat="1" ht="16.5" customHeight="1">
      <c r="A163" s="37"/>
      <c r="B163" s="38"/>
      <c r="C163" s="195" t="s">
        <v>191</v>
      </c>
      <c r="D163" s="195" t="s">
        <v>129</v>
      </c>
      <c r="E163" s="196" t="s">
        <v>295</v>
      </c>
      <c r="F163" s="197" t="s">
        <v>296</v>
      </c>
      <c r="G163" s="198" t="s">
        <v>262</v>
      </c>
      <c r="H163" s="199">
        <v>20.16</v>
      </c>
      <c r="I163" s="200"/>
      <c r="J163" s="201">
        <f>ROUND(I163*H163,2)</f>
        <v>0</v>
      </c>
      <c r="K163" s="197" t="s">
        <v>133</v>
      </c>
      <c r="L163" s="43"/>
      <c r="M163" s="202" t="s">
        <v>19</v>
      </c>
      <c r="N163" s="203" t="s">
        <v>43</v>
      </c>
      <c r="O163" s="83"/>
      <c r="P163" s="204">
        <f>O163*H163</f>
        <v>0</v>
      </c>
      <c r="Q163" s="204">
        <v>2.0000000000000002E-05</v>
      </c>
      <c r="R163" s="204">
        <f>Q163*H163</f>
        <v>0.00040320000000000004</v>
      </c>
      <c r="S163" s="204">
        <v>0</v>
      </c>
      <c r="T163" s="20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6" t="s">
        <v>150</v>
      </c>
      <c r="AT163" s="206" t="s">
        <v>129</v>
      </c>
      <c r="AU163" s="206" t="s">
        <v>82</v>
      </c>
      <c r="AY163" s="16" t="s">
        <v>128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80</v>
      </c>
      <c r="BK163" s="207">
        <f>ROUND(I163*H163,2)</f>
        <v>0</v>
      </c>
      <c r="BL163" s="16" t="s">
        <v>150</v>
      </c>
      <c r="BM163" s="206" t="s">
        <v>297</v>
      </c>
    </row>
    <row r="164" s="2" customFormat="1">
      <c r="A164" s="37"/>
      <c r="B164" s="38"/>
      <c r="C164" s="39"/>
      <c r="D164" s="208" t="s">
        <v>136</v>
      </c>
      <c r="E164" s="39"/>
      <c r="F164" s="209" t="s">
        <v>298</v>
      </c>
      <c r="G164" s="39"/>
      <c r="H164" s="39"/>
      <c r="I164" s="210"/>
      <c r="J164" s="39"/>
      <c r="K164" s="39"/>
      <c r="L164" s="43"/>
      <c r="M164" s="211"/>
      <c r="N164" s="212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136</v>
      </c>
      <c r="AU164" s="16" t="s">
        <v>82</v>
      </c>
    </row>
    <row r="165" s="2" customFormat="1" ht="24.15" customHeight="1">
      <c r="A165" s="37"/>
      <c r="B165" s="38"/>
      <c r="C165" s="195" t="s">
        <v>299</v>
      </c>
      <c r="D165" s="195" t="s">
        <v>129</v>
      </c>
      <c r="E165" s="196" t="s">
        <v>300</v>
      </c>
      <c r="F165" s="197" t="s">
        <v>301</v>
      </c>
      <c r="G165" s="198" t="s">
        <v>246</v>
      </c>
      <c r="H165" s="199">
        <v>0.627</v>
      </c>
      <c r="I165" s="200"/>
      <c r="J165" s="201">
        <f>ROUND(I165*H165,2)</f>
        <v>0</v>
      </c>
      <c r="K165" s="197" t="s">
        <v>133</v>
      </c>
      <c r="L165" s="43"/>
      <c r="M165" s="202" t="s">
        <v>19</v>
      </c>
      <c r="N165" s="203" t="s">
        <v>43</v>
      </c>
      <c r="O165" s="83"/>
      <c r="P165" s="204">
        <f>O165*H165</f>
        <v>0</v>
      </c>
      <c r="Q165" s="204">
        <v>1.04877</v>
      </c>
      <c r="R165" s="204">
        <f>Q165*H165</f>
        <v>0.65757878999999997</v>
      </c>
      <c r="S165" s="204">
        <v>0</v>
      </c>
      <c r="T165" s="20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6" t="s">
        <v>150</v>
      </c>
      <c r="AT165" s="206" t="s">
        <v>129</v>
      </c>
      <c r="AU165" s="206" t="s">
        <v>82</v>
      </c>
      <c r="AY165" s="16" t="s">
        <v>128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80</v>
      </c>
      <c r="BK165" s="207">
        <f>ROUND(I165*H165,2)</f>
        <v>0</v>
      </c>
      <c r="BL165" s="16" t="s">
        <v>150</v>
      </c>
      <c r="BM165" s="206" t="s">
        <v>302</v>
      </c>
    </row>
    <row r="166" s="2" customFormat="1">
      <c r="A166" s="37"/>
      <c r="B166" s="38"/>
      <c r="C166" s="39"/>
      <c r="D166" s="208" t="s">
        <v>136</v>
      </c>
      <c r="E166" s="39"/>
      <c r="F166" s="209" t="s">
        <v>303</v>
      </c>
      <c r="G166" s="39"/>
      <c r="H166" s="39"/>
      <c r="I166" s="210"/>
      <c r="J166" s="39"/>
      <c r="K166" s="39"/>
      <c r="L166" s="43"/>
      <c r="M166" s="211"/>
      <c r="N166" s="21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136</v>
      </c>
      <c r="AU166" s="16" t="s">
        <v>82</v>
      </c>
    </row>
    <row r="167" s="14" customFormat="1">
      <c r="A167" s="14"/>
      <c r="B167" s="238"/>
      <c r="C167" s="239"/>
      <c r="D167" s="213" t="s">
        <v>215</v>
      </c>
      <c r="E167" s="240" t="s">
        <v>19</v>
      </c>
      <c r="F167" s="241" t="s">
        <v>304</v>
      </c>
      <c r="G167" s="239"/>
      <c r="H167" s="242">
        <v>0.627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215</v>
      </c>
      <c r="AU167" s="248" t="s">
        <v>82</v>
      </c>
      <c r="AV167" s="14" t="s">
        <v>82</v>
      </c>
      <c r="AW167" s="14" t="s">
        <v>33</v>
      </c>
      <c r="AX167" s="14" t="s">
        <v>72</v>
      </c>
      <c r="AY167" s="248" t="s">
        <v>128</v>
      </c>
    </row>
    <row r="168" s="11" customFormat="1" ht="22.8" customHeight="1">
      <c r="A168" s="11"/>
      <c r="B168" s="181"/>
      <c r="C168" s="182"/>
      <c r="D168" s="183" t="s">
        <v>71</v>
      </c>
      <c r="E168" s="226" t="s">
        <v>150</v>
      </c>
      <c r="F168" s="226" t="s">
        <v>305</v>
      </c>
      <c r="G168" s="182"/>
      <c r="H168" s="182"/>
      <c r="I168" s="185"/>
      <c r="J168" s="227">
        <f>BK168</f>
        <v>0</v>
      </c>
      <c r="K168" s="182"/>
      <c r="L168" s="187"/>
      <c r="M168" s="188"/>
      <c r="N168" s="189"/>
      <c r="O168" s="189"/>
      <c r="P168" s="190">
        <f>SUM(P169:P188)</f>
        <v>0</v>
      </c>
      <c r="Q168" s="189"/>
      <c r="R168" s="190">
        <f>SUM(R169:R188)</f>
        <v>29.637719999999998</v>
      </c>
      <c r="S168" s="189"/>
      <c r="T168" s="191">
        <f>SUM(T169:T188)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2" t="s">
        <v>80</v>
      </c>
      <c r="AT168" s="193" t="s">
        <v>71</v>
      </c>
      <c r="AU168" s="193" t="s">
        <v>80</v>
      </c>
      <c r="AY168" s="192" t="s">
        <v>128</v>
      </c>
      <c r="BK168" s="194">
        <f>SUM(BK169:BK188)</f>
        <v>0</v>
      </c>
    </row>
    <row r="169" s="2" customFormat="1" ht="33" customHeight="1">
      <c r="A169" s="37"/>
      <c r="B169" s="38"/>
      <c r="C169" s="195" t="s">
        <v>306</v>
      </c>
      <c r="D169" s="195" t="s">
        <v>129</v>
      </c>
      <c r="E169" s="196" t="s">
        <v>307</v>
      </c>
      <c r="F169" s="197" t="s">
        <v>308</v>
      </c>
      <c r="G169" s="198" t="s">
        <v>262</v>
      </c>
      <c r="H169" s="199">
        <v>36</v>
      </c>
      <c r="I169" s="200"/>
      <c r="J169" s="201">
        <f>ROUND(I169*H169,2)</f>
        <v>0</v>
      </c>
      <c r="K169" s="197" t="s">
        <v>133</v>
      </c>
      <c r="L169" s="43"/>
      <c r="M169" s="202" t="s">
        <v>19</v>
      </c>
      <c r="N169" s="203" t="s">
        <v>43</v>
      </c>
      <c r="O169" s="8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6" t="s">
        <v>150</v>
      </c>
      <c r="AT169" s="206" t="s">
        <v>129</v>
      </c>
      <c r="AU169" s="206" t="s">
        <v>82</v>
      </c>
      <c r="AY169" s="16" t="s">
        <v>128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80</v>
      </c>
      <c r="BK169" s="207">
        <f>ROUND(I169*H169,2)</f>
        <v>0</v>
      </c>
      <c r="BL169" s="16" t="s">
        <v>150</v>
      </c>
      <c r="BM169" s="206" t="s">
        <v>309</v>
      </c>
    </row>
    <row r="170" s="2" customFormat="1">
      <c r="A170" s="37"/>
      <c r="B170" s="38"/>
      <c r="C170" s="39"/>
      <c r="D170" s="208" t="s">
        <v>136</v>
      </c>
      <c r="E170" s="39"/>
      <c r="F170" s="209" t="s">
        <v>310</v>
      </c>
      <c r="G170" s="39"/>
      <c r="H170" s="39"/>
      <c r="I170" s="210"/>
      <c r="J170" s="39"/>
      <c r="K170" s="39"/>
      <c r="L170" s="43"/>
      <c r="M170" s="211"/>
      <c r="N170" s="21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136</v>
      </c>
      <c r="AU170" s="16" t="s">
        <v>82</v>
      </c>
    </row>
    <row r="171" s="13" customFormat="1">
      <c r="A171" s="13"/>
      <c r="B171" s="228"/>
      <c r="C171" s="229"/>
      <c r="D171" s="213" t="s">
        <v>215</v>
      </c>
      <c r="E171" s="230" t="s">
        <v>19</v>
      </c>
      <c r="F171" s="231" t="s">
        <v>231</v>
      </c>
      <c r="G171" s="229"/>
      <c r="H171" s="230" t="s">
        <v>19</v>
      </c>
      <c r="I171" s="232"/>
      <c r="J171" s="229"/>
      <c r="K171" s="229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215</v>
      </c>
      <c r="AU171" s="237" t="s">
        <v>82</v>
      </c>
      <c r="AV171" s="13" t="s">
        <v>80</v>
      </c>
      <c r="AW171" s="13" t="s">
        <v>33</v>
      </c>
      <c r="AX171" s="13" t="s">
        <v>72</v>
      </c>
      <c r="AY171" s="237" t="s">
        <v>128</v>
      </c>
    </row>
    <row r="172" s="13" customFormat="1">
      <c r="A172" s="13"/>
      <c r="B172" s="228"/>
      <c r="C172" s="229"/>
      <c r="D172" s="213" t="s">
        <v>215</v>
      </c>
      <c r="E172" s="230" t="s">
        <v>19</v>
      </c>
      <c r="F172" s="231" t="s">
        <v>232</v>
      </c>
      <c r="G172" s="229"/>
      <c r="H172" s="230" t="s">
        <v>19</v>
      </c>
      <c r="I172" s="232"/>
      <c r="J172" s="229"/>
      <c r="K172" s="229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215</v>
      </c>
      <c r="AU172" s="237" t="s">
        <v>82</v>
      </c>
      <c r="AV172" s="13" t="s">
        <v>80</v>
      </c>
      <c r="AW172" s="13" t="s">
        <v>33</v>
      </c>
      <c r="AX172" s="13" t="s">
        <v>72</v>
      </c>
      <c r="AY172" s="237" t="s">
        <v>128</v>
      </c>
    </row>
    <row r="173" s="14" customFormat="1">
      <c r="A173" s="14"/>
      <c r="B173" s="238"/>
      <c r="C173" s="239"/>
      <c r="D173" s="213" t="s">
        <v>215</v>
      </c>
      <c r="E173" s="240" t="s">
        <v>19</v>
      </c>
      <c r="F173" s="241" t="s">
        <v>172</v>
      </c>
      <c r="G173" s="239"/>
      <c r="H173" s="242">
        <v>8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215</v>
      </c>
      <c r="AU173" s="248" t="s">
        <v>82</v>
      </c>
      <c r="AV173" s="14" t="s">
        <v>82</v>
      </c>
      <c r="AW173" s="14" t="s">
        <v>33</v>
      </c>
      <c r="AX173" s="14" t="s">
        <v>72</v>
      </c>
      <c r="AY173" s="248" t="s">
        <v>128</v>
      </c>
    </row>
    <row r="174" s="13" customFormat="1">
      <c r="A174" s="13"/>
      <c r="B174" s="228"/>
      <c r="C174" s="229"/>
      <c r="D174" s="213" t="s">
        <v>215</v>
      </c>
      <c r="E174" s="230" t="s">
        <v>19</v>
      </c>
      <c r="F174" s="231" t="s">
        <v>279</v>
      </c>
      <c r="G174" s="229"/>
      <c r="H174" s="230" t="s">
        <v>19</v>
      </c>
      <c r="I174" s="232"/>
      <c r="J174" s="229"/>
      <c r="K174" s="229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215</v>
      </c>
      <c r="AU174" s="237" t="s">
        <v>82</v>
      </c>
      <c r="AV174" s="13" t="s">
        <v>80</v>
      </c>
      <c r="AW174" s="13" t="s">
        <v>33</v>
      </c>
      <c r="AX174" s="13" t="s">
        <v>72</v>
      </c>
      <c r="AY174" s="237" t="s">
        <v>128</v>
      </c>
    </row>
    <row r="175" s="14" customFormat="1">
      <c r="A175" s="14"/>
      <c r="B175" s="238"/>
      <c r="C175" s="239"/>
      <c r="D175" s="213" t="s">
        <v>215</v>
      </c>
      <c r="E175" s="240" t="s">
        <v>19</v>
      </c>
      <c r="F175" s="241" t="s">
        <v>172</v>
      </c>
      <c r="G175" s="239"/>
      <c r="H175" s="242">
        <v>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215</v>
      </c>
      <c r="AU175" s="248" t="s">
        <v>82</v>
      </c>
      <c r="AV175" s="14" t="s">
        <v>82</v>
      </c>
      <c r="AW175" s="14" t="s">
        <v>33</v>
      </c>
      <c r="AX175" s="14" t="s">
        <v>72</v>
      </c>
      <c r="AY175" s="248" t="s">
        <v>128</v>
      </c>
    </row>
    <row r="176" s="13" customFormat="1">
      <c r="A176" s="13"/>
      <c r="B176" s="228"/>
      <c r="C176" s="229"/>
      <c r="D176" s="213" t="s">
        <v>215</v>
      </c>
      <c r="E176" s="230" t="s">
        <v>19</v>
      </c>
      <c r="F176" s="231" t="s">
        <v>311</v>
      </c>
      <c r="G176" s="229"/>
      <c r="H176" s="230" t="s">
        <v>19</v>
      </c>
      <c r="I176" s="232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215</v>
      </c>
      <c r="AU176" s="237" t="s">
        <v>82</v>
      </c>
      <c r="AV176" s="13" t="s">
        <v>80</v>
      </c>
      <c r="AW176" s="13" t="s">
        <v>33</v>
      </c>
      <c r="AX176" s="13" t="s">
        <v>72</v>
      </c>
      <c r="AY176" s="237" t="s">
        <v>128</v>
      </c>
    </row>
    <row r="177" s="14" customFormat="1">
      <c r="A177" s="14"/>
      <c r="B177" s="238"/>
      <c r="C177" s="239"/>
      <c r="D177" s="213" t="s">
        <v>215</v>
      </c>
      <c r="E177" s="240" t="s">
        <v>19</v>
      </c>
      <c r="F177" s="241" t="s">
        <v>312</v>
      </c>
      <c r="G177" s="239"/>
      <c r="H177" s="242">
        <v>20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215</v>
      </c>
      <c r="AU177" s="248" t="s">
        <v>82</v>
      </c>
      <c r="AV177" s="14" t="s">
        <v>82</v>
      </c>
      <c r="AW177" s="14" t="s">
        <v>33</v>
      </c>
      <c r="AX177" s="14" t="s">
        <v>72</v>
      </c>
      <c r="AY177" s="248" t="s">
        <v>128</v>
      </c>
    </row>
    <row r="178" s="2" customFormat="1" ht="44.25" customHeight="1">
      <c r="A178" s="37"/>
      <c r="B178" s="38"/>
      <c r="C178" s="195" t="s">
        <v>313</v>
      </c>
      <c r="D178" s="195" t="s">
        <v>129</v>
      </c>
      <c r="E178" s="196" t="s">
        <v>314</v>
      </c>
      <c r="F178" s="197" t="s">
        <v>315</v>
      </c>
      <c r="G178" s="198" t="s">
        <v>262</v>
      </c>
      <c r="H178" s="199">
        <v>36</v>
      </c>
      <c r="I178" s="200"/>
      <c r="J178" s="201">
        <f>ROUND(I178*H178,2)</f>
        <v>0</v>
      </c>
      <c r="K178" s="197" t="s">
        <v>133</v>
      </c>
      <c r="L178" s="43"/>
      <c r="M178" s="202" t="s">
        <v>19</v>
      </c>
      <c r="N178" s="203" t="s">
        <v>43</v>
      </c>
      <c r="O178" s="83"/>
      <c r="P178" s="204">
        <f>O178*H178</f>
        <v>0</v>
      </c>
      <c r="Q178" s="204">
        <v>0.82326999999999995</v>
      </c>
      <c r="R178" s="204">
        <f>Q178*H178</f>
        <v>29.637719999999998</v>
      </c>
      <c r="S178" s="204">
        <v>0</v>
      </c>
      <c r="T178" s="20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6" t="s">
        <v>150</v>
      </c>
      <c r="AT178" s="206" t="s">
        <v>129</v>
      </c>
      <c r="AU178" s="206" t="s">
        <v>82</v>
      </c>
      <c r="AY178" s="16" t="s">
        <v>128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6" t="s">
        <v>80</v>
      </c>
      <c r="BK178" s="207">
        <f>ROUND(I178*H178,2)</f>
        <v>0</v>
      </c>
      <c r="BL178" s="16" t="s">
        <v>150</v>
      </c>
      <c r="BM178" s="206" t="s">
        <v>316</v>
      </c>
    </row>
    <row r="179" s="2" customFormat="1">
      <c r="A179" s="37"/>
      <c r="B179" s="38"/>
      <c r="C179" s="39"/>
      <c r="D179" s="208" t="s">
        <v>136</v>
      </c>
      <c r="E179" s="39"/>
      <c r="F179" s="209" t="s">
        <v>317</v>
      </c>
      <c r="G179" s="39"/>
      <c r="H179" s="39"/>
      <c r="I179" s="210"/>
      <c r="J179" s="39"/>
      <c r="K179" s="39"/>
      <c r="L179" s="43"/>
      <c r="M179" s="211"/>
      <c r="N179" s="212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136</v>
      </c>
      <c r="AU179" s="16" t="s">
        <v>82</v>
      </c>
    </row>
    <row r="180" s="2" customFormat="1" ht="33" customHeight="1">
      <c r="A180" s="37"/>
      <c r="B180" s="38"/>
      <c r="C180" s="195" t="s">
        <v>318</v>
      </c>
      <c r="D180" s="195" t="s">
        <v>129</v>
      </c>
      <c r="E180" s="196" t="s">
        <v>319</v>
      </c>
      <c r="F180" s="197" t="s">
        <v>320</v>
      </c>
      <c r="G180" s="198" t="s">
        <v>212</v>
      </c>
      <c r="H180" s="199">
        <v>3.7799999999999998</v>
      </c>
      <c r="I180" s="200"/>
      <c r="J180" s="201">
        <f>ROUND(I180*H180,2)</f>
        <v>0</v>
      </c>
      <c r="K180" s="197" t="s">
        <v>133</v>
      </c>
      <c r="L180" s="43"/>
      <c r="M180" s="202" t="s">
        <v>19</v>
      </c>
      <c r="N180" s="203" t="s">
        <v>43</v>
      </c>
      <c r="O180" s="83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6" t="s">
        <v>150</v>
      </c>
      <c r="AT180" s="206" t="s">
        <v>129</v>
      </c>
      <c r="AU180" s="206" t="s">
        <v>82</v>
      </c>
      <c r="AY180" s="16" t="s">
        <v>128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80</v>
      </c>
      <c r="BK180" s="207">
        <f>ROUND(I180*H180,2)</f>
        <v>0</v>
      </c>
      <c r="BL180" s="16" t="s">
        <v>150</v>
      </c>
      <c r="BM180" s="206" t="s">
        <v>321</v>
      </c>
    </row>
    <row r="181" s="2" customFormat="1">
      <c r="A181" s="37"/>
      <c r="B181" s="38"/>
      <c r="C181" s="39"/>
      <c r="D181" s="208" t="s">
        <v>136</v>
      </c>
      <c r="E181" s="39"/>
      <c r="F181" s="209" t="s">
        <v>322</v>
      </c>
      <c r="G181" s="39"/>
      <c r="H181" s="39"/>
      <c r="I181" s="210"/>
      <c r="J181" s="39"/>
      <c r="K181" s="39"/>
      <c r="L181" s="43"/>
      <c r="M181" s="211"/>
      <c r="N181" s="21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136</v>
      </c>
      <c r="AU181" s="16" t="s">
        <v>82</v>
      </c>
    </row>
    <row r="182" s="13" customFormat="1">
      <c r="A182" s="13"/>
      <c r="B182" s="228"/>
      <c r="C182" s="229"/>
      <c r="D182" s="213" t="s">
        <v>215</v>
      </c>
      <c r="E182" s="230" t="s">
        <v>19</v>
      </c>
      <c r="F182" s="231" t="s">
        <v>229</v>
      </c>
      <c r="G182" s="229"/>
      <c r="H182" s="230" t="s">
        <v>19</v>
      </c>
      <c r="I182" s="232"/>
      <c r="J182" s="229"/>
      <c r="K182" s="229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215</v>
      </c>
      <c r="AU182" s="237" t="s">
        <v>82</v>
      </c>
      <c r="AV182" s="13" t="s">
        <v>80</v>
      </c>
      <c r="AW182" s="13" t="s">
        <v>33</v>
      </c>
      <c r="AX182" s="13" t="s">
        <v>72</v>
      </c>
      <c r="AY182" s="237" t="s">
        <v>128</v>
      </c>
    </row>
    <row r="183" s="14" customFormat="1">
      <c r="A183" s="14"/>
      <c r="B183" s="238"/>
      <c r="C183" s="239"/>
      <c r="D183" s="213" t="s">
        <v>215</v>
      </c>
      <c r="E183" s="240" t="s">
        <v>19</v>
      </c>
      <c r="F183" s="241" t="s">
        <v>323</v>
      </c>
      <c r="G183" s="239"/>
      <c r="H183" s="242">
        <v>2.7000000000000002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215</v>
      </c>
      <c r="AU183" s="248" t="s">
        <v>82</v>
      </c>
      <c r="AV183" s="14" t="s">
        <v>82</v>
      </c>
      <c r="AW183" s="14" t="s">
        <v>33</v>
      </c>
      <c r="AX183" s="14" t="s">
        <v>72</v>
      </c>
      <c r="AY183" s="248" t="s">
        <v>128</v>
      </c>
    </row>
    <row r="184" s="13" customFormat="1">
      <c r="A184" s="13"/>
      <c r="B184" s="228"/>
      <c r="C184" s="229"/>
      <c r="D184" s="213" t="s">
        <v>215</v>
      </c>
      <c r="E184" s="230" t="s">
        <v>19</v>
      </c>
      <c r="F184" s="231" t="s">
        <v>231</v>
      </c>
      <c r="G184" s="229"/>
      <c r="H184" s="230" t="s">
        <v>19</v>
      </c>
      <c r="I184" s="232"/>
      <c r="J184" s="229"/>
      <c r="K184" s="229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215</v>
      </c>
      <c r="AU184" s="237" t="s">
        <v>82</v>
      </c>
      <c r="AV184" s="13" t="s">
        <v>80</v>
      </c>
      <c r="AW184" s="13" t="s">
        <v>33</v>
      </c>
      <c r="AX184" s="13" t="s">
        <v>72</v>
      </c>
      <c r="AY184" s="237" t="s">
        <v>128</v>
      </c>
    </row>
    <row r="185" s="13" customFormat="1">
      <c r="A185" s="13"/>
      <c r="B185" s="228"/>
      <c r="C185" s="229"/>
      <c r="D185" s="213" t="s">
        <v>215</v>
      </c>
      <c r="E185" s="230" t="s">
        <v>19</v>
      </c>
      <c r="F185" s="231" t="s">
        <v>232</v>
      </c>
      <c r="G185" s="229"/>
      <c r="H185" s="230" t="s">
        <v>19</v>
      </c>
      <c r="I185" s="232"/>
      <c r="J185" s="229"/>
      <c r="K185" s="229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215</v>
      </c>
      <c r="AU185" s="237" t="s">
        <v>82</v>
      </c>
      <c r="AV185" s="13" t="s">
        <v>80</v>
      </c>
      <c r="AW185" s="13" t="s">
        <v>33</v>
      </c>
      <c r="AX185" s="13" t="s">
        <v>72</v>
      </c>
      <c r="AY185" s="237" t="s">
        <v>128</v>
      </c>
    </row>
    <row r="186" s="14" customFormat="1">
      <c r="A186" s="14"/>
      <c r="B186" s="238"/>
      <c r="C186" s="239"/>
      <c r="D186" s="213" t="s">
        <v>215</v>
      </c>
      <c r="E186" s="240" t="s">
        <v>19</v>
      </c>
      <c r="F186" s="241" t="s">
        <v>324</v>
      </c>
      <c r="G186" s="239"/>
      <c r="H186" s="242">
        <v>1.0800000000000001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215</v>
      </c>
      <c r="AU186" s="248" t="s">
        <v>82</v>
      </c>
      <c r="AV186" s="14" t="s">
        <v>82</v>
      </c>
      <c r="AW186" s="14" t="s">
        <v>33</v>
      </c>
      <c r="AX186" s="14" t="s">
        <v>72</v>
      </c>
      <c r="AY186" s="248" t="s">
        <v>128</v>
      </c>
    </row>
    <row r="187" s="2" customFormat="1" ht="49.05" customHeight="1">
      <c r="A187" s="37"/>
      <c r="B187" s="38"/>
      <c r="C187" s="195" t="s">
        <v>325</v>
      </c>
      <c r="D187" s="195" t="s">
        <v>129</v>
      </c>
      <c r="E187" s="196" t="s">
        <v>326</v>
      </c>
      <c r="F187" s="197" t="s">
        <v>327</v>
      </c>
      <c r="G187" s="198" t="s">
        <v>212</v>
      </c>
      <c r="H187" s="199">
        <v>3.7799999999999998</v>
      </c>
      <c r="I187" s="200"/>
      <c r="J187" s="201">
        <f>ROUND(I187*H187,2)</f>
        <v>0</v>
      </c>
      <c r="K187" s="197" t="s">
        <v>133</v>
      </c>
      <c r="L187" s="43"/>
      <c r="M187" s="202" t="s">
        <v>19</v>
      </c>
      <c r="N187" s="203" t="s">
        <v>43</v>
      </c>
      <c r="O187" s="83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6" t="s">
        <v>150</v>
      </c>
      <c r="AT187" s="206" t="s">
        <v>129</v>
      </c>
      <c r="AU187" s="206" t="s">
        <v>82</v>
      </c>
      <c r="AY187" s="16" t="s">
        <v>128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6" t="s">
        <v>80</v>
      </c>
      <c r="BK187" s="207">
        <f>ROUND(I187*H187,2)</f>
        <v>0</v>
      </c>
      <c r="BL187" s="16" t="s">
        <v>150</v>
      </c>
      <c r="BM187" s="206" t="s">
        <v>328</v>
      </c>
    </row>
    <row r="188" s="2" customFormat="1">
      <c r="A188" s="37"/>
      <c r="B188" s="38"/>
      <c r="C188" s="39"/>
      <c r="D188" s="208" t="s">
        <v>136</v>
      </c>
      <c r="E188" s="39"/>
      <c r="F188" s="209" t="s">
        <v>329</v>
      </c>
      <c r="G188" s="39"/>
      <c r="H188" s="39"/>
      <c r="I188" s="210"/>
      <c r="J188" s="39"/>
      <c r="K188" s="39"/>
      <c r="L188" s="43"/>
      <c r="M188" s="211"/>
      <c r="N188" s="21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136</v>
      </c>
      <c r="AU188" s="16" t="s">
        <v>82</v>
      </c>
    </row>
    <row r="189" s="11" customFormat="1" ht="22.8" customHeight="1">
      <c r="A189" s="11"/>
      <c r="B189" s="181"/>
      <c r="C189" s="182"/>
      <c r="D189" s="183" t="s">
        <v>71</v>
      </c>
      <c r="E189" s="226" t="s">
        <v>155</v>
      </c>
      <c r="F189" s="226" t="s">
        <v>330</v>
      </c>
      <c r="G189" s="182"/>
      <c r="H189" s="182"/>
      <c r="I189" s="185"/>
      <c r="J189" s="227">
        <f>BK189</f>
        <v>0</v>
      </c>
      <c r="K189" s="182"/>
      <c r="L189" s="187"/>
      <c r="M189" s="188"/>
      <c r="N189" s="189"/>
      <c r="O189" s="189"/>
      <c r="P189" s="190">
        <f>SUM(P190:P214)</f>
        <v>0</v>
      </c>
      <c r="Q189" s="189"/>
      <c r="R189" s="190">
        <f>SUM(R190:R214)</f>
        <v>506.86000000000001</v>
      </c>
      <c r="S189" s="189"/>
      <c r="T189" s="191">
        <f>SUM(T190:T214)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192" t="s">
        <v>80</v>
      </c>
      <c r="AT189" s="193" t="s">
        <v>71</v>
      </c>
      <c r="AU189" s="193" t="s">
        <v>80</v>
      </c>
      <c r="AY189" s="192" t="s">
        <v>128</v>
      </c>
      <c r="BK189" s="194">
        <f>SUM(BK190:BK214)</f>
        <v>0</v>
      </c>
    </row>
    <row r="190" s="2" customFormat="1" ht="24.15" customHeight="1">
      <c r="A190" s="37"/>
      <c r="B190" s="38"/>
      <c r="C190" s="195" t="s">
        <v>331</v>
      </c>
      <c r="D190" s="195" t="s">
        <v>129</v>
      </c>
      <c r="E190" s="196" t="s">
        <v>332</v>
      </c>
      <c r="F190" s="197" t="s">
        <v>333</v>
      </c>
      <c r="G190" s="198" t="s">
        <v>262</v>
      </c>
      <c r="H190" s="199">
        <v>9937</v>
      </c>
      <c r="I190" s="200"/>
      <c r="J190" s="201">
        <f>ROUND(I190*H190,2)</f>
        <v>0</v>
      </c>
      <c r="K190" s="197" t="s">
        <v>133</v>
      </c>
      <c r="L190" s="43"/>
      <c r="M190" s="202" t="s">
        <v>19</v>
      </c>
      <c r="N190" s="203" t="s">
        <v>43</v>
      </c>
      <c r="O190" s="8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6" t="s">
        <v>150</v>
      </c>
      <c r="AT190" s="206" t="s">
        <v>129</v>
      </c>
      <c r="AU190" s="206" t="s">
        <v>82</v>
      </c>
      <c r="AY190" s="16" t="s">
        <v>128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6" t="s">
        <v>80</v>
      </c>
      <c r="BK190" s="207">
        <f>ROUND(I190*H190,2)</f>
        <v>0</v>
      </c>
      <c r="BL190" s="16" t="s">
        <v>150</v>
      </c>
      <c r="BM190" s="206" t="s">
        <v>334</v>
      </c>
    </row>
    <row r="191" s="2" customFormat="1">
      <c r="A191" s="37"/>
      <c r="B191" s="38"/>
      <c r="C191" s="39"/>
      <c r="D191" s="208" t="s">
        <v>136</v>
      </c>
      <c r="E191" s="39"/>
      <c r="F191" s="209" t="s">
        <v>335</v>
      </c>
      <c r="G191" s="39"/>
      <c r="H191" s="39"/>
      <c r="I191" s="210"/>
      <c r="J191" s="39"/>
      <c r="K191" s="39"/>
      <c r="L191" s="43"/>
      <c r="M191" s="211"/>
      <c r="N191" s="212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136</v>
      </c>
      <c r="AU191" s="16" t="s">
        <v>82</v>
      </c>
    </row>
    <row r="192" s="2" customFormat="1" ht="44.25" customHeight="1">
      <c r="A192" s="37"/>
      <c r="B192" s="38"/>
      <c r="C192" s="195" t="s">
        <v>336</v>
      </c>
      <c r="D192" s="195" t="s">
        <v>129</v>
      </c>
      <c r="E192" s="196" t="s">
        <v>337</v>
      </c>
      <c r="F192" s="197" t="s">
        <v>338</v>
      </c>
      <c r="G192" s="198" t="s">
        <v>262</v>
      </c>
      <c r="H192" s="199">
        <v>10750.299999999999</v>
      </c>
      <c r="I192" s="200"/>
      <c r="J192" s="201">
        <f>ROUND(I192*H192,2)</f>
        <v>0</v>
      </c>
      <c r="K192" s="197" t="s">
        <v>133</v>
      </c>
      <c r="L192" s="43"/>
      <c r="M192" s="202" t="s">
        <v>19</v>
      </c>
      <c r="N192" s="203" t="s">
        <v>43</v>
      </c>
      <c r="O192" s="83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6" t="s">
        <v>150</v>
      </c>
      <c r="AT192" s="206" t="s">
        <v>129</v>
      </c>
      <c r="AU192" s="206" t="s">
        <v>82</v>
      </c>
      <c r="AY192" s="16" t="s">
        <v>128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6" t="s">
        <v>80</v>
      </c>
      <c r="BK192" s="207">
        <f>ROUND(I192*H192,2)</f>
        <v>0</v>
      </c>
      <c r="BL192" s="16" t="s">
        <v>150</v>
      </c>
      <c r="BM192" s="206" t="s">
        <v>339</v>
      </c>
    </row>
    <row r="193" s="2" customFormat="1">
      <c r="A193" s="37"/>
      <c r="B193" s="38"/>
      <c r="C193" s="39"/>
      <c r="D193" s="208" t="s">
        <v>136</v>
      </c>
      <c r="E193" s="39"/>
      <c r="F193" s="209" t="s">
        <v>340</v>
      </c>
      <c r="G193" s="39"/>
      <c r="H193" s="39"/>
      <c r="I193" s="210"/>
      <c r="J193" s="39"/>
      <c r="K193" s="39"/>
      <c r="L193" s="43"/>
      <c r="M193" s="211"/>
      <c r="N193" s="21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136</v>
      </c>
      <c r="AU193" s="16" t="s">
        <v>82</v>
      </c>
    </row>
    <row r="194" s="14" customFormat="1">
      <c r="A194" s="14"/>
      <c r="B194" s="238"/>
      <c r="C194" s="239"/>
      <c r="D194" s="213" t="s">
        <v>215</v>
      </c>
      <c r="E194" s="240" t="s">
        <v>19</v>
      </c>
      <c r="F194" s="241" t="s">
        <v>341</v>
      </c>
      <c r="G194" s="239"/>
      <c r="H194" s="242">
        <v>9773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215</v>
      </c>
      <c r="AU194" s="248" t="s">
        <v>82</v>
      </c>
      <c r="AV194" s="14" t="s">
        <v>82</v>
      </c>
      <c r="AW194" s="14" t="s">
        <v>33</v>
      </c>
      <c r="AX194" s="14" t="s">
        <v>72</v>
      </c>
      <c r="AY194" s="248" t="s">
        <v>128</v>
      </c>
    </row>
    <row r="195" s="13" customFormat="1">
      <c r="A195" s="13"/>
      <c r="B195" s="228"/>
      <c r="C195" s="229"/>
      <c r="D195" s="213" t="s">
        <v>215</v>
      </c>
      <c r="E195" s="230" t="s">
        <v>19</v>
      </c>
      <c r="F195" s="231" t="s">
        <v>342</v>
      </c>
      <c r="G195" s="229"/>
      <c r="H195" s="230" t="s">
        <v>19</v>
      </c>
      <c r="I195" s="232"/>
      <c r="J195" s="229"/>
      <c r="K195" s="229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215</v>
      </c>
      <c r="AU195" s="237" t="s">
        <v>82</v>
      </c>
      <c r="AV195" s="13" t="s">
        <v>80</v>
      </c>
      <c r="AW195" s="13" t="s">
        <v>33</v>
      </c>
      <c r="AX195" s="13" t="s">
        <v>72</v>
      </c>
      <c r="AY195" s="237" t="s">
        <v>128</v>
      </c>
    </row>
    <row r="196" s="14" customFormat="1">
      <c r="A196" s="14"/>
      <c r="B196" s="238"/>
      <c r="C196" s="239"/>
      <c r="D196" s="213" t="s">
        <v>215</v>
      </c>
      <c r="E196" s="240" t="s">
        <v>19</v>
      </c>
      <c r="F196" s="241" t="s">
        <v>343</v>
      </c>
      <c r="G196" s="239"/>
      <c r="H196" s="242">
        <v>977.29999999999995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215</v>
      </c>
      <c r="AU196" s="248" t="s">
        <v>82</v>
      </c>
      <c r="AV196" s="14" t="s">
        <v>82</v>
      </c>
      <c r="AW196" s="14" t="s">
        <v>33</v>
      </c>
      <c r="AX196" s="14" t="s">
        <v>72</v>
      </c>
      <c r="AY196" s="248" t="s">
        <v>128</v>
      </c>
    </row>
    <row r="197" s="2" customFormat="1" ht="24.15" customHeight="1">
      <c r="A197" s="37"/>
      <c r="B197" s="38"/>
      <c r="C197" s="195" t="s">
        <v>7</v>
      </c>
      <c r="D197" s="195" t="s">
        <v>129</v>
      </c>
      <c r="E197" s="196" t="s">
        <v>344</v>
      </c>
      <c r="F197" s="197" t="s">
        <v>345</v>
      </c>
      <c r="G197" s="198" t="s">
        <v>262</v>
      </c>
      <c r="H197" s="199">
        <v>9773</v>
      </c>
      <c r="I197" s="200"/>
      <c r="J197" s="201">
        <f>ROUND(I197*H197,2)</f>
        <v>0</v>
      </c>
      <c r="K197" s="197" t="s">
        <v>133</v>
      </c>
      <c r="L197" s="43"/>
      <c r="M197" s="202" t="s">
        <v>19</v>
      </c>
      <c r="N197" s="203" t="s">
        <v>43</v>
      </c>
      <c r="O197" s="83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6" t="s">
        <v>150</v>
      </c>
      <c r="AT197" s="206" t="s">
        <v>129</v>
      </c>
      <c r="AU197" s="206" t="s">
        <v>82</v>
      </c>
      <c r="AY197" s="16" t="s">
        <v>128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6" t="s">
        <v>80</v>
      </c>
      <c r="BK197" s="207">
        <f>ROUND(I197*H197,2)</f>
        <v>0</v>
      </c>
      <c r="BL197" s="16" t="s">
        <v>150</v>
      </c>
      <c r="BM197" s="206" t="s">
        <v>346</v>
      </c>
    </row>
    <row r="198" s="2" customFormat="1">
      <c r="A198" s="37"/>
      <c r="B198" s="38"/>
      <c r="C198" s="39"/>
      <c r="D198" s="208" t="s">
        <v>136</v>
      </c>
      <c r="E198" s="39"/>
      <c r="F198" s="209" t="s">
        <v>347</v>
      </c>
      <c r="G198" s="39"/>
      <c r="H198" s="39"/>
      <c r="I198" s="210"/>
      <c r="J198" s="39"/>
      <c r="K198" s="39"/>
      <c r="L198" s="43"/>
      <c r="M198" s="211"/>
      <c r="N198" s="212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136</v>
      </c>
      <c r="AU198" s="16" t="s">
        <v>82</v>
      </c>
    </row>
    <row r="199" s="2" customFormat="1" ht="66.75" customHeight="1">
      <c r="A199" s="37"/>
      <c r="B199" s="38"/>
      <c r="C199" s="195" t="s">
        <v>348</v>
      </c>
      <c r="D199" s="195" t="s">
        <v>129</v>
      </c>
      <c r="E199" s="196" t="s">
        <v>349</v>
      </c>
      <c r="F199" s="197" t="s">
        <v>350</v>
      </c>
      <c r="G199" s="198" t="s">
        <v>262</v>
      </c>
      <c r="H199" s="199">
        <v>9610</v>
      </c>
      <c r="I199" s="200"/>
      <c r="J199" s="201">
        <f>ROUND(I199*H199,2)</f>
        <v>0</v>
      </c>
      <c r="K199" s="197" t="s">
        <v>19</v>
      </c>
      <c r="L199" s="43"/>
      <c r="M199" s="202" t="s">
        <v>19</v>
      </c>
      <c r="N199" s="203" t="s">
        <v>43</v>
      </c>
      <c r="O199" s="83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6" t="s">
        <v>150</v>
      </c>
      <c r="AT199" s="206" t="s">
        <v>129</v>
      </c>
      <c r="AU199" s="206" t="s">
        <v>82</v>
      </c>
      <c r="AY199" s="16" t="s">
        <v>128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6" t="s">
        <v>80</v>
      </c>
      <c r="BK199" s="207">
        <f>ROUND(I199*H199,2)</f>
        <v>0</v>
      </c>
      <c r="BL199" s="16" t="s">
        <v>150</v>
      </c>
      <c r="BM199" s="206" t="s">
        <v>351</v>
      </c>
    </row>
    <row r="200" s="2" customFormat="1">
      <c r="A200" s="37"/>
      <c r="B200" s="38"/>
      <c r="C200" s="39"/>
      <c r="D200" s="213" t="s">
        <v>160</v>
      </c>
      <c r="E200" s="39"/>
      <c r="F200" s="214" t="s">
        <v>352</v>
      </c>
      <c r="G200" s="39"/>
      <c r="H200" s="39"/>
      <c r="I200" s="210"/>
      <c r="J200" s="39"/>
      <c r="K200" s="39"/>
      <c r="L200" s="43"/>
      <c r="M200" s="211"/>
      <c r="N200" s="212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160</v>
      </c>
      <c r="AU200" s="16" t="s">
        <v>82</v>
      </c>
    </row>
    <row r="201" s="2" customFormat="1" ht="24.15" customHeight="1">
      <c r="A201" s="37"/>
      <c r="B201" s="38"/>
      <c r="C201" s="195" t="s">
        <v>353</v>
      </c>
      <c r="D201" s="195" t="s">
        <v>129</v>
      </c>
      <c r="E201" s="196" t="s">
        <v>344</v>
      </c>
      <c r="F201" s="197" t="s">
        <v>345</v>
      </c>
      <c r="G201" s="198" t="s">
        <v>262</v>
      </c>
      <c r="H201" s="199">
        <v>9610</v>
      </c>
      <c r="I201" s="200"/>
      <c r="J201" s="201">
        <f>ROUND(I201*H201,2)</f>
        <v>0</v>
      </c>
      <c r="K201" s="197" t="s">
        <v>133</v>
      </c>
      <c r="L201" s="43"/>
      <c r="M201" s="202" t="s">
        <v>19</v>
      </c>
      <c r="N201" s="203" t="s">
        <v>43</v>
      </c>
      <c r="O201" s="83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6" t="s">
        <v>150</v>
      </c>
      <c r="AT201" s="206" t="s">
        <v>129</v>
      </c>
      <c r="AU201" s="206" t="s">
        <v>82</v>
      </c>
      <c r="AY201" s="16" t="s">
        <v>128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6" t="s">
        <v>80</v>
      </c>
      <c r="BK201" s="207">
        <f>ROUND(I201*H201,2)</f>
        <v>0</v>
      </c>
      <c r="BL201" s="16" t="s">
        <v>150</v>
      </c>
      <c r="BM201" s="206" t="s">
        <v>354</v>
      </c>
    </row>
    <row r="202" s="2" customFormat="1">
      <c r="A202" s="37"/>
      <c r="B202" s="38"/>
      <c r="C202" s="39"/>
      <c r="D202" s="208" t="s">
        <v>136</v>
      </c>
      <c r="E202" s="39"/>
      <c r="F202" s="209" t="s">
        <v>347</v>
      </c>
      <c r="G202" s="39"/>
      <c r="H202" s="39"/>
      <c r="I202" s="210"/>
      <c r="J202" s="39"/>
      <c r="K202" s="39"/>
      <c r="L202" s="43"/>
      <c r="M202" s="211"/>
      <c r="N202" s="212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136</v>
      </c>
      <c r="AU202" s="16" t="s">
        <v>82</v>
      </c>
    </row>
    <row r="203" s="2" customFormat="1" ht="44.25" customHeight="1">
      <c r="A203" s="37"/>
      <c r="B203" s="38"/>
      <c r="C203" s="195" t="s">
        <v>355</v>
      </c>
      <c r="D203" s="195" t="s">
        <v>129</v>
      </c>
      <c r="E203" s="196" t="s">
        <v>356</v>
      </c>
      <c r="F203" s="197" t="s">
        <v>357</v>
      </c>
      <c r="G203" s="198" t="s">
        <v>262</v>
      </c>
      <c r="H203" s="199">
        <v>9445</v>
      </c>
      <c r="I203" s="200"/>
      <c r="J203" s="201">
        <f>ROUND(I203*H203,2)</f>
        <v>0</v>
      </c>
      <c r="K203" s="197" t="s">
        <v>133</v>
      </c>
      <c r="L203" s="43"/>
      <c r="M203" s="202" t="s">
        <v>19</v>
      </c>
      <c r="N203" s="203" t="s">
        <v>43</v>
      </c>
      <c r="O203" s="83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6" t="s">
        <v>150</v>
      </c>
      <c r="AT203" s="206" t="s">
        <v>129</v>
      </c>
      <c r="AU203" s="206" t="s">
        <v>82</v>
      </c>
      <c r="AY203" s="16" t="s">
        <v>128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6" t="s">
        <v>80</v>
      </c>
      <c r="BK203" s="207">
        <f>ROUND(I203*H203,2)</f>
        <v>0</v>
      </c>
      <c r="BL203" s="16" t="s">
        <v>150</v>
      </c>
      <c r="BM203" s="206" t="s">
        <v>358</v>
      </c>
    </row>
    <row r="204" s="2" customFormat="1">
      <c r="A204" s="37"/>
      <c r="B204" s="38"/>
      <c r="C204" s="39"/>
      <c r="D204" s="208" t="s">
        <v>136</v>
      </c>
      <c r="E204" s="39"/>
      <c r="F204" s="209" t="s">
        <v>359</v>
      </c>
      <c r="G204" s="39"/>
      <c r="H204" s="39"/>
      <c r="I204" s="210"/>
      <c r="J204" s="39"/>
      <c r="K204" s="39"/>
      <c r="L204" s="43"/>
      <c r="M204" s="211"/>
      <c r="N204" s="212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136</v>
      </c>
      <c r="AU204" s="16" t="s">
        <v>82</v>
      </c>
    </row>
    <row r="205" s="2" customFormat="1" ht="37.8" customHeight="1">
      <c r="A205" s="37"/>
      <c r="B205" s="38"/>
      <c r="C205" s="195" t="s">
        <v>360</v>
      </c>
      <c r="D205" s="195" t="s">
        <v>129</v>
      </c>
      <c r="E205" s="196" t="s">
        <v>361</v>
      </c>
      <c r="F205" s="197" t="s">
        <v>362</v>
      </c>
      <c r="G205" s="198" t="s">
        <v>262</v>
      </c>
      <c r="H205" s="199">
        <v>410</v>
      </c>
      <c r="I205" s="200"/>
      <c r="J205" s="201">
        <f>ROUND(I205*H205,2)</f>
        <v>0</v>
      </c>
      <c r="K205" s="197" t="s">
        <v>133</v>
      </c>
      <c r="L205" s="43"/>
      <c r="M205" s="202" t="s">
        <v>19</v>
      </c>
      <c r="N205" s="203" t="s">
        <v>43</v>
      </c>
      <c r="O205" s="83"/>
      <c r="P205" s="204">
        <f>O205*H205</f>
        <v>0</v>
      </c>
      <c r="Q205" s="204">
        <v>0.23000000000000001</v>
      </c>
      <c r="R205" s="204">
        <f>Q205*H205</f>
        <v>94.299999999999997</v>
      </c>
      <c r="S205" s="204">
        <v>0</v>
      </c>
      <c r="T205" s="20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6" t="s">
        <v>150</v>
      </c>
      <c r="AT205" s="206" t="s">
        <v>129</v>
      </c>
      <c r="AU205" s="206" t="s">
        <v>82</v>
      </c>
      <c r="AY205" s="16" t="s">
        <v>128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6" t="s">
        <v>80</v>
      </c>
      <c r="BK205" s="207">
        <f>ROUND(I205*H205,2)</f>
        <v>0</v>
      </c>
      <c r="BL205" s="16" t="s">
        <v>150</v>
      </c>
      <c r="BM205" s="206" t="s">
        <v>363</v>
      </c>
    </row>
    <row r="206" s="2" customFormat="1">
      <c r="A206" s="37"/>
      <c r="B206" s="38"/>
      <c r="C206" s="39"/>
      <c r="D206" s="208" t="s">
        <v>136</v>
      </c>
      <c r="E206" s="39"/>
      <c r="F206" s="209" t="s">
        <v>364</v>
      </c>
      <c r="G206" s="39"/>
      <c r="H206" s="39"/>
      <c r="I206" s="210"/>
      <c r="J206" s="39"/>
      <c r="K206" s="39"/>
      <c r="L206" s="43"/>
      <c r="M206" s="211"/>
      <c r="N206" s="21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136</v>
      </c>
      <c r="AU206" s="16" t="s">
        <v>82</v>
      </c>
    </row>
    <row r="207" s="14" customFormat="1">
      <c r="A207" s="14"/>
      <c r="B207" s="238"/>
      <c r="C207" s="239"/>
      <c r="D207" s="213" t="s">
        <v>215</v>
      </c>
      <c r="E207" s="240" t="s">
        <v>19</v>
      </c>
      <c r="F207" s="241" t="s">
        <v>365</v>
      </c>
      <c r="G207" s="239"/>
      <c r="H207" s="242">
        <v>410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215</v>
      </c>
      <c r="AU207" s="248" t="s">
        <v>82</v>
      </c>
      <c r="AV207" s="14" t="s">
        <v>82</v>
      </c>
      <c r="AW207" s="14" t="s">
        <v>33</v>
      </c>
      <c r="AX207" s="14" t="s">
        <v>72</v>
      </c>
      <c r="AY207" s="248" t="s">
        <v>128</v>
      </c>
    </row>
    <row r="208" s="2" customFormat="1" ht="37.8" customHeight="1">
      <c r="A208" s="37"/>
      <c r="B208" s="38"/>
      <c r="C208" s="195" t="s">
        <v>366</v>
      </c>
      <c r="D208" s="195" t="s">
        <v>129</v>
      </c>
      <c r="E208" s="196" t="s">
        <v>367</v>
      </c>
      <c r="F208" s="197" t="s">
        <v>368</v>
      </c>
      <c r="G208" s="198" t="s">
        <v>262</v>
      </c>
      <c r="H208" s="199">
        <v>1910</v>
      </c>
      <c r="I208" s="200"/>
      <c r="J208" s="201">
        <f>ROUND(I208*H208,2)</f>
        <v>0</v>
      </c>
      <c r="K208" s="197" t="s">
        <v>133</v>
      </c>
      <c r="L208" s="43"/>
      <c r="M208" s="202" t="s">
        <v>19</v>
      </c>
      <c r="N208" s="203" t="s">
        <v>43</v>
      </c>
      <c r="O208" s="83"/>
      <c r="P208" s="204">
        <f>O208*H208</f>
        <v>0</v>
      </c>
      <c r="Q208" s="204">
        <v>0.216</v>
      </c>
      <c r="R208" s="204">
        <f>Q208*H208</f>
        <v>412.56</v>
      </c>
      <c r="S208" s="204">
        <v>0</v>
      </c>
      <c r="T208" s="20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6" t="s">
        <v>150</v>
      </c>
      <c r="AT208" s="206" t="s">
        <v>129</v>
      </c>
      <c r="AU208" s="206" t="s">
        <v>82</v>
      </c>
      <c r="AY208" s="16" t="s">
        <v>128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6" t="s">
        <v>80</v>
      </c>
      <c r="BK208" s="207">
        <f>ROUND(I208*H208,2)</f>
        <v>0</v>
      </c>
      <c r="BL208" s="16" t="s">
        <v>150</v>
      </c>
      <c r="BM208" s="206" t="s">
        <v>369</v>
      </c>
    </row>
    <row r="209" s="2" customFormat="1">
      <c r="A209" s="37"/>
      <c r="B209" s="38"/>
      <c r="C209" s="39"/>
      <c r="D209" s="208" t="s">
        <v>136</v>
      </c>
      <c r="E209" s="39"/>
      <c r="F209" s="209" t="s">
        <v>370</v>
      </c>
      <c r="G209" s="39"/>
      <c r="H209" s="39"/>
      <c r="I209" s="210"/>
      <c r="J209" s="39"/>
      <c r="K209" s="39"/>
      <c r="L209" s="43"/>
      <c r="M209" s="211"/>
      <c r="N209" s="212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136</v>
      </c>
      <c r="AU209" s="16" t="s">
        <v>82</v>
      </c>
    </row>
    <row r="210" s="2" customFormat="1">
      <c r="A210" s="37"/>
      <c r="B210" s="38"/>
      <c r="C210" s="39"/>
      <c r="D210" s="213" t="s">
        <v>160</v>
      </c>
      <c r="E210" s="39"/>
      <c r="F210" s="214" t="s">
        <v>371</v>
      </c>
      <c r="G210" s="39"/>
      <c r="H210" s="39"/>
      <c r="I210" s="210"/>
      <c r="J210" s="39"/>
      <c r="K210" s="39"/>
      <c r="L210" s="43"/>
      <c r="M210" s="211"/>
      <c r="N210" s="212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160</v>
      </c>
      <c r="AU210" s="16" t="s">
        <v>82</v>
      </c>
    </row>
    <row r="211" s="2" customFormat="1" ht="33" customHeight="1">
      <c r="A211" s="37"/>
      <c r="B211" s="38"/>
      <c r="C211" s="195" t="s">
        <v>372</v>
      </c>
      <c r="D211" s="195" t="s">
        <v>129</v>
      </c>
      <c r="E211" s="196" t="s">
        <v>373</v>
      </c>
      <c r="F211" s="197" t="s">
        <v>374</v>
      </c>
      <c r="G211" s="198" t="s">
        <v>262</v>
      </c>
      <c r="H211" s="199">
        <v>268</v>
      </c>
      <c r="I211" s="200"/>
      <c r="J211" s="201">
        <f>ROUND(I211*H211,2)</f>
        <v>0</v>
      </c>
      <c r="K211" s="197" t="s">
        <v>133</v>
      </c>
      <c r="L211" s="43"/>
      <c r="M211" s="202" t="s">
        <v>19</v>
      </c>
      <c r="N211" s="203" t="s">
        <v>43</v>
      </c>
      <c r="O211" s="83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06" t="s">
        <v>150</v>
      </c>
      <c r="AT211" s="206" t="s">
        <v>129</v>
      </c>
      <c r="AU211" s="206" t="s">
        <v>82</v>
      </c>
      <c r="AY211" s="16" t="s">
        <v>128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6" t="s">
        <v>80</v>
      </c>
      <c r="BK211" s="207">
        <f>ROUND(I211*H211,2)</f>
        <v>0</v>
      </c>
      <c r="BL211" s="16" t="s">
        <v>150</v>
      </c>
      <c r="BM211" s="206" t="s">
        <v>375</v>
      </c>
    </row>
    <row r="212" s="2" customFormat="1">
      <c r="A212" s="37"/>
      <c r="B212" s="38"/>
      <c r="C212" s="39"/>
      <c r="D212" s="208" t="s">
        <v>136</v>
      </c>
      <c r="E212" s="39"/>
      <c r="F212" s="209" t="s">
        <v>376</v>
      </c>
      <c r="G212" s="39"/>
      <c r="H212" s="39"/>
      <c r="I212" s="210"/>
      <c r="J212" s="39"/>
      <c r="K212" s="39"/>
      <c r="L212" s="43"/>
      <c r="M212" s="211"/>
      <c r="N212" s="212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136</v>
      </c>
      <c r="AU212" s="16" t="s">
        <v>82</v>
      </c>
    </row>
    <row r="213" s="13" customFormat="1">
      <c r="A213" s="13"/>
      <c r="B213" s="228"/>
      <c r="C213" s="229"/>
      <c r="D213" s="213" t="s">
        <v>215</v>
      </c>
      <c r="E213" s="230" t="s">
        <v>19</v>
      </c>
      <c r="F213" s="231" t="s">
        <v>377</v>
      </c>
      <c r="G213" s="229"/>
      <c r="H213" s="230" t="s">
        <v>19</v>
      </c>
      <c r="I213" s="232"/>
      <c r="J213" s="229"/>
      <c r="K213" s="229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215</v>
      </c>
      <c r="AU213" s="237" t="s">
        <v>82</v>
      </c>
      <c r="AV213" s="13" t="s">
        <v>80</v>
      </c>
      <c r="AW213" s="13" t="s">
        <v>33</v>
      </c>
      <c r="AX213" s="13" t="s">
        <v>72</v>
      </c>
      <c r="AY213" s="237" t="s">
        <v>128</v>
      </c>
    </row>
    <row r="214" s="14" customFormat="1">
      <c r="A214" s="14"/>
      <c r="B214" s="238"/>
      <c r="C214" s="239"/>
      <c r="D214" s="213" t="s">
        <v>215</v>
      </c>
      <c r="E214" s="240" t="s">
        <v>19</v>
      </c>
      <c r="F214" s="241" t="s">
        <v>265</v>
      </c>
      <c r="G214" s="239"/>
      <c r="H214" s="242">
        <v>268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215</v>
      </c>
      <c r="AU214" s="248" t="s">
        <v>82</v>
      </c>
      <c r="AV214" s="14" t="s">
        <v>82</v>
      </c>
      <c r="AW214" s="14" t="s">
        <v>33</v>
      </c>
      <c r="AX214" s="14" t="s">
        <v>72</v>
      </c>
      <c r="AY214" s="248" t="s">
        <v>128</v>
      </c>
    </row>
    <row r="215" s="11" customFormat="1" ht="22.8" customHeight="1">
      <c r="A215" s="11"/>
      <c r="B215" s="181"/>
      <c r="C215" s="182"/>
      <c r="D215" s="183" t="s">
        <v>71</v>
      </c>
      <c r="E215" s="226" t="s">
        <v>162</v>
      </c>
      <c r="F215" s="226" t="s">
        <v>378</v>
      </c>
      <c r="G215" s="182"/>
      <c r="H215" s="182"/>
      <c r="I215" s="185"/>
      <c r="J215" s="227">
        <f>BK215</f>
        <v>0</v>
      </c>
      <c r="K215" s="182"/>
      <c r="L215" s="187"/>
      <c r="M215" s="188"/>
      <c r="N215" s="189"/>
      <c r="O215" s="189"/>
      <c r="P215" s="190">
        <f>SUM(P216:P222)</f>
        <v>0</v>
      </c>
      <c r="Q215" s="189"/>
      <c r="R215" s="190">
        <f>SUM(R216:R222)</f>
        <v>0</v>
      </c>
      <c r="S215" s="189"/>
      <c r="T215" s="191">
        <f>SUM(T216:T222)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192" t="s">
        <v>80</v>
      </c>
      <c r="AT215" s="193" t="s">
        <v>71</v>
      </c>
      <c r="AU215" s="193" t="s">
        <v>80</v>
      </c>
      <c r="AY215" s="192" t="s">
        <v>128</v>
      </c>
      <c r="BK215" s="194">
        <f>SUM(BK216:BK222)</f>
        <v>0</v>
      </c>
    </row>
    <row r="216" s="2" customFormat="1" ht="16.5" customHeight="1">
      <c r="A216" s="37"/>
      <c r="B216" s="38"/>
      <c r="C216" s="195" t="s">
        <v>379</v>
      </c>
      <c r="D216" s="195" t="s">
        <v>129</v>
      </c>
      <c r="E216" s="196" t="s">
        <v>380</v>
      </c>
      <c r="F216" s="197" t="s">
        <v>381</v>
      </c>
      <c r="G216" s="198" t="s">
        <v>262</v>
      </c>
      <c r="H216" s="199">
        <v>20</v>
      </c>
      <c r="I216" s="200"/>
      <c r="J216" s="201">
        <f>ROUND(I216*H216,2)</f>
        <v>0</v>
      </c>
      <c r="K216" s="197" t="s">
        <v>19</v>
      </c>
      <c r="L216" s="43"/>
      <c r="M216" s="202" t="s">
        <v>19</v>
      </c>
      <c r="N216" s="203" t="s">
        <v>43</v>
      </c>
      <c r="O216" s="83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6" t="s">
        <v>150</v>
      </c>
      <c r="AT216" s="206" t="s">
        <v>129</v>
      </c>
      <c r="AU216" s="206" t="s">
        <v>82</v>
      </c>
      <c r="AY216" s="16" t="s">
        <v>128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6" t="s">
        <v>80</v>
      </c>
      <c r="BK216" s="207">
        <f>ROUND(I216*H216,2)</f>
        <v>0</v>
      </c>
      <c r="BL216" s="16" t="s">
        <v>150</v>
      </c>
      <c r="BM216" s="206" t="s">
        <v>382</v>
      </c>
    </row>
    <row r="217" s="13" customFormat="1">
      <c r="A217" s="13"/>
      <c r="B217" s="228"/>
      <c r="C217" s="229"/>
      <c r="D217" s="213" t="s">
        <v>215</v>
      </c>
      <c r="E217" s="230" t="s">
        <v>19</v>
      </c>
      <c r="F217" s="231" t="s">
        <v>275</v>
      </c>
      <c r="G217" s="229"/>
      <c r="H217" s="230" t="s">
        <v>19</v>
      </c>
      <c r="I217" s="232"/>
      <c r="J217" s="229"/>
      <c r="K217" s="229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215</v>
      </c>
      <c r="AU217" s="237" t="s">
        <v>82</v>
      </c>
      <c r="AV217" s="13" t="s">
        <v>80</v>
      </c>
      <c r="AW217" s="13" t="s">
        <v>33</v>
      </c>
      <c r="AX217" s="13" t="s">
        <v>72</v>
      </c>
      <c r="AY217" s="237" t="s">
        <v>128</v>
      </c>
    </row>
    <row r="218" s="14" customFormat="1">
      <c r="A218" s="14"/>
      <c r="B218" s="238"/>
      <c r="C218" s="239"/>
      <c r="D218" s="213" t="s">
        <v>215</v>
      </c>
      <c r="E218" s="240" t="s">
        <v>19</v>
      </c>
      <c r="F218" s="241" t="s">
        <v>172</v>
      </c>
      <c r="G218" s="239"/>
      <c r="H218" s="242">
        <v>8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215</v>
      </c>
      <c r="AU218" s="248" t="s">
        <v>82</v>
      </c>
      <c r="AV218" s="14" t="s">
        <v>82</v>
      </c>
      <c r="AW218" s="14" t="s">
        <v>33</v>
      </c>
      <c r="AX218" s="14" t="s">
        <v>72</v>
      </c>
      <c r="AY218" s="248" t="s">
        <v>128</v>
      </c>
    </row>
    <row r="219" s="13" customFormat="1">
      <c r="A219" s="13"/>
      <c r="B219" s="228"/>
      <c r="C219" s="229"/>
      <c r="D219" s="213" t="s">
        <v>215</v>
      </c>
      <c r="E219" s="230" t="s">
        <v>19</v>
      </c>
      <c r="F219" s="231" t="s">
        <v>277</v>
      </c>
      <c r="G219" s="229"/>
      <c r="H219" s="230" t="s">
        <v>19</v>
      </c>
      <c r="I219" s="232"/>
      <c r="J219" s="229"/>
      <c r="K219" s="229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215</v>
      </c>
      <c r="AU219" s="237" t="s">
        <v>82</v>
      </c>
      <c r="AV219" s="13" t="s">
        <v>80</v>
      </c>
      <c r="AW219" s="13" t="s">
        <v>33</v>
      </c>
      <c r="AX219" s="13" t="s">
        <v>72</v>
      </c>
      <c r="AY219" s="237" t="s">
        <v>128</v>
      </c>
    </row>
    <row r="220" s="14" customFormat="1">
      <c r="A220" s="14"/>
      <c r="B220" s="238"/>
      <c r="C220" s="239"/>
      <c r="D220" s="213" t="s">
        <v>215</v>
      </c>
      <c r="E220" s="240" t="s">
        <v>19</v>
      </c>
      <c r="F220" s="241" t="s">
        <v>162</v>
      </c>
      <c r="G220" s="239"/>
      <c r="H220" s="242">
        <v>6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215</v>
      </c>
      <c r="AU220" s="248" t="s">
        <v>82</v>
      </c>
      <c r="AV220" s="14" t="s">
        <v>82</v>
      </c>
      <c r="AW220" s="14" t="s">
        <v>33</v>
      </c>
      <c r="AX220" s="14" t="s">
        <v>72</v>
      </c>
      <c r="AY220" s="248" t="s">
        <v>128</v>
      </c>
    </row>
    <row r="221" s="13" customFormat="1">
      <c r="A221" s="13"/>
      <c r="B221" s="228"/>
      <c r="C221" s="229"/>
      <c r="D221" s="213" t="s">
        <v>215</v>
      </c>
      <c r="E221" s="230" t="s">
        <v>19</v>
      </c>
      <c r="F221" s="231" t="s">
        <v>279</v>
      </c>
      <c r="G221" s="229"/>
      <c r="H221" s="230" t="s">
        <v>19</v>
      </c>
      <c r="I221" s="232"/>
      <c r="J221" s="229"/>
      <c r="K221" s="229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215</v>
      </c>
      <c r="AU221" s="237" t="s">
        <v>82</v>
      </c>
      <c r="AV221" s="13" t="s">
        <v>80</v>
      </c>
      <c r="AW221" s="13" t="s">
        <v>33</v>
      </c>
      <c r="AX221" s="13" t="s">
        <v>72</v>
      </c>
      <c r="AY221" s="237" t="s">
        <v>128</v>
      </c>
    </row>
    <row r="222" s="14" customFormat="1">
      <c r="A222" s="14"/>
      <c r="B222" s="238"/>
      <c r="C222" s="239"/>
      <c r="D222" s="213" t="s">
        <v>215</v>
      </c>
      <c r="E222" s="240" t="s">
        <v>19</v>
      </c>
      <c r="F222" s="241" t="s">
        <v>162</v>
      </c>
      <c r="G222" s="239"/>
      <c r="H222" s="242">
        <v>6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215</v>
      </c>
      <c r="AU222" s="248" t="s">
        <v>82</v>
      </c>
      <c r="AV222" s="14" t="s">
        <v>82</v>
      </c>
      <c r="AW222" s="14" t="s">
        <v>33</v>
      </c>
      <c r="AX222" s="14" t="s">
        <v>72</v>
      </c>
      <c r="AY222" s="248" t="s">
        <v>128</v>
      </c>
    </row>
    <row r="223" s="11" customFormat="1" ht="22.8" customHeight="1">
      <c r="A223" s="11"/>
      <c r="B223" s="181"/>
      <c r="C223" s="182"/>
      <c r="D223" s="183" t="s">
        <v>71</v>
      </c>
      <c r="E223" s="226" t="s">
        <v>176</v>
      </c>
      <c r="F223" s="226" t="s">
        <v>383</v>
      </c>
      <c r="G223" s="182"/>
      <c r="H223" s="182"/>
      <c r="I223" s="185"/>
      <c r="J223" s="227">
        <f>BK223</f>
        <v>0</v>
      </c>
      <c r="K223" s="182"/>
      <c r="L223" s="187"/>
      <c r="M223" s="188"/>
      <c r="N223" s="189"/>
      <c r="O223" s="189"/>
      <c r="P223" s="190">
        <f>SUM(P224:P333)</f>
        <v>0</v>
      </c>
      <c r="Q223" s="189"/>
      <c r="R223" s="190">
        <f>SUM(R224:R333)</f>
        <v>91.962761229999998</v>
      </c>
      <c r="S223" s="189"/>
      <c r="T223" s="191">
        <f>SUM(T224:T333)</f>
        <v>258.63219600000002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192" t="s">
        <v>80</v>
      </c>
      <c r="AT223" s="193" t="s">
        <v>71</v>
      </c>
      <c r="AU223" s="193" t="s">
        <v>80</v>
      </c>
      <c r="AY223" s="192" t="s">
        <v>128</v>
      </c>
      <c r="BK223" s="194">
        <f>SUM(BK224:BK333)</f>
        <v>0</v>
      </c>
    </row>
    <row r="224" s="2" customFormat="1" ht="16.5" customHeight="1">
      <c r="A224" s="37"/>
      <c r="B224" s="38"/>
      <c r="C224" s="195" t="s">
        <v>384</v>
      </c>
      <c r="D224" s="195" t="s">
        <v>129</v>
      </c>
      <c r="E224" s="196" t="s">
        <v>385</v>
      </c>
      <c r="F224" s="197" t="s">
        <v>386</v>
      </c>
      <c r="G224" s="198" t="s">
        <v>262</v>
      </c>
      <c r="H224" s="199">
        <v>9937</v>
      </c>
      <c r="I224" s="200"/>
      <c r="J224" s="201">
        <f>ROUND(I224*H224,2)</f>
        <v>0</v>
      </c>
      <c r="K224" s="197" t="s">
        <v>19</v>
      </c>
      <c r="L224" s="43"/>
      <c r="M224" s="202" t="s">
        <v>19</v>
      </c>
      <c r="N224" s="203" t="s">
        <v>43</v>
      </c>
      <c r="O224" s="83"/>
      <c r="P224" s="204">
        <f>O224*H224</f>
        <v>0</v>
      </c>
      <c r="Q224" s="204">
        <v>0</v>
      </c>
      <c r="R224" s="204">
        <f>Q224*H224</f>
        <v>0</v>
      </c>
      <c r="S224" s="204">
        <v>0</v>
      </c>
      <c r="T224" s="20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6" t="s">
        <v>150</v>
      </c>
      <c r="AT224" s="206" t="s">
        <v>129</v>
      </c>
      <c r="AU224" s="206" t="s">
        <v>82</v>
      </c>
      <c r="AY224" s="16" t="s">
        <v>128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6" t="s">
        <v>80</v>
      </c>
      <c r="BK224" s="207">
        <f>ROUND(I224*H224,2)</f>
        <v>0</v>
      </c>
      <c r="BL224" s="16" t="s">
        <v>150</v>
      </c>
      <c r="BM224" s="206" t="s">
        <v>387</v>
      </c>
    </row>
    <row r="225" s="2" customFormat="1" ht="24.15" customHeight="1">
      <c r="A225" s="37"/>
      <c r="B225" s="38"/>
      <c r="C225" s="195" t="s">
        <v>388</v>
      </c>
      <c r="D225" s="195" t="s">
        <v>129</v>
      </c>
      <c r="E225" s="196" t="s">
        <v>389</v>
      </c>
      <c r="F225" s="197" t="s">
        <v>390</v>
      </c>
      <c r="G225" s="198" t="s">
        <v>212</v>
      </c>
      <c r="H225" s="199">
        <v>1.8839999999999999</v>
      </c>
      <c r="I225" s="200"/>
      <c r="J225" s="201">
        <f>ROUND(I225*H225,2)</f>
        <v>0</v>
      </c>
      <c r="K225" s="197" t="s">
        <v>133</v>
      </c>
      <c r="L225" s="43"/>
      <c r="M225" s="202" t="s">
        <v>19</v>
      </c>
      <c r="N225" s="203" t="s">
        <v>43</v>
      </c>
      <c r="O225" s="83"/>
      <c r="P225" s="204">
        <f>O225*H225</f>
        <v>0</v>
      </c>
      <c r="Q225" s="204">
        <v>0</v>
      </c>
      <c r="R225" s="204">
        <f>Q225*H225</f>
        <v>0</v>
      </c>
      <c r="S225" s="204">
        <v>2.2000000000000002</v>
      </c>
      <c r="T225" s="205">
        <f>S225*H225</f>
        <v>4.1448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6" t="s">
        <v>150</v>
      </c>
      <c r="AT225" s="206" t="s">
        <v>129</v>
      </c>
      <c r="AU225" s="206" t="s">
        <v>82</v>
      </c>
      <c r="AY225" s="16" t="s">
        <v>128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6" t="s">
        <v>80</v>
      </c>
      <c r="BK225" s="207">
        <f>ROUND(I225*H225,2)</f>
        <v>0</v>
      </c>
      <c r="BL225" s="16" t="s">
        <v>150</v>
      </c>
      <c r="BM225" s="206" t="s">
        <v>391</v>
      </c>
    </row>
    <row r="226" s="2" customFormat="1">
      <c r="A226" s="37"/>
      <c r="B226" s="38"/>
      <c r="C226" s="39"/>
      <c r="D226" s="208" t="s">
        <v>136</v>
      </c>
      <c r="E226" s="39"/>
      <c r="F226" s="209" t="s">
        <v>392</v>
      </c>
      <c r="G226" s="39"/>
      <c r="H226" s="39"/>
      <c r="I226" s="210"/>
      <c r="J226" s="39"/>
      <c r="K226" s="39"/>
      <c r="L226" s="43"/>
      <c r="M226" s="211"/>
      <c r="N226" s="212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136</v>
      </c>
      <c r="AU226" s="16" t="s">
        <v>82</v>
      </c>
    </row>
    <row r="227" s="13" customFormat="1">
      <c r="A227" s="13"/>
      <c r="B227" s="228"/>
      <c r="C227" s="229"/>
      <c r="D227" s="213" t="s">
        <v>215</v>
      </c>
      <c r="E227" s="230" t="s">
        <v>19</v>
      </c>
      <c r="F227" s="231" t="s">
        <v>393</v>
      </c>
      <c r="G227" s="229"/>
      <c r="H227" s="230" t="s">
        <v>19</v>
      </c>
      <c r="I227" s="232"/>
      <c r="J227" s="229"/>
      <c r="K227" s="229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215</v>
      </c>
      <c r="AU227" s="237" t="s">
        <v>82</v>
      </c>
      <c r="AV227" s="13" t="s">
        <v>80</v>
      </c>
      <c r="AW227" s="13" t="s">
        <v>33</v>
      </c>
      <c r="AX227" s="13" t="s">
        <v>72</v>
      </c>
      <c r="AY227" s="237" t="s">
        <v>128</v>
      </c>
    </row>
    <row r="228" s="13" customFormat="1">
      <c r="A228" s="13"/>
      <c r="B228" s="228"/>
      <c r="C228" s="229"/>
      <c r="D228" s="213" t="s">
        <v>215</v>
      </c>
      <c r="E228" s="230" t="s">
        <v>19</v>
      </c>
      <c r="F228" s="231" t="s">
        <v>275</v>
      </c>
      <c r="G228" s="229"/>
      <c r="H228" s="230" t="s">
        <v>19</v>
      </c>
      <c r="I228" s="232"/>
      <c r="J228" s="229"/>
      <c r="K228" s="229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215</v>
      </c>
      <c r="AU228" s="237" t="s">
        <v>82</v>
      </c>
      <c r="AV228" s="13" t="s">
        <v>80</v>
      </c>
      <c r="AW228" s="13" t="s">
        <v>33</v>
      </c>
      <c r="AX228" s="13" t="s">
        <v>72</v>
      </c>
      <c r="AY228" s="237" t="s">
        <v>128</v>
      </c>
    </row>
    <row r="229" s="14" customFormat="1">
      <c r="A229" s="14"/>
      <c r="B229" s="238"/>
      <c r="C229" s="239"/>
      <c r="D229" s="213" t="s">
        <v>215</v>
      </c>
      <c r="E229" s="240" t="s">
        <v>19</v>
      </c>
      <c r="F229" s="241" t="s">
        <v>394</v>
      </c>
      <c r="G229" s="239"/>
      <c r="H229" s="242">
        <v>0.71999999999999997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215</v>
      </c>
      <c r="AU229" s="248" t="s">
        <v>82</v>
      </c>
      <c r="AV229" s="14" t="s">
        <v>82</v>
      </c>
      <c r="AW229" s="14" t="s">
        <v>33</v>
      </c>
      <c r="AX229" s="14" t="s">
        <v>72</v>
      </c>
      <c r="AY229" s="248" t="s">
        <v>128</v>
      </c>
    </row>
    <row r="230" s="13" customFormat="1">
      <c r="A230" s="13"/>
      <c r="B230" s="228"/>
      <c r="C230" s="229"/>
      <c r="D230" s="213" t="s">
        <v>215</v>
      </c>
      <c r="E230" s="230" t="s">
        <v>19</v>
      </c>
      <c r="F230" s="231" t="s">
        <v>277</v>
      </c>
      <c r="G230" s="229"/>
      <c r="H230" s="230" t="s">
        <v>19</v>
      </c>
      <c r="I230" s="232"/>
      <c r="J230" s="229"/>
      <c r="K230" s="229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215</v>
      </c>
      <c r="AU230" s="237" t="s">
        <v>82</v>
      </c>
      <c r="AV230" s="13" t="s">
        <v>80</v>
      </c>
      <c r="AW230" s="13" t="s">
        <v>33</v>
      </c>
      <c r="AX230" s="13" t="s">
        <v>72</v>
      </c>
      <c r="AY230" s="237" t="s">
        <v>128</v>
      </c>
    </row>
    <row r="231" s="14" customFormat="1">
      <c r="A231" s="14"/>
      <c r="B231" s="238"/>
      <c r="C231" s="239"/>
      <c r="D231" s="213" t="s">
        <v>215</v>
      </c>
      <c r="E231" s="240" t="s">
        <v>19</v>
      </c>
      <c r="F231" s="241" t="s">
        <v>395</v>
      </c>
      <c r="G231" s="239"/>
      <c r="H231" s="242">
        <v>0.65400000000000003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215</v>
      </c>
      <c r="AU231" s="248" t="s">
        <v>82</v>
      </c>
      <c r="AV231" s="14" t="s">
        <v>82</v>
      </c>
      <c r="AW231" s="14" t="s">
        <v>33</v>
      </c>
      <c r="AX231" s="14" t="s">
        <v>72</v>
      </c>
      <c r="AY231" s="248" t="s">
        <v>128</v>
      </c>
    </row>
    <row r="232" s="13" customFormat="1">
      <c r="A232" s="13"/>
      <c r="B232" s="228"/>
      <c r="C232" s="229"/>
      <c r="D232" s="213" t="s">
        <v>215</v>
      </c>
      <c r="E232" s="230" t="s">
        <v>19</v>
      </c>
      <c r="F232" s="231" t="s">
        <v>279</v>
      </c>
      <c r="G232" s="229"/>
      <c r="H232" s="230" t="s">
        <v>19</v>
      </c>
      <c r="I232" s="232"/>
      <c r="J232" s="229"/>
      <c r="K232" s="229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215</v>
      </c>
      <c r="AU232" s="237" t="s">
        <v>82</v>
      </c>
      <c r="AV232" s="13" t="s">
        <v>80</v>
      </c>
      <c r="AW232" s="13" t="s">
        <v>33</v>
      </c>
      <c r="AX232" s="13" t="s">
        <v>72</v>
      </c>
      <c r="AY232" s="237" t="s">
        <v>128</v>
      </c>
    </row>
    <row r="233" s="14" customFormat="1">
      <c r="A233" s="14"/>
      <c r="B233" s="238"/>
      <c r="C233" s="239"/>
      <c r="D233" s="213" t="s">
        <v>215</v>
      </c>
      <c r="E233" s="240" t="s">
        <v>19</v>
      </c>
      <c r="F233" s="241" t="s">
        <v>396</v>
      </c>
      <c r="G233" s="239"/>
      <c r="H233" s="242">
        <v>0.51000000000000001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215</v>
      </c>
      <c r="AU233" s="248" t="s">
        <v>82</v>
      </c>
      <c r="AV233" s="14" t="s">
        <v>82</v>
      </c>
      <c r="AW233" s="14" t="s">
        <v>33</v>
      </c>
      <c r="AX233" s="14" t="s">
        <v>72</v>
      </c>
      <c r="AY233" s="248" t="s">
        <v>128</v>
      </c>
    </row>
    <row r="234" s="2" customFormat="1" ht="33" customHeight="1">
      <c r="A234" s="37"/>
      <c r="B234" s="38"/>
      <c r="C234" s="195" t="s">
        <v>397</v>
      </c>
      <c r="D234" s="195" t="s">
        <v>129</v>
      </c>
      <c r="E234" s="196" t="s">
        <v>398</v>
      </c>
      <c r="F234" s="197" t="s">
        <v>399</v>
      </c>
      <c r="G234" s="198" t="s">
        <v>212</v>
      </c>
      <c r="H234" s="199">
        <v>1.8839999999999999</v>
      </c>
      <c r="I234" s="200"/>
      <c r="J234" s="201">
        <f>ROUND(I234*H234,2)</f>
        <v>0</v>
      </c>
      <c r="K234" s="197" t="s">
        <v>133</v>
      </c>
      <c r="L234" s="43"/>
      <c r="M234" s="202" t="s">
        <v>19</v>
      </c>
      <c r="N234" s="203" t="s">
        <v>43</v>
      </c>
      <c r="O234" s="83"/>
      <c r="P234" s="204">
        <f>O234*H234</f>
        <v>0</v>
      </c>
      <c r="Q234" s="204">
        <v>0</v>
      </c>
      <c r="R234" s="204">
        <f>Q234*H234</f>
        <v>0</v>
      </c>
      <c r="S234" s="204">
        <v>0.043999999999999997</v>
      </c>
      <c r="T234" s="205">
        <f>S234*H234</f>
        <v>0.082895999999999997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06" t="s">
        <v>150</v>
      </c>
      <c r="AT234" s="206" t="s">
        <v>129</v>
      </c>
      <c r="AU234" s="206" t="s">
        <v>82</v>
      </c>
      <c r="AY234" s="16" t="s">
        <v>128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6" t="s">
        <v>80</v>
      </c>
      <c r="BK234" s="207">
        <f>ROUND(I234*H234,2)</f>
        <v>0</v>
      </c>
      <c r="BL234" s="16" t="s">
        <v>150</v>
      </c>
      <c r="BM234" s="206" t="s">
        <v>400</v>
      </c>
    </row>
    <row r="235" s="2" customFormat="1">
      <c r="A235" s="37"/>
      <c r="B235" s="38"/>
      <c r="C235" s="39"/>
      <c r="D235" s="208" t="s">
        <v>136</v>
      </c>
      <c r="E235" s="39"/>
      <c r="F235" s="209" t="s">
        <v>401</v>
      </c>
      <c r="G235" s="39"/>
      <c r="H235" s="39"/>
      <c r="I235" s="210"/>
      <c r="J235" s="39"/>
      <c r="K235" s="39"/>
      <c r="L235" s="43"/>
      <c r="M235" s="211"/>
      <c r="N235" s="212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136</v>
      </c>
      <c r="AU235" s="16" t="s">
        <v>82</v>
      </c>
    </row>
    <row r="236" s="2" customFormat="1" ht="78" customHeight="1">
      <c r="A236" s="37"/>
      <c r="B236" s="38"/>
      <c r="C236" s="195" t="s">
        <v>402</v>
      </c>
      <c r="D236" s="195" t="s">
        <v>129</v>
      </c>
      <c r="E236" s="196" t="s">
        <v>403</v>
      </c>
      <c r="F236" s="197" t="s">
        <v>404</v>
      </c>
      <c r="G236" s="198" t="s">
        <v>405</v>
      </c>
      <c r="H236" s="199">
        <v>64</v>
      </c>
      <c r="I236" s="200"/>
      <c r="J236" s="201">
        <f>ROUND(I236*H236,2)</f>
        <v>0</v>
      </c>
      <c r="K236" s="197" t="s">
        <v>133</v>
      </c>
      <c r="L236" s="43"/>
      <c r="M236" s="202" t="s">
        <v>19</v>
      </c>
      <c r="N236" s="203" t="s">
        <v>43</v>
      </c>
      <c r="O236" s="83"/>
      <c r="P236" s="204">
        <f>O236*H236</f>
        <v>0</v>
      </c>
      <c r="Q236" s="204">
        <v>9.0000000000000006E-05</v>
      </c>
      <c r="R236" s="204">
        <f>Q236*H236</f>
        <v>0.0057600000000000004</v>
      </c>
      <c r="S236" s="204">
        <v>0.042000000000000003</v>
      </c>
      <c r="T236" s="205">
        <f>S236*H236</f>
        <v>2.6880000000000002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6" t="s">
        <v>150</v>
      </c>
      <c r="AT236" s="206" t="s">
        <v>129</v>
      </c>
      <c r="AU236" s="206" t="s">
        <v>82</v>
      </c>
      <c r="AY236" s="16" t="s">
        <v>128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6" t="s">
        <v>80</v>
      </c>
      <c r="BK236" s="207">
        <f>ROUND(I236*H236,2)</f>
        <v>0</v>
      </c>
      <c r="BL236" s="16" t="s">
        <v>150</v>
      </c>
      <c r="BM236" s="206" t="s">
        <v>406</v>
      </c>
    </row>
    <row r="237" s="2" customFormat="1">
      <c r="A237" s="37"/>
      <c r="B237" s="38"/>
      <c r="C237" s="39"/>
      <c r="D237" s="208" t="s">
        <v>136</v>
      </c>
      <c r="E237" s="39"/>
      <c r="F237" s="209" t="s">
        <v>407</v>
      </c>
      <c r="G237" s="39"/>
      <c r="H237" s="39"/>
      <c r="I237" s="210"/>
      <c r="J237" s="39"/>
      <c r="K237" s="39"/>
      <c r="L237" s="43"/>
      <c r="M237" s="211"/>
      <c r="N237" s="212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136</v>
      </c>
      <c r="AU237" s="16" t="s">
        <v>82</v>
      </c>
    </row>
    <row r="238" s="13" customFormat="1">
      <c r="A238" s="13"/>
      <c r="B238" s="228"/>
      <c r="C238" s="229"/>
      <c r="D238" s="213" t="s">
        <v>215</v>
      </c>
      <c r="E238" s="230" t="s">
        <v>19</v>
      </c>
      <c r="F238" s="231" t="s">
        <v>279</v>
      </c>
      <c r="G238" s="229"/>
      <c r="H238" s="230" t="s">
        <v>19</v>
      </c>
      <c r="I238" s="232"/>
      <c r="J238" s="229"/>
      <c r="K238" s="229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215</v>
      </c>
      <c r="AU238" s="237" t="s">
        <v>82</v>
      </c>
      <c r="AV238" s="13" t="s">
        <v>80</v>
      </c>
      <c r="AW238" s="13" t="s">
        <v>33</v>
      </c>
      <c r="AX238" s="13" t="s">
        <v>72</v>
      </c>
      <c r="AY238" s="237" t="s">
        <v>128</v>
      </c>
    </row>
    <row r="239" s="14" customFormat="1">
      <c r="A239" s="14"/>
      <c r="B239" s="238"/>
      <c r="C239" s="239"/>
      <c r="D239" s="213" t="s">
        <v>215</v>
      </c>
      <c r="E239" s="240" t="s">
        <v>19</v>
      </c>
      <c r="F239" s="241" t="s">
        <v>408</v>
      </c>
      <c r="G239" s="239"/>
      <c r="H239" s="242">
        <v>64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215</v>
      </c>
      <c r="AU239" s="248" t="s">
        <v>82</v>
      </c>
      <c r="AV239" s="14" t="s">
        <v>82</v>
      </c>
      <c r="AW239" s="14" t="s">
        <v>33</v>
      </c>
      <c r="AX239" s="14" t="s">
        <v>72</v>
      </c>
      <c r="AY239" s="248" t="s">
        <v>128</v>
      </c>
    </row>
    <row r="240" s="2" customFormat="1" ht="78" customHeight="1">
      <c r="A240" s="37"/>
      <c r="B240" s="38"/>
      <c r="C240" s="195" t="s">
        <v>409</v>
      </c>
      <c r="D240" s="195" t="s">
        <v>129</v>
      </c>
      <c r="E240" s="196" t="s">
        <v>410</v>
      </c>
      <c r="F240" s="197" t="s">
        <v>411</v>
      </c>
      <c r="G240" s="198" t="s">
        <v>405</v>
      </c>
      <c r="H240" s="199">
        <v>26</v>
      </c>
      <c r="I240" s="200"/>
      <c r="J240" s="201">
        <f>ROUND(I240*H240,2)</f>
        <v>0</v>
      </c>
      <c r="K240" s="197" t="s">
        <v>133</v>
      </c>
      <c r="L240" s="43"/>
      <c r="M240" s="202" t="s">
        <v>19</v>
      </c>
      <c r="N240" s="203" t="s">
        <v>43</v>
      </c>
      <c r="O240" s="83"/>
      <c r="P240" s="204">
        <f>O240*H240</f>
        <v>0</v>
      </c>
      <c r="Q240" s="204">
        <v>0</v>
      </c>
      <c r="R240" s="204">
        <f>Q240*H240</f>
        <v>0</v>
      </c>
      <c r="S240" s="204">
        <v>0.025000000000000001</v>
      </c>
      <c r="T240" s="205">
        <f>S240*H240</f>
        <v>0.65000000000000002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6" t="s">
        <v>150</v>
      </c>
      <c r="AT240" s="206" t="s">
        <v>129</v>
      </c>
      <c r="AU240" s="206" t="s">
        <v>82</v>
      </c>
      <c r="AY240" s="16" t="s">
        <v>128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6" t="s">
        <v>80</v>
      </c>
      <c r="BK240" s="207">
        <f>ROUND(I240*H240,2)</f>
        <v>0</v>
      </c>
      <c r="BL240" s="16" t="s">
        <v>150</v>
      </c>
      <c r="BM240" s="206" t="s">
        <v>412</v>
      </c>
    </row>
    <row r="241" s="2" customFormat="1">
      <c r="A241" s="37"/>
      <c r="B241" s="38"/>
      <c r="C241" s="39"/>
      <c r="D241" s="208" t="s">
        <v>136</v>
      </c>
      <c r="E241" s="39"/>
      <c r="F241" s="209" t="s">
        <v>413</v>
      </c>
      <c r="G241" s="39"/>
      <c r="H241" s="39"/>
      <c r="I241" s="210"/>
      <c r="J241" s="39"/>
      <c r="K241" s="39"/>
      <c r="L241" s="43"/>
      <c r="M241" s="211"/>
      <c r="N241" s="212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136</v>
      </c>
      <c r="AU241" s="16" t="s">
        <v>82</v>
      </c>
    </row>
    <row r="242" s="13" customFormat="1">
      <c r="A242" s="13"/>
      <c r="B242" s="228"/>
      <c r="C242" s="229"/>
      <c r="D242" s="213" t="s">
        <v>215</v>
      </c>
      <c r="E242" s="230" t="s">
        <v>19</v>
      </c>
      <c r="F242" s="231" t="s">
        <v>231</v>
      </c>
      <c r="G242" s="229"/>
      <c r="H242" s="230" t="s">
        <v>19</v>
      </c>
      <c r="I242" s="232"/>
      <c r="J242" s="229"/>
      <c r="K242" s="229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215</v>
      </c>
      <c r="AU242" s="237" t="s">
        <v>82</v>
      </c>
      <c r="AV242" s="13" t="s">
        <v>80</v>
      </c>
      <c r="AW242" s="13" t="s">
        <v>33</v>
      </c>
      <c r="AX242" s="13" t="s">
        <v>72</v>
      </c>
      <c r="AY242" s="237" t="s">
        <v>128</v>
      </c>
    </row>
    <row r="243" s="13" customFormat="1">
      <c r="A243" s="13"/>
      <c r="B243" s="228"/>
      <c r="C243" s="229"/>
      <c r="D243" s="213" t="s">
        <v>215</v>
      </c>
      <c r="E243" s="230" t="s">
        <v>19</v>
      </c>
      <c r="F243" s="231" t="s">
        <v>275</v>
      </c>
      <c r="G243" s="229"/>
      <c r="H243" s="230" t="s">
        <v>19</v>
      </c>
      <c r="I243" s="232"/>
      <c r="J243" s="229"/>
      <c r="K243" s="229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215</v>
      </c>
      <c r="AU243" s="237" t="s">
        <v>82</v>
      </c>
      <c r="AV243" s="13" t="s">
        <v>80</v>
      </c>
      <c r="AW243" s="13" t="s">
        <v>33</v>
      </c>
      <c r="AX243" s="13" t="s">
        <v>72</v>
      </c>
      <c r="AY243" s="237" t="s">
        <v>128</v>
      </c>
    </row>
    <row r="244" s="14" customFormat="1">
      <c r="A244" s="14"/>
      <c r="B244" s="238"/>
      <c r="C244" s="239"/>
      <c r="D244" s="213" t="s">
        <v>215</v>
      </c>
      <c r="E244" s="240" t="s">
        <v>19</v>
      </c>
      <c r="F244" s="241" t="s">
        <v>414</v>
      </c>
      <c r="G244" s="239"/>
      <c r="H244" s="242">
        <v>12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215</v>
      </c>
      <c r="AU244" s="248" t="s">
        <v>82</v>
      </c>
      <c r="AV244" s="14" t="s">
        <v>82</v>
      </c>
      <c r="AW244" s="14" t="s">
        <v>33</v>
      </c>
      <c r="AX244" s="14" t="s">
        <v>72</v>
      </c>
      <c r="AY244" s="248" t="s">
        <v>128</v>
      </c>
    </row>
    <row r="245" s="13" customFormat="1">
      <c r="A245" s="13"/>
      <c r="B245" s="228"/>
      <c r="C245" s="229"/>
      <c r="D245" s="213" t="s">
        <v>215</v>
      </c>
      <c r="E245" s="230" t="s">
        <v>19</v>
      </c>
      <c r="F245" s="231" t="s">
        <v>277</v>
      </c>
      <c r="G245" s="229"/>
      <c r="H245" s="230" t="s">
        <v>19</v>
      </c>
      <c r="I245" s="232"/>
      <c r="J245" s="229"/>
      <c r="K245" s="229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215</v>
      </c>
      <c r="AU245" s="237" t="s">
        <v>82</v>
      </c>
      <c r="AV245" s="13" t="s">
        <v>80</v>
      </c>
      <c r="AW245" s="13" t="s">
        <v>33</v>
      </c>
      <c r="AX245" s="13" t="s">
        <v>72</v>
      </c>
      <c r="AY245" s="237" t="s">
        <v>128</v>
      </c>
    </row>
    <row r="246" s="14" customFormat="1">
      <c r="A246" s="14"/>
      <c r="B246" s="238"/>
      <c r="C246" s="239"/>
      <c r="D246" s="213" t="s">
        <v>215</v>
      </c>
      <c r="E246" s="240" t="s">
        <v>19</v>
      </c>
      <c r="F246" s="241" t="s">
        <v>162</v>
      </c>
      <c r="G246" s="239"/>
      <c r="H246" s="242">
        <v>6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215</v>
      </c>
      <c r="AU246" s="248" t="s">
        <v>82</v>
      </c>
      <c r="AV246" s="14" t="s">
        <v>82</v>
      </c>
      <c r="AW246" s="14" t="s">
        <v>33</v>
      </c>
      <c r="AX246" s="14" t="s">
        <v>72</v>
      </c>
      <c r="AY246" s="248" t="s">
        <v>128</v>
      </c>
    </row>
    <row r="247" s="13" customFormat="1">
      <c r="A247" s="13"/>
      <c r="B247" s="228"/>
      <c r="C247" s="229"/>
      <c r="D247" s="213" t="s">
        <v>215</v>
      </c>
      <c r="E247" s="230" t="s">
        <v>19</v>
      </c>
      <c r="F247" s="231" t="s">
        <v>279</v>
      </c>
      <c r="G247" s="229"/>
      <c r="H247" s="230" t="s">
        <v>19</v>
      </c>
      <c r="I247" s="232"/>
      <c r="J247" s="229"/>
      <c r="K247" s="229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215</v>
      </c>
      <c r="AU247" s="237" t="s">
        <v>82</v>
      </c>
      <c r="AV247" s="13" t="s">
        <v>80</v>
      </c>
      <c r="AW247" s="13" t="s">
        <v>33</v>
      </c>
      <c r="AX247" s="13" t="s">
        <v>72</v>
      </c>
      <c r="AY247" s="237" t="s">
        <v>128</v>
      </c>
    </row>
    <row r="248" s="14" customFormat="1">
      <c r="A248" s="14"/>
      <c r="B248" s="238"/>
      <c r="C248" s="239"/>
      <c r="D248" s="213" t="s">
        <v>215</v>
      </c>
      <c r="E248" s="240" t="s">
        <v>19</v>
      </c>
      <c r="F248" s="241" t="s">
        <v>172</v>
      </c>
      <c r="G248" s="239"/>
      <c r="H248" s="242">
        <v>8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215</v>
      </c>
      <c r="AU248" s="248" t="s">
        <v>82</v>
      </c>
      <c r="AV248" s="14" t="s">
        <v>82</v>
      </c>
      <c r="AW248" s="14" t="s">
        <v>33</v>
      </c>
      <c r="AX248" s="14" t="s">
        <v>72</v>
      </c>
      <c r="AY248" s="248" t="s">
        <v>128</v>
      </c>
    </row>
    <row r="249" s="2" customFormat="1" ht="37.8" customHeight="1">
      <c r="A249" s="37"/>
      <c r="B249" s="38"/>
      <c r="C249" s="195" t="s">
        <v>415</v>
      </c>
      <c r="D249" s="195" t="s">
        <v>129</v>
      </c>
      <c r="E249" s="196" t="s">
        <v>416</v>
      </c>
      <c r="F249" s="197" t="s">
        <v>417</v>
      </c>
      <c r="G249" s="198" t="s">
        <v>405</v>
      </c>
      <c r="H249" s="199">
        <v>100</v>
      </c>
      <c r="I249" s="200"/>
      <c r="J249" s="201">
        <f>ROUND(I249*H249,2)</f>
        <v>0</v>
      </c>
      <c r="K249" s="197" t="s">
        <v>133</v>
      </c>
      <c r="L249" s="43"/>
      <c r="M249" s="202" t="s">
        <v>19</v>
      </c>
      <c r="N249" s="203" t="s">
        <v>43</v>
      </c>
      <c r="O249" s="83"/>
      <c r="P249" s="204">
        <f>O249*H249</f>
        <v>0</v>
      </c>
      <c r="Q249" s="204">
        <v>0.029999999999999999</v>
      </c>
      <c r="R249" s="204">
        <f>Q249*H249</f>
        <v>3</v>
      </c>
      <c r="S249" s="204">
        <v>0</v>
      </c>
      <c r="T249" s="20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6" t="s">
        <v>150</v>
      </c>
      <c r="AT249" s="206" t="s">
        <v>129</v>
      </c>
      <c r="AU249" s="206" t="s">
        <v>82</v>
      </c>
      <c r="AY249" s="16" t="s">
        <v>128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6" t="s">
        <v>80</v>
      </c>
      <c r="BK249" s="207">
        <f>ROUND(I249*H249,2)</f>
        <v>0</v>
      </c>
      <c r="BL249" s="16" t="s">
        <v>150</v>
      </c>
      <c r="BM249" s="206" t="s">
        <v>418</v>
      </c>
    </row>
    <row r="250" s="2" customFormat="1">
      <c r="A250" s="37"/>
      <c r="B250" s="38"/>
      <c r="C250" s="39"/>
      <c r="D250" s="208" t="s">
        <v>136</v>
      </c>
      <c r="E250" s="39"/>
      <c r="F250" s="209" t="s">
        <v>419</v>
      </c>
      <c r="G250" s="39"/>
      <c r="H250" s="39"/>
      <c r="I250" s="210"/>
      <c r="J250" s="39"/>
      <c r="K250" s="39"/>
      <c r="L250" s="43"/>
      <c r="M250" s="211"/>
      <c r="N250" s="212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136</v>
      </c>
      <c r="AU250" s="16" t="s">
        <v>82</v>
      </c>
    </row>
    <row r="251" s="2" customFormat="1">
      <c r="A251" s="37"/>
      <c r="B251" s="38"/>
      <c r="C251" s="39"/>
      <c r="D251" s="213" t="s">
        <v>160</v>
      </c>
      <c r="E251" s="39"/>
      <c r="F251" s="214" t="s">
        <v>420</v>
      </c>
      <c r="G251" s="39"/>
      <c r="H251" s="39"/>
      <c r="I251" s="210"/>
      <c r="J251" s="39"/>
      <c r="K251" s="39"/>
      <c r="L251" s="43"/>
      <c r="M251" s="211"/>
      <c r="N251" s="212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160</v>
      </c>
      <c r="AU251" s="16" t="s">
        <v>82</v>
      </c>
    </row>
    <row r="252" s="13" customFormat="1">
      <c r="A252" s="13"/>
      <c r="B252" s="228"/>
      <c r="C252" s="229"/>
      <c r="D252" s="213" t="s">
        <v>215</v>
      </c>
      <c r="E252" s="230" t="s">
        <v>19</v>
      </c>
      <c r="F252" s="231" t="s">
        <v>231</v>
      </c>
      <c r="G252" s="229"/>
      <c r="H252" s="230" t="s">
        <v>19</v>
      </c>
      <c r="I252" s="232"/>
      <c r="J252" s="229"/>
      <c r="K252" s="229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215</v>
      </c>
      <c r="AU252" s="237" t="s">
        <v>82</v>
      </c>
      <c r="AV252" s="13" t="s">
        <v>80</v>
      </c>
      <c r="AW252" s="13" t="s">
        <v>33</v>
      </c>
      <c r="AX252" s="13" t="s">
        <v>72</v>
      </c>
      <c r="AY252" s="237" t="s">
        <v>128</v>
      </c>
    </row>
    <row r="253" s="13" customFormat="1">
      <c r="A253" s="13"/>
      <c r="B253" s="228"/>
      <c r="C253" s="229"/>
      <c r="D253" s="213" t="s">
        <v>215</v>
      </c>
      <c r="E253" s="230" t="s">
        <v>19</v>
      </c>
      <c r="F253" s="231" t="s">
        <v>275</v>
      </c>
      <c r="G253" s="229"/>
      <c r="H253" s="230" t="s">
        <v>19</v>
      </c>
      <c r="I253" s="232"/>
      <c r="J253" s="229"/>
      <c r="K253" s="229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215</v>
      </c>
      <c r="AU253" s="237" t="s">
        <v>82</v>
      </c>
      <c r="AV253" s="13" t="s">
        <v>80</v>
      </c>
      <c r="AW253" s="13" t="s">
        <v>33</v>
      </c>
      <c r="AX253" s="13" t="s">
        <v>72</v>
      </c>
      <c r="AY253" s="237" t="s">
        <v>128</v>
      </c>
    </row>
    <row r="254" s="14" customFormat="1">
      <c r="A254" s="14"/>
      <c r="B254" s="238"/>
      <c r="C254" s="239"/>
      <c r="D254" s="213" t="s">
        <v>215</v>
      </c>
      <c r="E254" s="240" t="s">
        <v>19</v>
      </c>
      <c r="F254" s="241" t="s">
        <v>421</v>
      </c>
      <c r="G254" s="239"/>
      <c r="H254" s="242">
        <v>40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215</v>
      </c>
      <c r="AU254" s="248" t="s">
        <v>82</v>
      </c>
      <c r="AV254" s="14" t="s">
        <v>82</v>
      </c>
      <c r="AW254" s="14" t="s">
        <v>33</v>
      </c>
      <c r="AX254" s="14" t="s">
        <v>72</v>
      </c>
      <c r="AY254" s="248" t="s">
        <v>128</v>
      </c>
    </row>
    <row r="255" s="13" customFormat="1">
      <c r="A255" s="13"/>
      <c r="B255" s="228"/>
      <c r="C255" s="229"/>
      <c r="D255" s="213" t="s">
        <v>215</v>
      </c>
      <c r="E255" s="230" t="s">
        <v>19</v>
      </c>
      <c r="F255" s="231" t="s">
        <v>277</v>
      </c>
      <c r="G255" s="229"/>
      <c r="H255" s="230" t="s">
        <v>19</v>
      </c>
      <c r="I255" s="232"/>
      <c r="J255" s="229"/>
      <c r="K255" s="229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215</v>
      </c>
      <c r="AU255" s="237" t="s">
        <v>82</v>
      </c>
      <c r="AV255" s="13" t="s">
        <v>80</v>
      </c>
      <c r="AW255" s="13" t="s">
        <v>33</v>
      </c>
      <c r="AX255" s="13" t="s">
        <v>72</v>
      </c>
      <c r="AY255" s="237" t="s">
        <v>128</v>
      </c>
    </row>
    <row r="256" s="14" customFormat="1">
      <c r="A256" s="14"/>
      <c r="B256" s="238"/>
      <c r="C256" s="239"/>
      <c r="D256" s="213" t="s">
        <v>215</v>
      </c>
      <c r="E256" s="240" t="s">
        <v>19</v>
      </c>
      <c r="F256" s="241" t="s">
        <v>422</v>
      </c>
      <c r="G256" s="239"/>
      <c r="H256" s="242">
        <v>12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215</v>
      </c>
      <c r="AU256" s="248" t="s">
        <v>82</v>
      </c>
      <c r="AV256" s="14" t="s">
        <v>82</v>
      </c>
      <c r="AW256" s="14" t="s">
        <v>33</v>
      </c>
      <c r="AX256" s="14" t="s">
        <v>72</v>
      </c>
      <c r="AY256" s="248" t="s">
        <v>128</v>
      </c>
    </row>
    <row r="257" s="13" customFormat="1">
      <c r="A257" s="13"/>
      <c r="B257" s="228"/>
      <c r="C257" s="229"/>
      <c r="D257" s="213" t="s">
        <v>215</v>
      </c>
      <c r="E257" s="230" t="s">
        <v>19</v>
      </c>
      <c r="F257" s="231" t="s">
        <v>279</v>
      </c>
      <c r="G257" s="229"/>
      <c r="H257" s="230" t="s">
        <v>19</v>
      </c>
      <c r="I257" s="232"/>
      <c r="J257" s="229"/>
      <c r="K257" s="229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215</v>
      </c>
      <c r="AU257" s="237" t="s">
        <v>82</v>
      </c>
      <c r="AV257" s="13" t="s">
        <v>80</v>
      </c>
      <c r="AW257" s="13" t="s">
        <v>33</v>
      </c>
      <c r="AX257" s="13" t="s">
        <v>72</v>
      </c>
      <c r="AY257" s="237" t="s">
        <v>128</v>
      </c>
    </row>
    <row r="258" s="14" customFormat="1">
      <c r="A258" s="14"/>
      <c r="B258" s="238"/>
      <c r="C258" s="239"/>
      <c r="D258" s="213" t="s">
        <v>215</v>
      </c>
      <c r="E258" s="240" t="s">
        <v>19</v>
      </c>
      <c r="F258" s="241" t="s">
        <v>423</v>
      </c>
      <c r="G258" s="239"/>
      <c r="H258" s="242">
        <v>48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215</v>
      </c>
      <c r="AU258" s="248" t="s">
        <v>82</v>
      </c>
      <c r="AV258" s="14" t="s">
        <v>82</v>
      </c>
      <c r="AW258" s="14" t="s">
        <v>33</v>
      </c>
      <c r="AX258" s="14" t="s">
        <v>72</v>
      </c>
      <c r="AY258" s="248" t="s">
        <v>128</v>
      </c>
    </row>
    <row r="259" s="2" customFormat="1" ht="33" customHeight="1">
      <c r="A259" s="37"/>
      <c r="B259" s="38"/>
      <c r="C259" s="195" t="s">
        <v>424</v>
      </c>
      <c r="D259" s="195" t="s">
        <v>129</v>
      </c>
      <c r="E259" s="196" t="s">
        <v>425</v>
      </c>
      <c r="F259" s="197" t="s">
        <v>426</v>
      </c>
      <c r="G259" s="198" t="s">
        <v>405</v>
      </c>
      <c r="H259" s="199">
        <v>48</v>
      </c>
      <c r="I259" s="200"/>
      <c r="J259" s="201">
        <f>ROUND(I259*H259,2)</f>
        <v>0</v>
      </c>
      <c r="K259" s="197" t="s">
        <v>427</v>
      </c>
      <c r="L259" s="43"/>
      <c r="M259" s="202" t="s">
        <v>19</v>
      </c>
      <c r="N259" s="203" t="s">
        <v>43</v>
      </c>
      <c r="O259" s="83"/>
      <c r="P259" s="204">
        <f>O259*H259</f>
        <v>0</v>
      </c>
      <c r="Q259" s="204">
        <v>0.027799999999999998</v>
      </c>
      <c r="R259" s="204">
        <f>Q259*H259</f>
        <v>1.3344</v>
      </c>
      <c r="S259" s="204">
        <v>0</v>
      </c>
      <c r="T259" s="20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6" t="s">
        <v>150</v>
      </c>
      <c r="AT259" s="206" t="s">
        <v>129</v>
      </c>
      <c r="AU259" s="206" t="s">
        <v>82</v>
      </c>
      <c r="AY259" s="16" t="s">
        <v>128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6" t="s">
        <v>80</v>
      </c>
      <c r="BK259" s="207">
        <f>ROUND(I259*H259,2)</f>
        <v>0</v>
      </c>
      <c r="BL259" s="16" t="s">
        <v>150</v>
      </c>
      <c r="BM259" s="206" t="s">
        <v>428</v>
      </c>
    </row>
    <row r="260" s="2" customFormat="1">
      <c r="A260" s="37"/>
      <c r="B260" s="38"/>
      <c r="C260" s="39"/>
      <c r="D260" s="208" t="s">
        <v>136</v>
      </c>
      <c r="E260" s="39"/>
      <c r="F260" s="209" t="s">
        <v>429</v>
      </c>
      <c r="G260" s="39"/>
      <c r="H260" s="39"/>
      <c r="I260" s="210"/>
      <c r="J260" s="39"/>
      <c r="K260" s="39"/>
      <c r="L260" s="43"/>
      <c r="M260" s="211"/>
      <c r="N260" s="212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136</v>
      </c>
      <c r="AU260" s="16" t="s">
        <v>82</v>
      </c>
    </row>
    <row r="261" s="13" customFormat="1">
      <c r="A261" s="13"/>
      <c r="B261" s="228"/>
      <c r="C261" s="229"/>
      <c r="D261" s="213" t="s">
        <v>215</v>
      </c>
      <c r="E261" s="230" t="s">
        <v>19</v>
      </c>
      <c r="F261" s="231" t="s">
        <v>231</v>
      </c>
      <c r="G261" s="229"/>
      <c r="H261" s="230" t="s">
        <v>19</v>
      </c>
      <c r="I261" s="232"/>
      <c r="J261" s="229"/>
      <c r="K261" s="229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215</v>
      </c>
      <c r="AU261" s="237" t="s">
        <v>82</v>
      </c>
      <c r="AV261" s="13" t="s">
        <v>80</v>
      </c>
      <c r="AW261" s="13" t="s">
        <v>33</v>
      </c>
      <c r="AX261" s="13" t="s">
        <v>72</v>
      </c>
      <c r="AY261" s="237" t="s">
        <v>128</v>
      </c>
    </row>
    <row r="262" s="13" customFormat="1">
      <c r="A262" s="13"/>
      <c r="B262" s="228"/>
      <c r="C262" s="229"/>
      <c r="D262" s="213" t="s">
        <v>215</v>
      </c>
      <c r="E262" s="230" t="s">
        <v>19</v>
      </c>
      <c r="F262" s="231" t="s">
        <v>275</v>
      </c>
      <c r="G262" s="229"/>
      <c r="H262" s="230" t="s">
        <v>19</v>
      </c>
      <c r="I262" s="232"/>
      <c r="J262" s="229"/>
      <c r="K262" s="229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215</v>
      </c>
      <c r="AU262" s="237" t="s">
        <v>82</v>
      </c>
      <c r="AV262" s="13" t="s">
        <v>80</v>
      </c>
      <c r="AW262" s="13" t="s">
        <v>33</v>
      </c>
      <c r="AX262" s="13" t="s">
        <v>72</v>
      </c>
      <c r="AY262" s="237" t="s">
        <v>128</v>
      </c>
    </row>
    <row r="263" s="14" customFormat="1">
      <c r="A263" s="14"/>
      <c r="B263" s="238"/>
      <c r="C263" s="239"/>
      <c r="D263" s="213" t="s">
        <v>215</v>
      </c>
      <c r="E263" s="240" t="s">
        <v>19</v>
      </c>
      <c r="F263" s="241" t="s">
        <v>430</v>
      </c>
      <c r="G263" s="239"/>
      <c r="H263" s="242">
        <v>16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215</v>
      </c>
      <c r="AU263" s="248" t="s">
        <v>82</v>
      </c>
      <c r="AV263" s="14" t="s">
        <v>82</v>
      </c>
      <c r="AW263" s="14" t="s">
        <v>33</v>
      </c>
      <c r="AX263" s="14" t="s">
        <v>72</v>
      </c>
      <c r="AY263" s="248" t="s">
        <v>128</v>
      </c>
    </row>
    <row r="264" s="13" customFormat="1">
      <c r="A264" s="13"/>
      <c r="B264" s="228"/>
      <c r="C264" s="229"/>
      <c r="D264" s="213" t="s">
        <v>215</v>
      </c>
      <c r="E264" s="230" t="s">
        <v>19</v>
      </c>
      <c r="F264" s="231" t="s">
        <v>277</v>
      </c>
      <c r="G264" s="229"/>
      <c r="H264" s="230" t="s">
        <v>19</v>
      </c>
      <c r="I264" s="232"/>
      <c r="J264" s="229"/>
      <c r="K264" s="229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215</v>
      </c>
      <c r="AU264" s="237" t="s">
        <v>82</v>
      </c>
      <c r="AV264" s="13" t="s">
        <v>80</v>
      </c>
      <c r="AW264" s="13" t="s">
        <v>33</v>
      </c>
      <c r="AX264" s="13" t="s">
        <v>72</v>
      </c>
      <c r="AY264" s="237" t="s">
        <v>128</v>
      </c>
    </row>
    <row r="265" s="14" customFormat="1">
      <c r="A265" s="14"/>
      <c r="B265" s="238"/>
      <c r="C265" s="239"/>
      <c r="D265" s="213" t="s">
        <v>215</v>
      </c>
      <c r="E265" s="240" t="s">
        <v>19</v>
      </c>
      <c r="F265" s="241" t="s">
        <v>430</v>
      </c>
      <c r="G265" s="239"/>
      <c r="H265" s="242">
        <v>16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215</v>
      </c>
      <c r="AU265" s="248" t="s">
        <v>82</v>
      </c>
      <c r="AV265" s="14" t="s">
        <v>82</v>
      </c>
      <c r="AW265" s="14" t="s">
        <v>33</v>
      </c>
      <c r="AX265" s="14" t="s">
        <v>72</v>
      </c>
      <c r="AY265" s="248" t="s">
        <v>128</v>
      </c>
    </row>
    <row r="266" s="13" customFormat="1">
      <c r="A266" s="13"/>
      <c r="B266" s="228"/>
      <c r="C266" s="229"/>
      <c r="D266" s="213" t="s">
        <v>215</v>
      </c>
      <c r="E266" s="230" t="s">
        <v>19</v>
      </c>
      <c r="F266" s="231" t="s">
        <v>279</v>
      </c>
      <c r="G266" s="229"/>
      <c r="H266" s="230" t="s">
        <v>19</v>
      </c>
      <c r="I266" s="232"/>
      <c r="J266" s="229"/>
      <c r="K266" s="229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215</v>
      </c>
      <c r="AU266" s="237" t="s">
        <v>82</v>
      </c>
      <c r="AV266" s="13" t="s">
        <v>80</v>
      </c>
      <c r="AW266" s="13" t="s">
        <v>33</v>
      </c>
      <c r="AX266" s="13" t="s">
        <v>72</v>
      </c>
      <c r="AY266" s="237" t="s">
        <v>128</v>
      </c>
    </row>
    <row r="267" s="14" customFormat="1">
      <c r="A267" s="14"/>
      <c r="B267" s="238"/>
      <c r="C267" s="239"/>
      <c r="D267" s="213" t="s">
        <v>215</v>
      </c>
      <c r="E267" s="240" t="s">
        <v>19</v>
      </c>
      <c r="F267" s="241" t="s">
        <v>430</v>
      </c>
      <c r="G267" s="239"/>
      <c r="H267" s="242">
        <v>16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215</v>
      </c>
      <c r="AU267" s="248" t="s">
        <v>82</v>
      </c>
      <c r="AV267" s="14" t="s">
        <v>82</v>
      </c>
      <c r="AW267" s="14" t="s">
        <v>33</v>
      </c>
      <c r="AX267" s="14" t="s">
        <v>72</v>
      </c>
      <c r="AY267" s="248" t="s">
        <v>128</v>
      </c>
    </row>
    <row r="268" s="2" customFormat="1" ht="24.15" customHeight="1">
      <c r="A268" s="37"/>
      <c r="B268" s="38"/>
      <c r="C268" s="195" t="s">
        <v>269</v>
      </c>
      <c r="D268" s="195" t="s">
        <v>129</v>
      </c>
      <c r="E268" s="196" t="s">
        <v>431</v>
      </c>
      <c r="F268" s="197" t="s">
        <v>432</v>
      </c>
      <c r="G268" s="198" t="s">
        <v>140</v>
      </c>
      <c r="H268" s="199">
        <v>148</v>
      </c>
      <c r="I268" s="200"/>
      <c r="J268" s="201">
        <f>ROUND(I268*H268,2)</f>
        <v>0</v>
      </c>
      <c r="K268" s="197" t="s">
        <v>133</v>
      </c>
      <c r="L268" s="43"/>
      <c r="M268" s="202" t="s">
        <v>19</v>
      </c>
      <c r="N268" s="203" t="s">
        <v>43</v>
      </c>
      <c r="O268" s="83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06" t="s">
        <v>150</v>
      </c>
      <c r="AT268" s="206" t="s">
        <v>129</v>
      </c>
      <c r="AU268" s="206" t="s">
        <v>82</v>
      </c>
      <c r="AY268" s="16" t="s">
        <v>128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6" t="s">
        <v>80</v>
      </c>
      <c r="BK268" s="207">
        <f>ROUND(I268*H268,2)</f>
        <v>0</v>
      </c>
      <c r="BL268" s="16" t="s">
        <v>150</v>
      </c>
      <c r="BM268" s="206" t="s">
        <v>433</v>
      </c>
    </row>
    <row r="269" s="2" customFormat="1">
      <c r="A269" s="37"/>
      <c r="B269" s="38"/>
      <c r="C269" s="39"/>
      <c r="D269" s="208" t="s">
        <v>136</v>
      </c>
      <c r="E269" s="39"/>
      <c r="F269" s="209" t="s">
        <v>434</v>
      </c>
      <c r="G269" s="39"/>
      <c r="H269" s="39"/>
      <c r="I269" s="210"/>
      <c r="J269" s="39"/>
      <c r="K269" s="39"/>
      <c r="L269" s="43"/>
      <c r="M269" s="211"/>
      <c r="N269" s="212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136</v>
      </c>
      <c r="AU269" s="16" t="s">
        <v>82</v>
      </c>
    </row>
    <row r="270" s="2" customFormat="1" ht="16.5" customHeight="1">
      <c r="A270" s="37"/>
      <c r="B270" s="38"/>
      <c r="C270" s="249" t="s">
        <v>435</v>
      </c>
      <c r="D270" s="249" t="s">
        <v>255</v>
      </c>
      <c r="E270" s="250" t="s">
        <v>436</v>
      </c>
      <c r="F270" s="251" t="s">
        <v>437</v>
      </c>
      <c r="G270" s="252" t="s">
        <v>140</v>
      </c>
      <c r="H270" s="253">
        <v>148</v>
      </c>
      <c r="I270" s="254"/>
      <c r="J270" s="255">
        <f>ROUND(I270*H270,2)</f>
        <v>0</v>
      </c>
      <c r="K270" s="251" t="s">
        <v>133</v>
      </c>
      <c r="L270" s="256"/>
      <c r="M270" s="257" t="s">
        <v>19</v>
      </c>
      <c r="N270" s="258" t="s">
        <v>43</v>
      </c>
      <c r="O270" s="83"/>
      <c r="P270" s="204">
        <f>O270*H270</f>
        <v>0</v>
      </c>
      <c r="Q270" s="204">
        <v>0.0014499999999999999</v>
      </c>
      <c r="R270" s="204">
        <f>Q270*H270</f>
        <v>0.21459999999999999</v>
      </c>
      <c r="S270" s="204">
        <v>0</v>
      </c>
      <c r="T270" s="20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6" t="s">
        <v>172</v>
      </c>
      <c r="AT270" s="206" t="s">
        <v>255</v>
      </c>
      <c r="AU270" s="206" t="s">
        <v>82</v>
      </c>
      <c r="AY270" s="16" t="s">
        <v>128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6" t="s">
        <v>80</v>
      </c>
      <c r="BK270" s="207">
        <f>ROUND(I270*H270,2)</f>
        <v>0</v>
      </c>
      <c r="BL270" s="16" t="s">
        <v>150</v>
      </c>
      <c r="BM270" s="206" t="s">
        <v>438</v>
      </c>
    </row>
    <row r="271" s="2" customFormat="1" ht="37.8" customHeight="1">
      <c r="A271" s="37"/>
      <c r="B271" s="38"/>
      <c r="C271" s="195" t="s">
        <v>439</v>
      </c>
      <c r="D271" s="195" t="s">
        <v>129</v>
      </c>
      <c r="E271" s="196" t="s">
        <v>440</v>
      </c>
      <c r="F271" s="197" t="s">
        <v>441</v>
      </c>
      <c r="G271" s="198" t="s">
        <v>405</v>
      </c>
      <c r="H271" s="199">
        <v>3273</v>
      </c>
      <c r="I271" s="200"/>
      <c r="J271" s="201">
        <f>ROUND(I271*H271,2)</f>
        <v>0</v>
      </c>
      <c r="K271" s="197" t="s">
        <v>133</v>
      </c>
      <c r="L271" s="43"/>
      <c r="M271" s="202" t="s">
        <v>19</v>
      </c>
      <c r="N271" s="203" t="s">
        <v>43</v>
      </c>
      <c r="O271" s="83"/>
      <c r="P271" s="204">
        <f>O271*H271</f>
        <v>0</v>
      </c>
      <c r="Q271" s="204">
        <v>0</v>
      </c>
      <c r="R271" s="204">
        <f>Q271*H271</f>
        <v>0</v>
      </c>
      <c r="S271" s="204">
        <v>0</v>
      </c>
      <c r="T271" s="20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06" t="s">
        <v>150</v>
      </c>
      <c r="AT271" s="206" t="s">
        <v>129</v>
      </c>
      <c r="AU271" s="206" t="s">
        <v>82</v>
      </c>
      <c r="AY271" s="16" t="s">
        <v>128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6" t="s">
        <v>80</v>
      </c>
      <c r="BK271" s="207">
        <f>ROUND(I271*H271,2)</f>
        <v>0</v>
      </c>
      <c r="BL271" s="16" t="s">
        <v>150</v>
      </c>
      <c r="BM271" s="206" t="s">
        <v>442</v>
      </c>
    </row>
    <row r="272" s="2" customFormat="1">
      <c r="A272" s="37"/>
      <c r="B272" s="38"/>
      <c r="C272" s="39"/>
      <c r="D272" s="208" t="s">
        <v>136</v>
      </c>
      <c r="E272" s="39"/>
      <c r="F272" s="209" t="s">
        <v>443</v>
      </c>
      <c r="G272" s="39"/>
      <c r="H272" s="39"/>
      <c r="I272" s="210"/>
      <c r="J272" s="39"/>
      <c r="K272" s="39"/>
      <c r="L272" s="43"/>
      <c r="M272" s="211"/>
      <c r="N272" s="212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136</v>
      </c>
      <c r="AU272" s="16" t="s">
        <v>82</v>
      </c>
    </row>
    <row r="273" s="2" customFormat="1" ht="33" customHeight="1">
      <c r="A273" s="37"/>
      <c r="B273" s="38"/>
      <c r="C273" s="195" t="s">
        <v>444</v>
      </c>
      <c r="D273" s="195" t="s">
        <v>129</v>
      </c>
      <c r="E273" s="196" t="s">
        <v>445</v>
      </c>
      <c r="F273" s="197" t="s">
        <v>446</v>
      </c>
      <c r="G273" s="198" t="s">
        <v>405</v>
      </c>
      <c r="H273" s="199">
        <v>3273</v>
      </c>
      <c r="I273" s="200"/>
      <c r="J273" s="201">
        <f>ROUND(I273*H273,2)</f>
        <v>0</v>
      </c>
      <c r="K273" s="197" t="s">
        <v>133</v>
      </c>
      <c r="L273" s="43"/>
      <c r="M273" s="202" t="s">
        <v>19</v>
      </c>
      <c r="N273" s="203" t="s">
        <v>43</v>
      </c>
      <c r="O273" s="83"/>
      <c r="P273" s="204">
        <f>O273*H273</f>
        <v>0</v>
      </c>
      <c r="Q273" s="204">
        <v>0.00033</v>
      </c>
      <c r="R273" s="204">
        <f>Q273*H273</f>
        <v>1.08009</v>
      </c>
      <c r="S273" s="204">
        <v>0</v>
      </c>
      <c r="T273" s="20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6" t="s">
        <v>150</v>
      </c>
      <c r="AT273" s="206" t="s">
        <v>129</v>
      </c>
      <c r="AU273" s="206" t="s">
        <v>82</v>
      </c>
      <c r="AY273" s="16" t="s">
        <v>128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6" t="s">
        <v>80</v>
      </c>
      <c r="BK273" s="207">
        <f>ROUND(I273*H273,2)</f>
        <v>0</v>
      </c>
      <c r="BL273" s="16" t="s">
        <v>150</v>
      </c>
      <c r="BM273" s="206" t="s">
        <v>447</v>
      </c>
    </row>
    <row r="274" s="2" customFormat="1">
      <c r="A274" s="37"/>
      <c r="B274" s="38"/>
      <c r="C274" s="39"/>
      <c r="D274" s="208" t="s">
        <v>136</v>
      </c>
      <c r="E274" s="39"/>
      <c r="F274" s="209" t="s">
        <v>448</v>
      </c>
      <c r="G274" s="39"/>
      <c r="H274" s="39"/>
      <c r="I274" s="210"/>
      <c r="J274" s="39"/>
      <c r="K274" s="39"/>
      <c r="L274" s="43"/>
      <c r="M274" s="211"/>
      <c r="N274" s="212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136</v>
      </c>
      <c r="AU274" s="16" t="s">
        <v>82</v>
      </c>
    </row>
    <row r="275" s="2" customFormat="1" ht="33" customHeight="1">
      <c r="A275" s="37"/>
      <c r="B275" s="38"/>
      <c r="C275" s="195" t="s">
        <v>449</v>
      </c>
      <c r="D275" s="195" t="s">
        <v>129</v>
      </c>
      <c r="E275" s="196" t="s">
        <v>450</v>
      </c>
      <c r="F275" s="197" t="s">
        <v>451</v>
      </c>
      <c r="G275" s="198" t="s">
        <v>405</v>
      </c>
      <c r="H275" s="199">
        <v>1656</v>
      </c>
      <c r="I275" s="200"/>
      <c r="J275" s="201">
        <f>ROUND(I275*H275,2)</f>
        <v>0</v>
      </c>
      <c r="K275" s="197" t="s">
        <v>133</v>
      </c>
      <c r="L275" s="43"/>
      <c r="M275" s="202" t="s">
        <v>19</v>
      </c>
      <c r="N275" s="203" t="s">
        <v>43</v>
      </c>
      <c r="O275" s="83"/>
      <c r="P275" s="204">
        <f>O275*H275</f>
        <v>0</v>
      </c>
      <c r="Q275" s="204">
        <v>0</v>
      </c>
      <c r="R275" s="204">
        <f>Q275*H275</f>
        <v>0</v>
      </c>
      <c r="S275" s="204">
        <v>0</v>
      </c>
      <c r="T275" s="20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06" t="s">
        <v>150</v>
      </c>
      <c r="AT275" s="206" t="s">
        <v>129</v>
      </c>
      <c r="AU275" s="206" t="s">
        <v>82</v>
      </c>
      <c r="AY275" s="16" t="s">
        <v>128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6" t="s">
        <v>80</v>
      </c>
      <c r="BK275" s="207">
        <f>ROUND(I275*H275,2)</f>
        <v>0</v>
      </c>
      <c r="BL275" s="16" t="s">
        <v>150</v>
      </c>
      <c r="BM275" s="206" t="s">
        <v>452</v>
      </c>
    </row>
    <row r="276" s="2" customFormat="1">
      <c r="A276" s="37"/>
      <c r="B276" s="38"/>
      <c r="C276" s="39"/>
      <c r="D276" s="208" t="s">
        <v>136</v>
      </c>
      <c r="E276" s="39"/>
      <c r="F276" s="209" t="s">
        <v>453</v>
      </c>
      <c r="G276" s="39"/>
      <c r="H276" s="39"/>
      <c r="I276" s="210"/>
      <c r="J276" s="39"/>
      <c r="K276" s="39"/>
      <c r="L276" s="43"/>
      <c r="M276" s="211"/>
      <c r="N276" s="212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136</v>
      </c>
      <c r="AU276" s="16" t="s">
        <v>82</v>
      </c>
    </row>
    <row r="277" s="13" customFormat="1">
      <c r="A277" s="13"/>
      <c r="B277" s="228"/>
      <c r="C277" s="229"/>
      <c r="D277" s="213" t="s">
        <v>215</v>
      </c>
      <c r="E277" s="230" t="s">
        <v>19</v>
      </c>
      <c r="F277" s="231" t="s">
        <v>454</v>
      </c>
      <c r="G277" s="229"/>
      <c r="H277" s="230" t="s">
        <v>19</v>
      </c>
      <c r="I277" s="232"/>
      <c r="J277" s="229"/>
      <c r="K277" s="229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215</v>
      </c>
      <c r="AU277" s="237" t="s">
        <v>82</v>
      </c>
      <c r="AV277" s="13" t="s">
        <v>80</v>
      </c>
      <c r="AW277" s="13" t="s">
        <v>33</v>
      </c>
      <c r="AX277" s="13" t="s">
        <v>72</v>
      </c>
      <c r="AY277" s="237" t="s">
        <v>128</v>
      </c>
    </row>
    <row r="278" s="14" customFormat="1">
      <c r="A278" s="14"/>
      <c r="B278" s="238"/>
      <c r="C278" s="239"/>
      <c r="D278" s="213" t="s">
        <v>215</v>
      </c>
      <c r="E278" s="240" t="s">
        <v>19</v>
      </c>
      <c r="F278" s="241" t="s">
        <v>455</v>
      </c>
      <c r="G278" s="239"/>
      <c r="H278" s="242">
        <v>1656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215</v>
      </c>
      <c r="AU278" s="248" t="s">
        <v>82</v>
      </c>
      <c r="AV278" s="14" t="s">
        <v>82</v>
      </c>
      <c r="AW278" s="14" t="s">
        <v>33</v>
      </c>
      <c r="AX278" s="14" t="s">
        <v>72</v>
      </c>
      <c r="AY278" s="248" t="s">
        <v>128</v>
      </c>
    </row>
    <row r="279" s="2" customFormat="1" ht="55.5" customHeight="1">
      <c r="A279" s="37"/>
      <c r="B279" s="38"/>
      <c r="C279" s="195" t="s">
        <v>456</v>
      </c>
      <c r="D279" s="195" t="s">
        <v>129</v>
      </c>
      <c r="E279" s="196" t="s">
        <v>457</v>
      </c>
      <c r="F279" s="197" t="s">
        <v>458</v>
      </c>
      <c r="G279" s="198" t="s">
        <v>405</v>
      </c>
      <c r="H279" s="199">
        <v>1656</v>
      </c>
      <c r="I279" s="200"/>
      <c r="J279" s="201">
        <f>ROUND(I279*H279,2)</f>
        <v>0</v>
      </c>
      <c r="K279" s="197" t="s">
        <v>133</v>
      </c>
      <c r="L279" s="43"/>
      <c r="M279" s="202" t="s">
        <v>19</v>
      </c>
      <c r="N279" s="203" t="s">
        <v>43</v>
      </c>
      <c r="O279" s="83"/>
      <c r="P279" s="204">
        <f>O279*H279</f>
        <v>0</v>
      </c>
      <c r="Q279" s="204">
        <v>0.00022000000000000001</v>
      </c>
      <c r="R279" s="204">
        <f>Q279*H279</f>
        <v>0.36432000000000003</v>
      </c>
      <c r="S279" s="204">
        <v>0</v>
      </c>
      <c r="T279" s="20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6" t="s">
        <v>150</v>
      </c>
      <c r="AT279" s="206" t="s">
        <v>129</v>
      </c>
      <c r="AU279" s="206" t="s">
        <v>82</v>
      </c>
      <c r="AY279" s="16" t="s">
        <v>128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6" t="s">
        <v>80</v>
      </c>
      <c r="BK279" s="207">
        <f>ROUND(I279*H279,2)</f>
        <v>0</v>
      </c>
      <c r="BL279" s="16" t="s">
        <v>150</v>
      </c>
      <c r="BM279" s="206" t="s">
        <v>459</v>
      </c>
    </row>
    <row r="280" s="2" customFormat="1">
      <c r="A280" s="37"/>
      <c r="B280" s="38"/>
      <c r="C280" s="39"/>
      <c r="D280" s="208" t="s">
        <v>136</v>
      </c>
      <c r="E280" s="39"/>
      <c r="F280" s="209" t="s">
        <v>460</v>
      </c>
      <c r="G280" s="39"/>
      <c r="H280" s="39"/>
      <c r="I280" s="210"/>
      <c r="J280" s="39"/>
      <c r="K280" s="39"/>
      <c r="L280" s="43"/>
      <c r="M280" s="211"/>
      <c r="N280" s="212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136</v>
      </c>
      <c r="AU280" s="16" t="s">
        <v>82</v>
      </c>
    </row>
    <row r="281" s="2" customFormat="1" ht="44.25" customHeight="1">
      <c r="A281" s="37"/>
      <c r="B281" s="38"/>
      <c r="C281" s="195" t="s">
        <v>461</v>
      </c>
      <c r="D281" s="195" t="s">
        <v>129</v>
      </c>
      <c r="E281" s="196" t="s">
        <v>462</v>
      </c>
      <c r="F281" s="197" t="s">
        <v>463</v>
      </c>
      <c r="G281" s="198" t="s">
        <v>140</v>
      </c>
      <c r="H281" s="199">
        <v>5</v>
      </c>
      <c r="I281" s="200"/>
      <c r="J281" s="201">
        <f>ROUND(I281*H281,2)</f>
        <v>0</v>
      </c>
      <c r="K281" s="197" t="s">
        <v>19</v>
      </c>
      <c r="L281" s="43"/>
      <c r="M281" s="202" t="s">
        <v>19</v>
      </c>
      <c r="N281" s="203" t="s">
        <v>43</v>
      </c>
      <c r="O281" s="83"/>
      <c r="P281" s="204">
        <f>O281*H281</f>
        <v>0</v>
      </c>
      <c r="Q281" s="204">
        <v>7.6224800000000004</v>
      </c>
      <c r="R281" s="204">
        <f>Q281*H281</f>
        <v>38.112400000000001</v>
      </c>
      <c r="S281" s="204">
        <v>0</v>
      </c>
      <c r="T281" s="20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6" t="s">
        <v>150</v>
      </c>
      <c r="AT281" s="206" t="s">
        <v>129</v>
      </c>
      <c r="AU281" s="206" t="s">
        <v>82</v>
      </c>
      <c r="AY281" s="16" t="s">
        <v>128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6" t="s">
        <v>80</v>
      </c>
      <c r="BK281" s="207">
        <f>ROUND(I281*H281,2)</f>
        <v>0</v>
      </c>
      <c r="BL281" s="16" t="s">
        <v>150</v>
      </c>
      <c r="BM281" s="206" t="s">
        <v>464</v>
      </c>
    </row>
    <row r="282" s="2" customFormat="1" ht="24.15" customHeight="1">
      <c r="A282" s="37"/>
      <c r="B282" s="38"/>
      <c r="C282" s="195" t="s">
        <v>465</v>
      </c>
      <c r="D282" s="195" t="s">
        <v>129</v>
      </c>
      <c r="E282" s="196" t="s">
        <v>466</v>
      </c>
      <c r="F282" s="197" t="s">
        <v>467</v>
      </c>
      <c r="G282" s="198" t="s">
        <v>140</v>
      </c>
      <c r="H282" s="199">
        <v>10</v>
      </c>
      <c r="I282" s="200"/>
      <c r="J282" s="201">
        <f>ROUND(I282*H282,2)</f>
        <v>0</v>
      </c>
      <c r="K282" s="197" t="s">
        <v>19</v>
      </c>
      <c r="L282" s="43"/>
      <c r="M282" s="202" t="s">
        <v>19</v>
      </c>
      <c r="N282" s="203" t="s">
        <v>43</v>
      </c>
      <c r="O282" s="83"/>
      <c r="P282" s="204">
        <f>O282*H282</f>
        <v>0</v>
      </c>
      <c r="Q282" s="204">
        <v>0.59926999999999997</v>
      </c>
      <c r="R282" s="204">
        <f>Q282*H282</f>
        <v>5.9926999999999992</v>
      </c>
      <c r="S282" s="204">
        <v>0</v>
      </c>
      <c r="T282" s="20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06" t="s">
        <v>150</v>
      </c>
      <c r="AT282" s="206" t="s">
        <v>129</v>
      </c>
      <c r="AU282" s="206" t="s">
        <v>82</v>
      </c>
      <c r="AY282" s="16" t="s">
        <v>128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6" t="s">
        <v>80</v>
      </c>
      <c r="BK282" s="207">
        <f>ROUND(I282*H282,2)</f>
        <v>0</v>
      </c>
      <c r="BL282" s="16" t="s">
        <v>150</v>
      </c>
      <c r="BM282" s="206" t="s">
        <v>468</v>
      </c>
    </row>
    <row r="283" s="14" customFormat="1">
      <c r="A283" s="14"/>
      <c r="B283" s="238"/>
      <c r="C283" s="239"/>
      <c r="D283" s="213" t="s">
        <v>215</v>
      </c>
      <c r="E283" s="240" t="s">
        <v>19</v>
      </c>
      <c r="F283" s="241" t="s">
        <v>469</v>
      </c>
      <c r="G283" s="239"/>
      <c r="H283" s="242">
        <v>10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8" t="s">
        <v>215</v>
      </c>
      <c r="AU283" s="248" t="s">
        <v>82</v>
      </c>
      <c r="AV283" s="14" t="s">
        <v>82</v>
      </c>
      <c r="AW283" s="14" t="s">
        <v>33</v>
      </c>
      <c r="AX283" s="14" t="s">
        <v>72</v>
      </c>
      <c r="AY283" s="248" t="s">
        <v>128</v>
      </c>
    </row>
    <row r="284" s="2" customFormat="1" ht="24.15" customHeight="1">
      <c r="A284" s="37"/>
      <c r="B284" s="38"/>
      <c r="C284" s="195" t="s">
        <v>470</v>
      </c>
      <c r="D284" s="195" t="s">
        <v>129</v>
      </c>
      <c r="E284" s="196" t="s">
        <v>471</v>
      </c>
      <c r="F284" s="197" t="s">
        <v>472</v>
      </c>
      <c r="G284" s="198" t="s">
        <v>246</v>
      </c>
      <c r="H284" s="199">
        <v>0.19800000000000001</v>
      </c>
      <c r="I284" s="200"/>
      <c r="J284" s="201">
        <f>ROUND(I284*H284,2)</f>
        <v>0</v>
      </c>
      <c r="K284" s="197" t="s">
        <v>133</v>
      </c>
      <c r="L284" s="43"/>
      <c r="M284" s="202" t="s">
        <v>19</v>
      </c>
      <c r="N284" s="203" t="s">
        <v>43</v>
      </c>
      <c r="O284" s="83"/>
      <c r="P284" s="204">
        <f>O284*H284</f>
        <v>0</v>
      </c>
      <c r="Q284" s="204">
        <v>1.0160100000000001</v>
      </c>
      <c r="R284" s="204">
        <f>Q284*H284</f>
        <v>0.20116998000000003</v>
      </c>
      <c r="S284" s="204">
        <v>0</v>
      </c>
      <c r="T284" s="20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6" t="s">
        <v>150</v>
      </c>
      <c r="AT284" s="206" t="s">
        <v>129</v>
      </c>
      <c r="AU284" s="206" t="s">
        <v>82</v>
      </c>
      <c r="AY284" s="16" t="s">
        <v>128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6" t="s">
        <v>80</v>
      </c>
      <c r="BK284" s="207">
        <f>ROUND(I284*H284,2)</f>
        <v>0</v>
      </c>
      <c r="BL284" s="16" t="s">
        <v>150</v>
      </c>
      <c r="BM284" s="206" t="s">
        <v>473</v>
      </c>
    </row>
    <row r="285" s="2" customFormat="1">
      <c r="A285" s="37"/>
      <c r="B285" s="38"/>
      <c r="C285" s="39"/>
      <c r="D285" s="208" t="s">
        <v>136</v>
      </c>
      <c r="E285" s="39"/>
      <c r="F285" s="209" t="s">
        <v>474</v>
      </c>
      <c r="G285" s="39"/>
      <c r="H285" s="39"/>
      <c r="I285" s="210"/>
      <c r="J285" s="39"/>
      <c r="K285" s="39"/>
      <c r="L285" s="43"/>
      <c r="M285" s="211"/>
      <c r="N285" s="212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136</v>
      </c>
      <c r="AU285" s="16" t="s">
        <v>82</v>
      </c>
    </row>
    <row r="286" s="13" customFormat="1">
      <c r="A286" s="13"/>
      <c r="B286" s="228"/>
      <c r="C286" s="229"/>
      <c r="D286" s="213" t="s">
        <v>215</v>
      </c>
      <c r="E286" s="230" t="s">
        <v>19</v>
      </c>
      <c r="F286" s="231" t="s">
        <v>229</v>
      </c>
      <c r="G286" s="229"/>
      <c r="H286" s="230" t="s">
        <v>19</v>
      </c>
      <c r="I286" s="232"/>
      <c r="J286" s="229"/>
      <c r="K286" s="229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215</v>
      </c>
      <c r="AU286" s="237" t="s">
        <v>82</v>
      </c>
      <c r="AV286" s="13" t="s">
        <v>80</v>
      </c>
      <c r="AW286" s="13" t="s">
        <v>33</v>
      </c>
      <c r="AX286" s="13" t="s">
        <v>72</v>
      </c>
      <c r="AY286" s="237" t="s">
        <v>128</v>
      </c>
    </row>
    <row r="287" s="13" customFormat="1">
      <c r="A287" s="13"/>
      <c r="B287" s="228"/>
      <c r="C287" s="229"/>
      <c r="D287" s="213" t="s">
        <v>215</v>
      </c>
      <c r="E287" s="230" t="s">
        <v>19</v>
      </c>
      <c r="F287" s="231" t="s">
        <v>475</v>
      </c>
      <c r="G287" s="229"/>
      <c r="H287" s="230" t="s">
        <v>19</v>
      </c>
      <c r="I287" s="232"/>
      <c r="J287" s="229"/>
      <c r="K287" s="229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215</v>
      </c>
      <c r="AU287" s="237" t="s">
        <v>82</v>
      </c>
      <c r="AV287" s="13" t="s">
        <v>80</v>
      </c>
      <c r="AW287" s="13" t="s">
        <v>33</v>
      </c>
      <c r="AX287" s="13" t="s">
        <v>72</v>
      </c>
      <c r="AY287" s="237" t="s">
        <v>128</v>
      </c>
    </row>
    <row r="288" s="14" customFormat="1">
      <c r="A288" s="14"/>
      <c r="B288" s="238"/>
      <c r="C288" s="239"/>
      <c r="D288" s="213" t="s">
        <v>215</v>
      </c>
      <c r="E288" s="240" t="s">
        <v>19</v>
      </c>
      <c r="F288" s="241" t="s">
        <v>476</v>
      </c>
      <c r="G288" s="239"/>
      <c r="H288" s="242">
        <v>0.19800000000000001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215</v>
      </c>
      <c r="AU288" s="248" t="s">
        <v>82</v>
      </c>
      <c r="AV288" s="14" t="s">
        <v>82</v>
      </c>
      <c r="AW288" s="14" t="s">
        <v>33</v>
      </c>
      <c r="AX288" s="14" t="s">
        <v>72</v>
      </c>
      <c r="AY288" s="248" t="s">
        <v>128</v>
      </c>
    </row>
    <row r="289" s="2" customFormat="1" ht="62.7" customHeight="1">
      <c r="A289" s="37"/>
      <c r="B289" s="38"/>
      <c r="C289" s="195" t="s">
        <v>477</v>
      </c>
      <c r="D289" s="195" t="s">
        <v>129</v>
      </c>
      <c r="E289" s="196" t="s">
        <v>478</v>
      </c>
      <c r="F289" s="197" t="s">
        <v>479</v>
      </c>
      <c r="G289" s="198" t="s">
        <v>405</v>
      </c>
      <c r="H289" s="199">
        <v>2400</v>
      </c>
      <c r="I289" s="200"/>
      <c r="J289" s="201">
        <f>ROUND(I289*H289,2)</f>
        <v>0</v>
      </c>
      <c r="K289" s="197" t="s">
        <v>133</v>
      </c>
      <c r="L289" s="43"/>
      <c r="M289" s="202" t="s">
        <v>19</v>
      </c>
      <c r="N289" s="203" t="s">
        <v>43</v>
      </c>
      <c r="O289" s="83"/>
      <c r="P289" s="204">
        <f>O289*H289</f>
        <v>0</v>
      </c>
      <c r="Q289" s="204">
        <v>0</v>
      </c>
      <c r="R289" s="204">
        <f>Q289*H289</f>
        <v>0</v>
      </c>
      <c r="S289" s="204">
        <v>0</v>
      </c>
      <c r="T289" s="20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06" t="s">
        <v>150</v>
      </c>
      <c r="AT289" s="206" t="s">
        <v>129</v>
      </c>
      <c r="AU289" s="206" t="s">
        <v>82</v>
      </c>
      <c r="AY289" s="16" t="s">
        <v>128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6" t="s">
        <v>80</v>
      </c>
      <c r="BK289" s="207">
        <f>ROUND(I289*H289,2)</f>
        <v>0</v>
      </c>
      <c r="BL289" s="16" t="s">
        <v>150</v>
      </c>
      <c r="BM289" s="206" t="s">
        <v>480</v>
      </c>
    </row>
    <row r="290" s="2" customFormat="1">
      <c r="A290" s="37"/>
      <c r="B290" s="38"/>
      <c r="C290" s="39"/>
      <c r="D290" s="208" t="s">
        <v>136</v>
      </c>
      <c r="E290" s="39"/>
      <c r="F290" s="209" t="s">
        <v>481</v>
      </c>
      <c r="G290" s="39"/>
      <c r="H290" s="39"/>
      <c r="I290" s="210"/>
      <c r="J290" s="39"/>
      <c r="K290" s="39"/>
      <c r="L290" s="43"/>
      <c r="M290" s="211"/>
      <c r="N290" s="212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136</v>
      </c>
      <c r="AU290" s="16" t="s">
        <v>82</v>
      </c>
    </row>
    <row r="291" s="2" customFormat="1" ht="66.75" customHeight="1">
      <c r="A291" s="37"/>
      <c r="B291" s="38"/>
      <c r="C291" s="195" t="s">
        <v>482</v>
      </c>
      <c r="D291" s="195" t="s">
        <v>129</v>
      </c>
      <c r="E291" s="196" t="s">
        <v>483</v>
      </c>
      <c r="F291" s="197" t="s">
        <v>484</v>
      </c>
      <c r="G291" s="198" t="s">
        <v>405</v>
      </c>
      <c r="H291" s="199">
        <v>24</v>
      </c>
      <c r="I291" s="200"/>
      <c r="J291" s="201">
        <f>ROUND(I291*H291,2)</f>
        <v>0</v>
      </c>
      <c r="K291" s="197" t="s">
        <v>133</v>
      </c>
      <c r="L291" s="43"/>
      <c r="M291" s="202" t="s">
        <v>19</v>
      </c>
      <c r="N291" s="203" t="s">
        <v>43</v>
      </c>
      <c r="O291" s="83"/>
      <c r="P291" s="204">
        <f>O291*H291</f>
        <v>0</v>
      </c>
      <c r="Q291" s="204">
        <v>0</v>
      </c>
      <c r="R291" s="204">
        <f>Q291*H291</f>
        <v>0</v>
      </c>
      <c r="S291" s="204">
        <v>0.085999999999999993</v>
      </c>
      <c r="T291" s="205">
        <f>S291*H291</f>
        <v>2.0640000000000001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6" t="s">
        <v>150</v>
      </c>
      <c r="AT291" s="206" t="s">
        <v>129</v>
      </c>
      <c r="AU291" s="206" t="s">
        <v>82</v>
      </c>
      <c r="AY291" s="16" t="s">
        <v>128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6" t="s">
        <v>80</v>
      </c>
      <c r="BK291" s="207">
        <f>ROUND(I291*H291,2)</f>
        <v>0</v>
      </c>
      <c r="BL291" s="16" t="s">
        <v>150</v>
      </c>
      <c r="BM291" s="206" t="s">
        <v>485</v>
      </c>
    </row>
    <row r="292" s="2" customFormat="1">
      <c r="A292" s="37"/>
      <c r="B292" s="38"/>
      <c r="C292" s="39"/>
      <c r="D292" s="208" t="s">
        <v>136</v>
      </c>
      <c r="E292" s="39"/>
      <c r="F292" s="209" t="s">
        <v>486</v>
      </c>
      <c r="G292" s="39"/>
      <c r="H292" s="39"/>
      <c r="I292" s="210"/>
      <c r="J292" s="39"/>
      <c r="K292" s="39"/>
      <c r="L292" s="43"/>
      <c r="M292" s="211"/>
      <c r="N292" s="212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136</v>
      </c>
      <c r="AU292" s="16" t="s">
        <v>82</v>
      </c>
    </row>
    <row r="293" s="13" customFormat="1">
      <c r="A293" s="13"/>
      <c r="B293" s="228"/>
      <c r="C293" s="229"/>
      <c r="D293" s="213" t="s">
        <v>215</v>
      </c>
      <c r="E293" s="230" t="s">
        <v>19</v>
      </c>
      <c r="F293" s="231" t="s">
        <v>487</v>
      </c>
      <c r="G293" s="229"/>
      <c r="H293" s="230" t="s">
        <v>19</v>
      </c>
      <c r="I293" s="232"/>
      <c r="J293" s="229"/>
      <c r="K293" s="229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215</v>
      </c>
      <c r="AU293" s="237" t="s">
        <v>82</v>
      </c>
      <c r="AV293" s="13" t="s">
        <v>80</v>
      </c>
      <c r="AW293" s="13" t="s">
        <v>33</v>
      </c>
      <c r="AX293" s="13" t="s">
        <v>72</v>
      </c>
      <c r="AY293" s="237" t="s">
        <v>128</v>
      </c>
    </row>
    <row r="294" s="14" customFormat="1">
      <c r="A294" s="14"/>
      <c r="B294" s="238"/>
      <c r="C294" s="239"/>
      <c r="D294" s="213" t="s">
        <v>215</v>
      </c>
      <c r="E294" s="240" t="s">
        <v>19</v>
      </c>
      <c r="F294" s="241" t="s">
        <v>355</v>
      </c>
      <c r="G294" s="239"/>
      <c r="H294" s="242">
        <v>24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215</v>
      </c>
      <c r="AU294" s="248" t="s">
        <v>82</v>
      </c>
      <c r="AV294" s="14" t="s">
        <v>82</v>
      </c>
      <c r="AW294" s="14" t="s">
        <v>33</v>
      </c>
      <c r="AX294" s="14" t="s">
        <v>72</v>
      </c>
      <c r="AY294" s="248" t="s">
        <v>128</v>
      </c>
    </row>
    <row r="295" s="2" customFormat="1" ht="66.75" customHeight="1">
      <c r="A295" s="37"/>
      <c r="B295" s="38"/>
      <c r="C295" s="195" t="s">
        <v>488</v>
      </c>
      <c r="D295" s="195" t="s">
        <v>129</v>
      </c>
      <c r="E295" s="196" t="s">
        <v>489</v>
      </c>
      <c r="F295" s="197" t="s">
        <v>490</v>
      </c>
      <c r="G295" s="198" t="s">
        <v>405</v>
      </c>
      <c r="H295" s="199">
        <v>22.5</v>
      </c>
      <c r="I295" s="200"/>
      <c r="J295" s="201">
        <f>ROUND(I295*H295,2)</f>
        <v>0</v>
      </c>
      <c r="K295" s="197" t="s">
        <v>133</v>
      </c>
      <c r="L295" s="43"/>
      <c r="M295" s="202" t="s">
        <v>19</v>
      </c>
      <c r="N295" s="203" t="s">
        <v>43</v>
      </c>
      <c r="O295" s="83"/>
      <c r="P295" s="204">
        <f>O295*H295</f>
        <v>0</v>
      </c>
      <c r="Q295" s="204">
        <v>0</v>
      </c>
      <c r="R295" s="204">
        <f>Q295*H295</f>
        <v>0</v>
      </c>
      <c r="S295" s="204">
        <v>0.129</v>
      </c>
      <c r="T295" s="205">
        <f>S295*H295</f>
        <v>2.9024999999999999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06" t="s">
        <v>150</v>
      </c>
      <c r="AT295" s="206" t="s">
        <v>129</v>
      </c>
      <c r="AU295" s="206" t="s">
        <v>82</v>
      </c>
      <c r="AY295" s="16" t="s">
        <v>128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6" t="s">
        <v>80</v>
      </c>
      <c r="BK295" s="207">
        <f>ROUND(I295*H295,2)</f>
        <v>0</v>
      </c>
      <c r="BL295" s="16" t="s">
        <v>150</v>
      </c>
      <c r="BM295" s="206" t="s">
        <v>491</v>
      </c>
    </row>
    <row r="296" s="2" customFormat="1">
      <c r="A296" s="37"/>
      <c r="B296" s="38"/>
      <c r="C296" s="39"/>
      <c r="D296" s="208" t="s">
        <v>136</v>
      </c>
      <c r="E296" s="39"/>
      <c r="F296" s="209" t="s">
        <v>492</v>
      </c>
      <c r="G296" s="39"/>
      <c r="H296" s="39"/>
      <c r="I296" s="210"/>
      <c r="J296" s="39"/>
      <c r="K296" s="39"/>
      <c r="L296" s="43"/>
      <c r="M296" s="211"/>
      <c r="N296" s="212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136</v>
      </c>
      <c r="AU296" s="16" t="s">
        <v>82</v>
      </c>
    </row>
    <row r="297" s="13" customFormat="1">
      <c r="A297" s="13"/>
      <c r="B297" s="228"/>
      <c r="C297" s="229"/>
      <c r="D297" s="213" t="s">
        <v>215</v>
      </c>
      <c r="E297" s="230" t="s">
        <v>19</v>
      </c>
      <c r="F297" s="231" t="s">
        <v>275</v>
      </c>
      <c r="G297" s="229"/>
      <c r="H297" s="230" t="s">
        <v>19</v>
      </c>
      <c r="I297" s="232"/>
      <c r="J297" s="229"/>
      <c r="K297" s="229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215</v>
      </c>
      <c r="AU297" s="237" t="s">
        <v>82</v>
      </c>
      <c r="AV297" s="13" t="s">
        <v>80</v>
      </c>
      <c r="AW297" s="13" t="s">
        <v>33</v>
      </c>
      <c r="AX297" s="13" t="s">
        <v>72</v>
      </c>
      <c r="AY297" s="237" t="s">
        <v>128</v>
      </c>
    </row>
    <row r="298" s="14" customFormat="1">
      <c r="A298" s="14"/>
      <c r="B298" s="238"/>
      <c r="C298" s="239"/>
      <c r="D298" s="213" t="s">
        <v>215</v>
      </c>
      <c r="E298" s="240" t="s">
        <v>19</v>
      </c>
      <c r="F298" s="241" t="s">
        <v>493</v>
      </c>
      <c r="G298" s="239"/>
      <c r="H298" s="242">
        <v>10.199999999999999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215</v>
      </c>
      <c r="AU298" s="248" t="s">
        <v>82</v>
      </c>
      <c r="AV298" s="14" t="s">
        <v>82</v>
      </c>
      <c r="AW298" s="14" t="s">
        <v>33</v>
      </c>
      <c r="AX298" s="14" t="s">
        <v>72</v>
      </c>
      <c r="AY298" s="248" t="s">
        <v>128</v>
      </c>
    </row>
    <row r="299" s="13" customFormat="1">
      <c r="A299" s="13"/>
      <c r="B299" s="228"/>
      <c r="C299" s="229"/>
      <c r="D299" s="213" t="s">
        <v>215</v>
      </c>
      <c r="E299" s="230" t="s">
        <v>19</v>
      </c>
      <c r="F299" s="231" t="s">
        <v>279</v>
      </c>
      <c r="G299" s="229"/>
      <c r="H299" s="230" t="s">
        <v>19</v>
      </c>
      <c r="I299" s="232"/>
      <c r="J299" s="229"/>
      <c r="K299" s="229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215</v>
      </c>
      <c r="AU299" s="237" t="s">
        <v>82</v>
      </c>
      <c r="AV299" s="13" t="s">
        <v>80</v>
      </c>
      <c r="AW299" s="13" t="s">
        <v>33</v>
      </c>
      <c r="AX299" s="13" t="s">
        <v>72</v>
      </c>
      <c r="AY299" s="237" t="s">
        <v>128</v>
      </c>
    </row>
    <row r="300" s="14" customFormat="1">
      <c r="A300" s="14"/>
      <c r="B300" s="238"/>
      <c r="C300" s="239"/>
      <c r="D300" s="213" t="s">
        <v>215</v>
      </c>
      <c r="E300" s="240" t="s">
        <v>19</v>
      </c>
      <c r="F300" s="241" t="s">
        <v>494</v>
      </c>
      <c r="G300" s="239"/>
      <c r="H300" s="242">
        <v>12.300000000000001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215</v>
      </c>
      <c r="AU300" s="248" t="s">
        <v>82</v>
      </c>
      <c r="AV300" s="14" t="s">
        <v>82</v>
      </c>
      <c r="AW300" s="14" t="s">
        <v>33</v>
      </c>
      <c r="AX300" s="14" t="s">
        <v>72</v>
      </c>
      <c r="AY300" s="248" t="s">
        <v>128</v>
      </c>
    </row>
    <row r="301" s="2" customFormat="1" ht="66.75" customHeight="1">
      <c r="A301" s="37"/>
      <c r="B301" s="38"/>
      <c r="C301" s="195" t="s">
        <v>495</v>
      </c>
      <c r="D301" s="195" t="s">
        <v>129</v>
      </c>
      <c r="E301" s="196" t="s">
        <v>496</v>
      </c>
      <c r="F301" s="197" t="s">
        <v>497</v>
      </c>
      <c r="G301" s="198" t="s">
        <v>405</v>
      </c>
      <c r="H301" s="199">
        <v>10</v>
      </c>
      <c r="I301" s="200"/>
      <c r="J301" s="201">
        <f>ROUND(I301*H301,2)</f>
        <v>0</v>
      </c>
      <c r="K301" s="197" t="s">
        <v>133</v>
      </c>
      <c r="L301" s="43"/>
      <c r="M301" s="202" t="s">
        <v>19</v>
      </c>
      <c r="N301" s="203" t="s">
        <v>43</v>
      </c>
      <c r="O301" s="83"/>
      <c r="P301" s="204">
        <f>O301*H301</f>
        <v>0</v>
      </c>
      <c r="Q301" s="204">
        <v>0</v>
      </c>
      <c r="R301" s="204">
        <f>Q301*H301</f>
        <v>0</v>
      </c>
      <c r="S301" s="204">
        <v>0.19400000000000001</v>
      </c>
      <c r="T301" s="205">
        <f>S301*H301</f>
        <v>1.94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06" t="s">
        <v>150</v>
      </c>
      <c r="AT301" s="206" t="s">
        <v>129</v>
      </c>
      <c r="AU301" s="206" t="s">
        <v>82</v>
      </c>
      <c r="AY301" s="16" t="s">
        <v>128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6" t="s">
        <v>80</v>
      </c>
      <c r="BK301" s="207">
        <f>ROUND(I301*H301,2)</f>
        <v>0</v>
      </c>
      <c r="BL301" s="16" t="s">
        <v>150</v>
      </c>
      <c r="BM301" s="206" t="s">
        <v>498</v>
      </c>
    </row>
    <row r="302" s="2" customFormat="1">
      <c r="A302" s="37"/>
      <c r="B302" s="38"/>
      <c r="C302" s="39"/>
      <c r="D302" s="208" t="s">
        <v>136</v>
      </c>
      <c r="E302" s="39"/>
      <c r="F302" s="209" t="s">
        <v>499</v>
      </c>
      <c r="G302" s="39"/>
      <c r="H302" s="39"/>
      <c r="I302" s="210"/>
      <c r="J302" s="39"/>
      <c r="K302" s="39"/>
      <c r="L302" s="43"/>
      <c r="M302" s="211"/>
      <c r="N302" s="212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136</v>
      </c>
      <c r="AU302" s="16" t="s">
        <v>82</v>
      </c>
    </row>
    <row r="303" s="13" customFormat="1">
      <c r="A303" s="13"/>
      <c r="B303" s="228"/>
      <c r="C303" s="229"/>
      <c r="D303" s="213" t="s">
        <v>215</v>
      </c>
      <c r="E303" s="230" t="s">
        <v>19</v>
      </c>
      <c r="F303" s="231" t="s">
        <v>277</v>
      </c>
      <c r="G303" s="229"/>
      <c r="H303" s="230" t="s">
        <v>19</v>
      </c>
      <c r="I303" s="232"/>
      <c r="J303" s="229"/>
      <c r="K303" s="229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215</v>
      </c>
      <c r="AU303" s="237" t="s">
        <v>82</v>
      </c>
      <c r="AV303" s="13" t="s">
        <v>80</v>
      </c>
      <c r="AW303" s="13" t="s">
        <v>33</v>
      </c>
      <c r="AX303" s="13" t="s">
        <v>72</v>
      </c>
      <c r="AY303" s="237" t="s">
        <v>128</v>
      </c>
    </row>
    <row r="304" s="14" customFormat="1">
      <c r="A304" s="14"/>
      <c r="B304" s="238"/>
      <c r="C304" s="239"/>
      <c r="D304" s="213" t="s">
        <v>215</v>
      </c>
      <c r="E304" s="240" t="s">
        <v>19</v>
      </c>
      <c r="F304" s="241" t="s">
        <v>180</v>
      </c>
      <c r="G304" s="239"/>
      <c r="H304" s="242">
        <v>10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215</v>
      </c>
      <c r="AU304" s="248" t="s">
        <v>82</v>
      </c>
      <c r="AV304" s="14" t="s">
        <v>82</v>
      </c>
      <c r="AW304" s="14" t="s">
        <v>33</v>
      </c>
      <c r="AX304" s="14" t="s">
        <v>72</v>
      </c>
      <c r="AY304" s="248" t="s">
        <v>128</v>
      </c>
    </row>
    <row r="305" s="2" customFormat="1" ht="62.7" customHeight="1">
      <c r="A305" s="37"/>
      <c r="B305" s="38"/>
      <c r="C305" s="195" t="s">
        <v>500</v>
      </c>
      <c r="D305" s="195" t="s">
        <v>129</v>
      </c>
      <c r="E305" s="196" t="s">
        <v>501</v>
      </c>
      <c r="F305" s="197" t="s">
        <v>502</v>
      </c>
      <c r="G305" s="198" t="s">
        <v>262</v>
      </c>
      <c r="H305" s="199">
        <v>9937</v>
      </c>
      <c r="I305" s="200"/>
      <c r="J305" s="201">
        <f>ROUND(I305*H305,2)</f>
        <v>0</v>
      </c>
      <c r="K305" s="197" t="s">
        <v>133</v>
      </c>
      <c r="L305" s="43"/>
      <c r="M305" s="202" t="s">
        <v>19</v>
      </c>
      <c r="N305" s="203" t="s">
        <v>43</v>
      </c>
      <c r="O305" s="83"/>
      <c r="P305" s="204">
        <f>O305*H305</f>
        <v>0</v>
      </c>
      <c r="Q305" s="204">
        <v>0</v>
      </c>
      <c r="R305" s="204">
        <f>Q305*H305</f>
        <v>0</v>
      </c>
      <c r="S305" s="204">
        <v>0.02</v>
      </c>
      <c r="T305" s="205">
        <f>S305*H305</f>
        <v>198.74000000000001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6" t="s">
        <v>150</v>
      </c>
      <c r="AT305" s="206" t="s">
        <v>129</v>
      </c>
      <c r="AU305" s="206" t="s">
        <v>82</v>
      </c>
      <c r="AY305" s="16" t="s">
        <v>128</v>
      </c>
      <c r="BE305" s="207">
        <f>IF(N305="základní",J305,0)</f>
        <v>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6" t="s">
        <v>80</v>
      </c>
      <c r="BK305" s="207">
        <f>ROUND(I305*H305,2)</f>
        <v>0</v>
      </c>
      <c r="BL305" s="16" t="s">
        <v>150</v>
      </c>
      <c r="BM305" s="206" t="s">
        <v>503</v>
      </c>
    </row>
    <row r="306" s="2" customFormat="1">
      <c r="A306" s="37"/>
      <c r="B306" s="38"/>
      <c r="C306" s="39"/>
      <c r="D306" s="208" t="s">
        <v>136</v>
      </c>
      <c r="E306" s="39"/>
      <c r="F306" s="209" t="s">
        <v>504</v>
      </c>
      <c r="G306" s="39"/>
      <c r="H306" s="39"/>
      <c r="I306" s="210"/>
      <c r="J306" s="39"/>
      <c r="K306" s="39"/>
      <c r="L306" s="43"/>
      <c r="M306" s="211"/>
      <c r="N306" s="212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136</v>
      </c>
      <c r="AU306" s="16" t="s">
        <v>82</v>
      </c>
    </row>
    <row r="307" s="2" customFormat="1" ht="62.7" customHeight="1">
      <c r="A307" s="37"/>
      <c r="B307" s="38"/>
      <c r="C307" s="195" t="s">
        <v>505</v>
      </c>
      <c r="D307" s="195" t="s">
        <v>129</v>
      </c>
      <c r="E307" s="196" t="s">
        <v>506</v>
      </c>
      <c r="F307" s="197" t="s">
        <v>507</v>
      </c>
      <c r="G307" s="198" t="s">
        <v>405</v>
      </c>
      <c r="H307" s="199">
        <v>39</v>
      </c>
      <c r="I307" s="200"/>
      <c r="J307" s="201">
        <f>ROUND(I307*H307,2)</f>
        <v>0</v>
      </c>
      <c r="K307" s="197" t="s">
        <v>133</v>
      </c>
      <c r="L307" s="43"/>
      <c r="M307" s="202" t="s">
        <v>19</v>
      </c>
      <c r="N307" s="203" t="s">
        <v>43</v>
      </c>
      <c r="O307" s="83"/>
      <c r="P307" s="204">
        <f>O307*H307</f>
        <v>0</v>
      </c>
      <c r="Q307" s="204">
        <v>0</v>
      </c>
      <c r="R307" s="204">
        <f>Q307*H307</f>
        <v>0</v>
      </c>
      <c r="S307" s="204">
        <v>0.97999999999999998</v>
      </c>
      <c r="T307" s="205">
        <f>S307*H307</f>
        <v>38.219999999999999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06" t="s">
        <v>150</v>
      </c>
      <c r="AT307" s="206" t="s">
        <v>129</v>
      </c>
      <c r="AU307" s="206" t="s">
        <v>82</v>
      </c>
      <c r="AY307" s="16" t="s">
        <v>128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6" t="s">
        <v>80</v>
      </c>
      <c r="BK307" s="207">
        <f>ROUND(I307*H307,2)</f>
        <v>0</v>
      </c>
      <c r="BL307" s="16" t="s">
        <v>150</v>
      </c>
      <c r="BM307" s="206" t="s">
        <v>508</v>
      </c>
    </row>
    <row r="308" s="2" customFormat="1">
      <c r="A308" s="37"/>
      <c r="B308" s="38"/>
      <c r="C308" s="39"/>
      <c r="D308" s="208" t="s">
        <v>136</v>
      </c>
      <c r="E308" s="39"/>
      <c r="F308" s="209" t="s">
        <v>509</v>
      </c>
      <c r="G308" s="39"/>
      <c r="H308" s="39"/>
      <c r="I308" s="210"/>
      <c r="J308" s="39"/>
      <c r="K308" s="39"/>
      <c r="L308" s="43"/>
      <c r="M308" s="211"/>
      <c r="N308" s="212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136</v>
      </c>
      <c r="AU308" s="16" t="s">
        <v>82</v>
      </c>
    </row>
    <row r="309" s="13" customFormat="1">
      <c r="A309" s="13"/>
      <c r="B309" s="228"/>
      <c r="C309" s="229"/>
      <c r="D309" s="213" t="s">
        <v>215</v>
      </c>
      <c r="E309" s="230" t="s">
        <v>19</v>
      </c>
      <c r="F309" s="231" t="s">
        <v>229</v>
      </c>
      <c r="G309" s="229"/>
      <c r="H309" s="230" t="s">
        <v>19</v>
      </c>
      <c r="I309" s="232"/>
      <c r="J309" s="229"/>
      <c r="K309" s="229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215</v>
      </c>
      <c r="AU309" s="237" t="s">
        <v>82</v>
      </c>
      <c r="AV309" s="13" t="s">
        <v>80</v>
      </c>
      <c r="AW309" s="13" t="s">
        <v>33</v>
      </c>
      <c r="AX309" s="13" t="s">
        <v>72</v>
      </c>
      <c r="AY309" s="237" t="s">
        <v>128</v>
      </c>
    </row>
    <row r="310" s="14" customFormat="1">
      <c r="A310" s="14"/>
      <c r="B310" s="238"/>
      <c r="C310" s="239"/>
      <c r="D310" s="213" t="s">
        <v>215</v>
      </c>
      <c r="E310" s="240" t="s">
        <v>19</v>
      </c>
      <c r="F310" s="241" t="s">
        <v>510</v>
      </c>
      <c r="G310" s="239"/>
      <c r="H310" s="242">
        <v>30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215</v>
      </c>
      <c r="AU310" s="248" t="s">
        <v>82</v>
      </c>
      <c r="AV310" s="14" t="s">
        <v>82</v>
      </c>
      <c r="AW310" s="14" t="s">
        <v>33</v>
      </c>
      <c r="AX310" s="14" t="s">
        <v>72</v>
      </c>
      <c r="AY310" s="248" t="s">
        <v>128</v>
      </c>
    </row>
    <row r="311" s="13" customFormat="1">
      <c r="A311" s="13"/>
      <c r="B311" s="228"/>
      <c r="C311" s="229"/>
      <c r="D311" s="213" t="s">
        <v>215</v>
      </c>
      <c r="E311" s="230" t="s">
        <v>19</v>
      </c>
      <c r="F311" s="231" t="s">
        <v>231</v>
      </c>
      <c r="G311" s="229"/>
      <c r="H311" s="230" t="s">
        <v>19</v>
      </c>
      <c r="I311" s="232"/>
      <c r="J311" s="229"/>
      <c r="K311" s="229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215</v>
      </c>
      <c r="AU311" s="237" t="s">
        <v>82</v>
      </c>
      <c r="AV311" s="13" t="s">
        <v>80</v>
      </c>
      <c r="AW311" s="13" t="s">
        <v>33</v>
      </c>
      <c r="AX311" s="13" t="s">
        <v>72</v>
      </c>
      <c r="AY311" s="237" t="s">
        <v>128</v>
      </c>
    </row>
    <row r="312" s="13" customFormat="1">
      <c r="A312" s="13"/>
      <c r="B312" s="228"/>
      <c r="C312" s="229"/>
      <c r="D312" s="213" t="s">
        <v>215</v>
      </c>
      <c r="E312" s="230" t="s">
        <v>19</v>
      </c>
      <c r="F312" s="231" t="s">
        <v>232</v>
      </c>
      <c r="G312" s="229"/>
      <c r="H312" s="230" t="s">
        <v>19</v>
      </c>
      <c r="I312" s="232"/>
      <c r="J312" s="229"/>
      <c r="K312" s="229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215</v>
      </c>
      <c r="AU312" s="237" t="s">
        <v>82</v>
      </c>
      <c r="AV312" s="13" t="s">
        <v>80</v>
      </c>
      <c r="AW312" s="13" t="s">
        <v>33</v>
      </c>
      <c r="AX312" s="13" t="s">
        <v>72</v>
      </c>
      <c r="AY312" s="237" t="s">
        <v>128</v>
      </c>
    </row>
    <row r="313" s="14" customFormat="1">
      <c r="A313" s="14"/>
      <c r="B313" s="238"/>
      <c r="C313" s="239"/>
      <c r="D313" s="213" t="s">
        <v>215</v>
      </c>
      <c r="E313" s="240" t="s">
        <v>19</v>
      </c>
      <c r="F313" s="241" t="s">
        <v>176</v>
      </c>
      <c r="G313" s="239"/>
      <c r="H313" s="242">
        <v>9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215</v>
      </c>
      <c r="AU313" s="248" t="s">
        <v>82</v>
      </c>
      <c r="AV313" s="14" t="s">
        <v>82</v>
      </c>
      <c r="AW313" s="14" t="s">
        <v>33</v>
      </c>
      <c r="AX313" s="14" t="s">
        <v>72</v>
      </c>
      <c r="AY313" s="248" t="s">
        <v>128</v>
      </c>
    </row>
    <row r="314" s="2" customFormat="1" ht="49.05" customHeight="1">
      <c r="A314" s="37"/>
      <c r="B314" s="38"/>
      <c r="C314" s="195" t="s">
        <v>511</v>
      </c>
      <c r="D314" s="195" t="s">
        <v>129</v>
      </c>
      <c r="E314" s="196" t="s">
        <v>512</v>
      </c>
      <c r="F314" s="197" t="s">
        <v>513</v>
      </c>
      <c r="G314" s="198" t="s">
        <v>212</v>
      </c>
      <c r="H314" s="199">
        <v>3</v>
      </c>
      <c r="I314" s="200"/>
      <c r="J314" s="201">
        <f>ROUND(I314*H314,2)</f>
        <v>0</v>
      </c>
      <c r="K314" s="197" t="s">
        <v>133</v>
      </c>
      <c r="L314" s="43"/>
      <c r="M314" s="202" t="s">
        <v>19</v>
      </c>
      <c r="N314" s="203" t="s">
        <v>43</v>
      </c>
      <c r="O314" s="83"/>
      <c r="P314" s="204">
        <f>O314*H314</f>
        <v>0</v>
      </c>
      <c r="Q314" s="204">
        <v>0</v>
      </c>
      <c r="R314" s="204">
        <f>Q314*H314</f>
        <v>0</v>
      </c>
      <c r="S314" s="204">
        <v>2.3999999999999999</v>
      </c>
      <c r="T314" s="205">
        <f>S314*H314</f>
        <v>7.1999999999999993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6" t="s">
        <v>150</v>
      </c>
      <c r="AT314" s="206" t="s">
        <v>129</v>
      </c>
      <c r="AU314" s="206" t="s">
        <v>82</v>
      </c>
      <c r="AY314" s="16" t="s">
        <v>128</v>
      </c>
      <c r="BE314" s="207">
        <f>IF(N314="základní",J314,0)</f>
        <v>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6" t="s">
        <v>80</v>
      </c>
      <c r="BK314" s="207">
        <f>ROUND(I314*H314,2)</f>
        <v>0</v>
      </c>
      <c r="BL314" s="16" t="s">
        <v>150</v>
      </c>
      <c r="BM314" s="206" t="s">
        <v>514</v>
      </c>
    </row>
    <row r="315" s="2" customFormat="1">
      <c r="A315" s="37"/>
      <c r="B315" s="38"/>
      <c r="C315" s="39"/>
      <c r="D315" s="208" t="s">
        <v>136</v>
      </c>
      <c r="E315" s="39"/>
      <c r="F315" s="209" t="s">
        <v>515</v>
      </c>
      <c r="G315" s="39"/>
      <c r="H315" s="39"/>
      <c r="I315" s="210"/>
      <c r="J315" s="39"/>
      <c r="K315" s="39"/>
      <c r="L315" s="43"/>
      <c r="M315" s="211"/>
      <c r="N315" s="212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136</v>
      </c>
      <c r="AU315" s="16" t="s">
        <v>82</v>
      </c>
    </row>
    <row r="316" s="13" customFormat="1">
      <c r="A316" s="13"/>
      <c r="B316" s="228"/>
      <c r="C316" s="229"/>
      <c r="D316" s="213" t="s">
        <v>215</v>
      </c>
      <c r="E316" s="230" t="s">
        <v>19</v>
      </c>
      <c r="F316" s="231" t="s">
        <v>516</v>
      </c>
      <c r="G316" s="229"/>
      <c r="H316" s="230" t="s">
        <v>19</v>
      </c>
      <c r="I316" s="232"/>
      <c r="J316" s="229"/>
      <c r="K316" s="229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215</v>
      </c>
      <c r="AU316" s="237" t="s">
        <v>82</v>
      </c>
      <c r="AV316" s="13" t="s">
        <v>80</v>
      </c>
      <c r="AW316" s="13" t="s">
        <v>33</v>
      </c>
      <c r="AX316" s="13" t="s">
        <v>72</v>
      </c>
      <c r="AY316" s="237" t="s">
        <v>128</v>
      </c>
    </row>
    <row r="317" s="13" customFormat="1">
      <c r="A317" s="13"/>
      <c r="B317" s="228"/>
      <c r="C317" s="229"/>
      <c r="D317" s="213" t="s">
        <v>215</v>
      </c>
      <c r="E317" s="230" t="s">
        <v>19</v>
      </c>
      <c r="F317" s="231" t="s">
        <v>232</v>
      </c>
      <c r="G317" s="229"/>
      <c r="H317" s="230" t="s">
        <v>19</v>
      </c>
      <c r="I317" s="232"/>
      <c r="J317" s="229"/>
      <c r="K317" s="229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215</v>
      </c>
      <c r="AU317" s="237" t="s">
        <v>82</v>
      </c>
      <c r="AV317" s="13" t="s">
        <v>80</v>
      </c>
      <c r="AW317" s="13" t="s">
        <v>33</v>
      </c>
      <c r="AX317" s="13" t="s">
        <v>72</v>
      </c>
      <c r="AY317" s="237" t="s">
        <v>128</v>
      </c>
    </row>
    <row r="318" s="14" customFormat="1">
      <c r="A318" s="14"/>
      <c r="B318" s="238"/>
      <c r="C318" s="239"/>
      <c r="D318" s="213" t="s">
        <v>215</v>
      </c>
      <c r="E318" s="240" t="s">
        <v>19</v>
      </c>
      <c r="F318" s="241" t="s">
        <v>517</v>
      </c>
      <c r="G318" s="239"/>
      <c r="H318" s="242">
        <v>3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215</v>
      </c>
      <c r="AU318" s="248" t="s">
        <v>82</v>
      </c>
      <c r="AV318" s="14" t="s">
        <v>82</v>
      </c>
      <c r="AW318" s="14" t="s">
        <v>33</v>
      </c>
      <c r="AX318" s="14" t="s">
        <v>72</v>
      </c>
      <c r="AY318" s="248" t="s">
        <v>128</v>
      </c>
    </row>
    <row r="319" s="2" customFormat="1" ht="33" customHeight="1">
      <c r="A319" s="37"/>
      <c r="B319" s="38"/>
      <c r="C319" s="195" t="s">
        <v>518</v>
      </c>
      <c r="D319" s="195" t="s">
        <v>129</v>
      </c>
      <c r="E319" s="196" t="s">
        <v>519</v>
      </c>
      <c r="F319" s="197" t="s">
        <v>520</v>
      </c>
      <c r="G319" s="198" t="s">
        <v>405</v>
      </c>
      <c r="H319" s="199">
        <v>9</v>
      </c>
      <c r="I319" s="200"/>
      <c r="J319" s="201">
        <f>ROUND(I319*H319,2)</f>
        <v>0</v>
      </c>
      <c r="K319" s="197" t="s">
        <v>133</v>
      </c>
      <c r="L319" s="43"/>
      <c r="M319" s="202" t="s">
        <v>19</v>
      </c>
      <c r="N319" s="203" t="s">
        <v>43</v>
      </c>
      <c r="O319" s="83"/>
      <c r="P319" s="204">
        <f>O319*H319</f>
        <v>0</v>
      </c>
      <c r="Q319" s="204">
        <v>0</v>
      </c>
      <c r="R319" s="204">
        <f>Q319*H319</f>
        <v>0</v>
      </c>
      <c r="S319" s="204">
        <v>0</v>
      </c>
      <c r="T319" s="20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06" t="s">
        <v>150</v>
      </c>
      <c r="AT319" s="206" t="s">
        <v>129</v>
      </c>
      <c r="AU319" s="206" t="s">
        <v>82</v>
      </c>
      <c r="AY319" s="16" t="s">
        <v>128</v>
      </c>
      <c r="BE319" s="207">
        <f>IF(N319="základní",J319,0)</f>
        <v>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6" t="s">
        <v>80</v>
      </c>
      <c r="BK319" s="207">
        <f>ROUND(I319*H319,2)</f>
        <v>0</v>
      </c>
      <c r="BL319" s="16" t="s">
        <v>150</v>
      </c>
      <c r="BM319" s="206" t="s">
        <v>521</v>
      </c>
    </row>
    <row r="320" s="2" customFormat="1">
      <c r="A320" s="37"/>
      <c r="B320" s="38"/>
      <c r="C320" s="39"/>
      <c r="D320" s="208" t="s">
        <v>136</v>
      </c>
      <c r="E320" s="39"/>
      <c r="F320" s="209" t="s">
        <v>522</v>
      </c>
      <c r="G320" s="39"/>
      <c r="H320" s="39"/>
      <c r="I320" s="210"/>
      <c r="J320" s="39"/>
      <c r="K320" s="39"/>
      <c r="L320" s="43"/>
      <c r="M320" s="211"/>
      <c r="N320" s="212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136</v>
      </c>
      <c r="AU320" s="16" t="s">
        <v>82</v>
      </c>
    </row>
    <row r="321" s="2" customFormat="1" ht="24.15" customHeight="1">
      <c r="A321" s="37"/>
      <c r="B321" s="38"/>
      <c r="C321" s="249" t="s">
        <v>523</v>
      </c>
      <c r="D321" s="249" t="s">
        <v>255</v>
      </c>
      <c r="E321" s="250" t="s">
        <v>524</v>
      </c>
      <c r="F321" s="251" t="s">
        <v>525</v>
      </c>
      <c r="G321" s="252" t="s">
        <v>405</v>
      </c>
      <c r="H321" s="253">
        <v>12</v>
      </c>
      <c r="I321" s="254"/>
      <c r="J321" s="255">
        <f>ROUND(I321*H321,2)</f>
        <v>0</v>
      </c>
      <c r="K321" s="251" t="s">
        <v>133</v>
      </c>
      <c r="L321" s="256"/>
      <c r="M321" s="257" t="s">
        <v>19</v>
      </c>
      <c r="N321" s="258" t="s">
        <v>43</v>
      </c>
      <c r="O321" s="83"/>
      <c r="P321" s="204">
        <f>O321*H321</f>
        <v>0</v>
      </c>
      <c r="Q321" s="204">
        <v>0.020240000000000001</v>
      </c>
      <c r="R321" s="204">
        <f>Q321*H321</f>
        <v>0.24288000000000001</v>
      </c>
      <c r="S321" s="204">
        <v>0</v>
      </c>
      <c r="T321" s="20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6" t="s">
        <v>526</v>
      </c>
      <c r="AT321" s="206" t="s">
        <v>255</v>
      </c>
      <c r="AU321" s="206" t="s">
        <v>82</v>
      </c>
      <c r="AY321" s="16" t="s">
        <v>128</v>
      </c>
      <c r="BE321" s="207">
        <f>IF(N321="základní",J321,0)</f>
        <v>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6" t="s">
        <v>80</v>
      </c>
      <c r="BK321" s="207">
        <f>ROUND(I321*H321,2)</f>
        <v>0</v>
      </c>
      <c r="BL321" s="16" t="s">
        <v>526</v>
      </c>
      <c r="BM321" s="206" t="s">
        <v>527</v>
      </c>
    </row>
    <row r="322" s="2" customFormat="1" ht="24.15" customHeight="1">
      <c r="A322" s="37"/>
      <c r="B322" s="38"/>
      <c r="C322" s="195" t="s">
        <v>528</v>
      </c>
      <c r="D322" s="195" t="s">
        <v>129</v>
      </c>
      <c r="E322" s="196" t="s">
        <v>529</v>
      </c>
      <c r="F322" s="197" t="s">
        <v>530</v>
      </c>
      <c r="G322" s="198" t="s">
        <v>212</v>
      </c>
      <c r="H322" s="199">
        <v>16.484999999999999</v>
      </c>
      <c r="I322" s="200"/>
      <c r="J322" s="201">
        <f>ROUND(I322*H322,2)</f>
        <v>0</v>
      </c>
      <c r="K322" s="197" t="s">
        <v>133</v>
      </c>
      <c r="L322" s="43"/>
      <c r="M322" s="202" t="s">
        <v>19</v>
      </c>
      <c r="N322" s="203" t="s">
        <v>43</v>
      </c>
      <c r="O322" s="83"/>
      <c r="P322" s="204">
        <f>O322*H322</f>
        <v>0</v>
      </c>
      <c r="Q322" s="204">
        <v>2.5122499999999999</v>
      </c>
      <c r="R322" s="204">
        <f>Q322*H322</f>
        <v>41.414441249999996</v>
      </c>
      <c r="S322" s="204">
        <v>0</v>
      </c>
      <c r="T322" s="205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06" t="s">
        <v>150</v>
      </c>
      <c r="AT322" s="206" t="s">
        <v>129</v>
      </c>
      <c r="AU322" s="206" t="s">
        <v>82</v>
      </c>
      <c r="AY322" s="16" t="s">
        <v>128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6" t="s">
        <v>80</v>
      </c>
      <c r="BK322" s="207">
        <f>ROUND(I322*H322,2)</f>
        <v>0</v>
      </c>
      <c r="BL322" s="16" t="s">
        <v>150</v>
      </c>
      <c r="BM322" s="206" t="s">
        <v>531</v>
      </c>
    </row>
    <row r="323" s="2" customFormat="1">
      <c r="A323" s="37"/>
      <c r="B323" s="38"/>
      <c r="C323" s="39"/>
      <c r="D323" s="208" t="s">
        <v>136</v>
      </c>
      <c r="E323" s="39"/>
      <c r="F323" s="209" t="s">
        <v>532</v>
      </c>
      <c r="G323" s="39"/>
      <c r="H323" s="39"/>
      <c r="I323" s="210"/>
      <c r="J323" s="39"/>
      <c r="K323" s="39"/>
      <c r="L323" s="43"/>
      <c r="M323" s="211"/>
      <c r="N323" s="212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136</v>
      </c>
      <c r="AU323" s="16" t="s">
        <v>82</v>
      </c>
    </row>
    <row r="324" s="13" customFormat="1">
      <c r="A324" s="13"/>
      <c r="B324" s="228"/>
      <c r="C324" s="229"/>
      <c r="D324" s="213" t="s">
        <v>215</v>
      </c>
      <c r="E324" s="230" t="s">
        <v>19</v>
      </c>
      <c r="F324" s="231" t="s">
        <v>229</v>
      </c>
      <c r="G324" s="229"/>
      <c r="H324" s="230" t="s">
        <v>19</v>
      </c>
      <c r="I324" s="232"/>
      <c r="J324" s="229"/>
      <c r="K324" s="229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215</v>
      </c>
      <c r="AU324" s="237" t="s">
        <v>82</v>
      </c>
      <c r="AV324" s="13" t="s">
        <v>80</v>
      </c>
      <c r="AW324" s="13" t="s">
        <v>33</v>
      </c>
      <c r="AX324" s="13" t="s">
        <v>72</v>
      </c>
      <c r="AY324" s="237" t="s">
        <v>128</v>
      </c>
    </row>
    <row r="325" s="14" customFormat="1">
      <c r="A325" s="14"/>
      <c r="B325" s="238"/>
      <c r="C325" s="239"/>
      <c r="D325" s="213" t="s">
        <v>215</v>
      </c>
      <c r="E325" s="240" t="s">
        <v>19</v>
      </c>
      <c r="F325" s="241" t="s">
        <v>533</v>
      </c>
      <c r="G325" s="239"/>
      <c r="H325" s="242">
        <v>10.93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215</v>
      </c>
      <c r="AU325" s="248" t="s">
        <v>82</v>
      </c>
      <c r="AV325" s="14" t="s">
        <v>82</v>
      </c>
      <c r="AW325" s="14" t="s">
        <v>33</v>
      </c>
      <c r="AX325" s="14" t="s">
        <v>72</v>
      </c>
      <c r="AY325" s="248" t="s">
        <v>128</v>
      </c>
    </row>
    <row r="326" s="13" customFormat="1">
      <c r="A326" s="13"/>
      <c r="B326" s="228"/>
      <c r="C326" s="229"/>
      <c r="D326" s="213" t="s">
        <v>215</v>
      </c>
      <c r="E326" s="230" t="s">
        <v>19</v>
      </c>
      <c r="F326" s="231" t="s">
        <v>232</v>
      </c>
      <c r="G326" s="229"/>
      <c r="H326" s="230" t="s">
        <v>19</v>
      </c>
      <c r="I326" s="232"/>
      <c r="J326" s="229"/>
      <c r="K326" s="229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215</v>
      </c>
      <c r="AU326" s="237" t="s">
        <v>82</v>
      </c>
      <c r="AV326" s="13" t="s">
        <v>80</v>
      </c>
      <c r="AW326" s="13" t="s">
        <v>33</v>
      </c>
      <c r="AX326" s="13" t="s">
        <v>72</v>
      </c>
      <c r="AY326" s="237" t="s">
        <v>128</v>
      </c>
    </row>
    <row r="327" s="14" customFormat="1">
      <c r="A327" s="14"/>
      <c r="B327" s="238"/>
      <c r="C327" s="239"/>
      <c r="D327" s="213" t="s">
        <v>215</v>
      </c>
      <c r="E327" s="240" t="s">
        <v>19</v>
      </c>
      <c r="F327" s="241" t="s">
        <v>534</v>
      </c>
      <c r="G327" s="239"/>
      <c r="H327" s="242">
        <v>5.5549999999999997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215</v>
      </c>
      <c r="AU327" s="248" t="s">
        <v>82</v>
      </c>
      <c r="AV327" s="14" t="s">
        <v>82</v>
      </c>
      <c r="AW327" s="14" t="s">
        <v>33</v>
      </c>
      <c r="AX327" s="14" t="s">
        <v>72</v>
      </c>
      <c r="AY327" s="248" t="s">
        <v>128</v>
      </c>
    </row>
    <row r="328" s="2" customFormat="1" ht="24.15" customHeight="1">
      <c r="A328" s="37"/>
      <c r="B328" s="38"/>
      <c r="C328" s="195" t="s">
        <v>535</v>
      </c>
      <c r="D328" s="195" t="s">
        <v>129</v>
      </c>
      <c r="E328" s="196" t="s">
        <v>536</v>
      </c>
      <c r="F328" s="197" t="s">
        <v>537</v>
      </c>
      <c r="G328" s="198" t="s">
        <v>262</v>
      </c>
      <c r="H328" s="199">
        <v>20</v>
      </c>
      <c r="I328" s="200"/>
      <c r="J328" s="201">
        <f>ROUND(I328*H328,2)</f>
        <v>0</v>
      </c>
      <c r="K328" s="197" t="s">
        <v>133</v>
      </c>
      <c r="L328" s="43"/>
      <c r="M328" s="202" t="s">
        <v>19</v>
      </c>
      <c r="N328" s="203" t="s">
        <v>43</v>
      </c>
      <c r="O328" s="83"/>
      <c r="P328" s="204">
        <f>O328*H328</f>
        <v>0</v>
      </c>
      <c r="Q328" s="204">
        <v>0</v>
      </c>
      <c r="R328" s="204">
        <f>Q328*H328</f>
        <v>0</v>
      </c>
      <c r="S328" s="204">
        <v>0</v>
      </c>
      <c r="T328" s="20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06" t="s">
        <v>313</v>
      </c>
      <c r="AT328" s="206" t="s">
        <v>129</v>
      </c>
      <c r="AU328" s="206" t="s">
        <v>82</v>
      </c>
      <c r="AY328" s="16" t="s">
        <v>128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6" t="s">
        <v>80</v>
      </c>
      <c r="BK328" s="207">
        <f>ROUND(I328*H328,2)</f>
        <v>0</v>
      </c>
      <c r="BL328" s="16" t="s">
        <v>313</v>
      </c>
      <c r="BM328" s="206" t="s">
        <v>538</v>
      </c>
    </row>
    <row r="329" s="2" customFormat="1">
      <c r="A329" s="37"/>
      <c r="B329" s="38"/>
      <c r="C329" s="39"/>
      <c r="D329" s="208" t="s">
        <v>136</v>
      </c>
      <c r="E329" s="39"/>
      <c r="F329" s="209" t="s">
        <v>539</v>
      </c>
      <c r="G329" s="39"/>
      <c r="H329" s="39"/>
      <c r="I329" s="210"/>
      <c r="J329" s="39"/>
      <c r="K329" s="39"/>
      <c r="L329" s="43"/>
      <c r="M329" s="211"/>
      <c r="N329" s="212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136</v>
      </c>
      <c r="AU329" s="16" t="s">
        <v>82</v>
      </c>
    </row>
    <row r="330" s="13" customFormat="1">
      <c r="A330" s="13"/>
      <c r="B330" s="228"/>
      <c r="C330" s="229"/>
      <c r="D330" s="213" t="s">
        <v>215</v>
      </c>
      <c r="E330" s="230" t="s">
        <v>19</v>
      </c>
      <c r="F330" s="231" t="s">
        <v>540</v>
      </c>
      <c r="G330" s="229"/>
      <c r="H330" s="230" t="s">
        <v>19</v>
      </c>
      <c r="I330" s="232"/>
      <c r="J330" s="229"/>
      <c r="K330" s="229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215</v>
      </c>
      <c r="AU330" s="237" t="s">
        <v>82</v>
      </c>
      <c r="AV330" s="13" t="s">
        <v>80</v>
      </c>
      <c r="AW330" s="13" t="s">
        <v>33</v>
      </c>
      <c r="AX330" s="13" t="s">
        <v>72</v>
      </c>
      <c r="AY330" s="237" t="s">
        <v>128</v>
      </c>
    </row>
    <row r="331" s="13" customFormat="1">
      <c r="A331" s="13"/>
      <c r="B331" s="228"/>
      <c r="C331" s="229"/>
      <c r="D331" s="213" t="s">
        <v>215</v>
      </c>
      <c r="E331" s="230" t="s">
        <v>19</v>
      </c>
      <c r="F331" s="231" t="s">
        <v>541</v>
      </c>
      <c r="G331" s="229"/>
      <c r="H331" s="230" t="s">
        <v>19</v>
      </c>
      <c r="I331" s="232"/>
      <c r="J331" s="229"/>
      <c r="K331" s="229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215</v>
      </c>
      <c r="AU331" s="237" t="s">
        <v>82</v>
      </c>
      <c r="AV331" s="13" t="s">
        <v>80</v>
      </c>
      <c r="AW331" s="13" t="s">
        <v>33</v>
      </c>
      <c r="AX331" s="13" t="s">
        <v>72</v>
      </c>
      <c r="AY331" s="237" t="s">
        <v>128</v>
      </c>
    </row>
    <row r="332" s="14" customFormat="1">
      <c r="A332" s="14"/>
      <c r="B332" s="238"/>
      <c r="C332" s="239"/>
      <c r="D332" s="213" t="s">
        <v>215</v>
      </c>
      <c r="E332" s="240" t="s">
        <v>19</v>
      </c>
      <c r="F332" s="241" t="s">
        <v>336</v>
      </c>
      <c r="G332" s="239"/>
      <c r="H332" s="242">
        <v>20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8" t="s">
        <v>215</v>
      </c>
      <c r="AU332" s="248" t="s">
        <v>82</v>
      </c>
      <c r="AV332" s="14" t="s">
        <v>82</v>
      </c>
      <c r="AW332" s="14" t="s">
        <v>33</v>
      </c>
      <c r="AX332" s="14" t="s">
        <v>72</v>
      </c>
      <c r="AY332" s="248" t="s">
        <v>128</v>
      </c>
    </row>
    <row r="333" s="2" customFormat="1" ht="16.5" customHeight="1">
      <c r="A333" s="37"/>
      <c r="B333" s="38"/>
      <c r="C333" s="195" t="s">
        <v>542</v>
      </c>
      <c r="D333" s="195" t="s">
        <v>129</v>
      </c>
      <c r="E333" s="196" t="s">
        <v>543</v>
      </c>
      <c r="F333" s="197" t="s">
        <v>544</v>
      </c>
      <c r="G333" s="198" t="s">
        <v>262</v>
      </c>
      <c r="H333" s="199">
        <v>20</v>
      </c>
      <c r="I333" s="200"/>
      <c r="J333" s="201">
        <f>ROUND(I333*H333,2)</f>
        <v>0</v>
      </c>
      <c r="K333" s="197" t="s">
        <v>19</v>
      </c>
      <c r="L333" s="43"/>
      <c r="M333" s="202" t="s">
        <v>19</v>
      </c>
      <c r="N333" s="203" t="s">
        <v>43</v>
      </c>
      <c r="O333" s="83"/>
      <c r="P333" s="204">
        <f>O333*H333</f>
        <v>0</v>
      </c>
      <c r="Q333" s="204">
        <v>0</v>
      </c>
      <c r="R333" s="204">
        <f>Q333*H333</f>
        <v>0</v>
      </c>
      <c r="S333" s="204">
        <v>0</v>
      </c>
      <c r="T333" s="20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06" t="s">
        <v>313</v>
      </c>
      <c r="AT333" s="206" t="s">
        <v>129</v>
      </c>
      <c r="AU333" s="206" t="s">
        <v>82</v>
      </c>
      <c r="AY333" s="16" t="s">
        <v>128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6" t="s">
        <v>80</v>
      </c>
      <c r="BK333" s="207">
        <f>ROUND(I333*H333,2)</f>
        <v>0</v>
      </c>
      <c r="BL333" s="16" t="s">
        <v>313</v>
      </c>
      <c r="BM333" s="206" t="s">
        <v>545</v>
      </c>
    </row>
    <row r="334" s="11" customFormat="1" ht="22.8" customHeight="1">
      <c r="A334" s="11"/>
      <c r="B334" s="181"/>
      <c r="C334" s="182"/>
      <c r="D334" s="183" t="s">
        <v>71</v>
      </c>
      <c r="E334" s="226" t="s">
        <v>546</v>
      </c>
      <c r="F334" s="226" t="s">
        <v>547</v>
      </c>
      <c r="G334" s="182"/>
      <c r="H334" s="182"/>
      <c r="I334" s="185"/>
      <c r="J334" s="227">
        <f>BK334</f>
        <v>0</v>
      </c>
      <c r="K334" s="182"/>
      <c r="L334" s="187"/>
      <c r="M334" s="188"/>
      <c r="N334" s="189"/>
      <c r="O334" s="189"/>
      <c r="P334" s="190">
        <f>SUM(P335:P336)</f>
        <v>0</v>
      </c>
      <c r="Q334" s="189"/>
      <c r="R334" s="190">
        <f>SUM(R335:R336)</f>
        <v>0</v>
      </c>
      <c r="S334" s="189"/>
      <c r="T334" s="191">
        <f>SUM(T335:T336)</f>
        <v>0</v>
      </c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R334" s="192" t="s">
        <v>80</v>
      </c>
      <c r="AT334" s="193" t="s">
        <v>71</v>
      </c>
      <c r="AU334" s="193" t="s">
        <v>80</v>
      </c>
      <c r="AY334" s="192" t="s">
        <v>128</v>
      </c>
      <c r="BK334" s="194">
        <f>SUM(BK335:BK336)</f>
        <v>0</v>
      </c>
    </row>
    <row r="335" s="2" customFormat="1" ht="44.25" customHeight="1">
      <c r="A335" s="37"/>
      <c r="B335" s="38"/>
      <c r="C335" s="195" t="s">
        <v>548</v>
      </c>
      <c r="D335" s="195" t="s">
        <v>129</v>
      </c>
      <c r="E335" s="196" t="s">
        <v>549</v>
      </c>
      <c r="F335" s="197" t="s">
        <v>550</v>
      </c>
      <c r="G335" s="198" t="s">
        <v>246</v>
      </c>
      <c r="H335" s="199">
        <v>661.59000000000003</v>
      </c>
      <c r="I335" s="200"/>
      <c r="J335" s="201">
        <f>ROUND(I335*H335,2)</f>
        <v>0</v>
      </c>
      <c r="K335" s="197" t="s">
        <v>133</v>
      </c>
      <c r="L335" s="43"/>
      <c r="M335" s="202" t="s">
        <v>19</v>
      </c>
      <c r="N335" s="203" t="s">
        <v>43</v>
      </c>
      <c r="O335" s="83"/>
      <c r="P335" s="204">
        <f>O335*H335</f>
        <v>0</v>
      </c>
      <c r="Q335" s="204">
        <v>0</v>
      </c>
      <c r="R335" s="204">
        <f>Q335*H335</f>
        <v>0</v>
      </c>
      <c r="S335" s="204">
        <v>0</v>
      </c>
      <c r="T335" s="20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06" t="s">
        <v>150</v>
      </c>
      <c r="AT335" s="206" t="s">
        <v>129</v>
      </c>
      <c r="AU335" s="206" t="s">
        <v>82</v>
      </c>
      <c r="AY335" s="16" t="s">
        <v>128</v>
      </c>
      <c r="BE335" s="207">
        <f>IF(N335="základní",J335,0)</f>
        <v>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6" t="s">
        <v>80</v>
      </c>
      <c r="BK335" s="207">
        <f>ROUND(I335*H335,2)</f>
        <v>0</v>
      </c>
      <c r="BL335" s="16" t="s">
        <v>150</v>
      </c>
      <c r="BM335" s="206" t="s">
        <v>551</v>
      </c>
    </row>
    <row r="336" s="2" customFormat="1">
      <c r="A336" s="37"/>
      <c r="B336" s="38"/>
      <c r="C336" s="39"/>
      <c r="D336" s="208" t="s">
        <v>136</v>
      </c>
      <c r="E336" s="39"/>
      <c r="F336" s="209" t="s">
        <v>552</v>
      </c>
      <c r="G336" s="39"/>
      <c r="H336" s="39"/>
      <c r="I336" s="210"/>
      <c r="J336" s="39"/>
      <c r="K336" s="39"/>
      <c r="L336" s="43"/>
      <c r="M336" s="211"/>
      <c r="N336" s="212"/>
      <c r="O336" s="83"/>
      <c r="P336" s="83"/>
      <c r="Q336" s="83"/>
      <c r="R336" s="83"/>
      <c r="S336" s="83"/>
      <c r="T336" s="84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136</v>
      </c>
      <c r="AU336" s="16" t="s">
        <v>82</v>
      </c>
    </row>
    <row r="337" s="11" customFormat="1" ht="22.8" customHeight="1">
      <c r="A337" s="11"/>
      <c r="B337" s="181"/>
      <c r="C337" s="182"/>
      <c r="D337" s="183" t="s">
        <v>71</v>
      </c>
      <c r="E337" s="226" t="s">
        <v>553</v>
      </c>
      <c r="F337" s="226" t="s">
        <v>554</v>
      </c>
      <c r="G337" s="182"/>
      <c r="H337" s="182"/>
      <c r="I337" s="185"/>
      <c r="J337" s="227">
        <f>BK337</f>
        <v>0</v>
      </c>
      <c r="K337" s="182"/>
      <c r="L337" s="187"/>
      <c r="M337" s="188"/>
      <c r="N337" s="189"/>
      <c r="O337" s="189"/>
      <c r="P337" s="190">
        <f>SUM(P338:P357)</f>
        <v>0</v>
      </c>
      <c r="Q337" s="189"/>
      <c r="R337" s="190">
        <f>SUM(R338:R357)</f>
        <v>0</v>
      </c>
      <c r="S337" s="189"/>
      <c r="T337" s="191">
        <f>SUM(T338:T357)</f>
        <v>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R337" s="192" t="s">
        <v>80</v>
      </c>
      <c r="AT337" s="193" t="s">
        <v>71</v>
      </c>
      <c r="AU337" s="193" t="s">
        <v>80</v>
      </c>
      <c r="AY337" s="192" t="s">
        <v>128</v>
      </c>
      <c r="BK337" s="194">
        <f>SUM(BK338:BK357)</f>
        <v>0</v>
      </c>
    </row>
    <row r="338" s="2" customFormat="1" ht="24.15" customHeight="1">
      <c r="A338" s="37"/>
      <c r="B338" s="38"/>
      <c r="C338" s="195" t="s">
        <v>555</v>
      </c>
      <c r="D338" s="195" t="s">
        <v>129</v>
      </c>
      <c r="E338" s="196" t="s">
        <v>556</v>
      </c>
      <c r="F338" s="197" t="s">
        <v>557</v>
      </c>
      <c r="G338" s="198" t="s">
        <v>246</v>
      </c>
      <c r="H338" s="199">
        <v>419.5</v>
      </c>
      <c r="I338" s="200"/>
      <c r="J338" s="201">
        <f>ROUND(I338*H338,2)</f>
        <v>0</v>
      </c>
      <c r="K338" s="197" t="s">
        <v>133</v>
      </c>
      <c r="L338" s="43"/>
      <c r="M338" s="202" t="s">
        <v>19</v>
      </c>
      <c r="N338" s="203" t="s">
        <v>43</v>
      </c>
      <c r="O338" s="83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6" t="s">
        <v>150</v>
      </c>
      <c r="AT338" s="206" t="s">
        <v>129</v>
      </c>
      <c r="AU338" s="206" t="s">
        <v>82</v>
      </c>
      <c r="AY338" s="16" t="s">
        <v>128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6" t="s">
        <v>80</v>
      </c>
      <c r="BK338" s="207">
        <f>ROUND(I338*H338,2)</f>
        <v>0</v>
      </c>
      <c r="BL338" s="16" t="s">
        <v>150</v>
      </c>
      <c r="BM338" s="206" t="s">
        <v>558</v>
      </c>
    </row>
    <row r="339" s="2" customFormat="1">
      <c r="A339" s="37"/>
      <c r="B339" s="38"/>
      <c r="C339" s="39"/>
      <c r="D339" s="208" t="s">
        <v>136</v>
      </c>
      <c r="E339" s="39"/>
      <c r="F339" s="209" t="s">
        <v>559</v>
      </c>
      <c r="G339" s="39"/>
      <c r="H339" s="39"/>
      <c r="I339" s="210"/>
      <c r="J339" s="39"/>
      <c r="K339" s="39"/>
      <c r="L339" s="43"/>
      <c r="M339" s="211"/>
      <c r="N339" s="212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136</v>
      </c>
      <c r="AU339" s="16" t="s">
        <v>82</v>
      </c>
    </row>
    <row r="340" s="13" customFormat="1">
      <c r="A340" s="13"/>
      <c r="B340" s="228"/>
      <c r="C340" s="229"/>
      <c r="D340" s="213" t="s">
        <v>215</v>
      </c>
      <c r="E340" s="230" t="s">
        <v>19</v>
      </c>
      <c r="F340" s="231" t="s">
        <v>560</v>
      </c>
      <c r="G340" s="229"/>
      <c r="H340" s="230" t="s">
        <v>19</v>
      </c>
      <c r="I340" s="232"/>
      <c r="J340" s="229"/>
      <c r="K340" s="229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215</v>
      </c>
      <c r="AU340" s="237" t="s">
        <v>82</v>
      </c>
      <c r="AV340" s="13" t="s">
        <v>80</v>
      </c>
      <c r="AW340" s="13" t="s">
        <v>33</v>
      </c>
      <c r="AX340" s="13" t="s">
        <v>72</v>
      </c>
      <c r="AY340" s="237" t="s">
        <v>128</v>
      </c>
    </row>
    <row r="341" s="14" customFormat="1">
      <c r="A341" s="14"/>
      <c r="B341" s="238"/>
      <c r="C341" s="239"/>
      <c r="D341" s="213" t="s">
        <v>215</v>
      </c>
      <c r="E341" s="240" t="s">
        <v>19</v>
      </c>
      <c r="F341" s="241" t="s">
        <v>561</v>
      </c>
      <c r="G341" s="239"/>
      <c r="H341" s="242">
        <v>6.9000000000000004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215</v>
      </c>
      <c r="AU341" s="248" t="s">
        <v>82</v>
      </c>
      <c r="AV341" s="14" t="s">
        <v>82</v>
      </c>
      <c r="AW341" s="14" t="s">
        <v>33</v>
      </c>
      <c r="AX341" s="14" t="s">
        <v>72</v>
      </c>
      <c r="AY341" s="248" t="s">
        <v>128</v>
      </c>
    </row>
    <row r="342" s="13" customFormat="1">
      <c r="A342" s="13"/>
      <c r="B342" s="228"/>
      <c r="C342" s="229"/>
      <c r="D342" s="213" t="s">
        <v>215</v>
      </c>
      <c r="E342" s="230" t="s">
        <v>19</v>
      </c>
      <c r="F342" s="231" t="s">
        <v>562</v>
      </c>
      <c r="G342" s="229"/>
      <c r="H342" s="230" t="s">
        <v>19</v>
      </c>
      <c r="I342" s="232"/>
      <c r="J342" s="229"/>
      <c r="K342" s="229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215</v>
      </c>
      <c r="AU342" s="237" t="s">
        <v>82</v>
      </c>
      <c r="AV342" s="13" t="s">
        <v>80</v>
      </c>
      <c r="AW342" s="13" t="s">
        <v>33</v>
      </c>
      <c r="AX342" s="13" t="s">
        <v>72</v>
      </c>
      <c r="AY342" s="237" t="s">
        <v>128</v>
      </c>
    </row>
    <row r="343" s="14" customFormat="1">
      <c r="A343" s="14"/>
      <c r="B343" s="238"/>
      <c r="C343" s="239"/>
      <c r="D343" s="213" t="s">
        <v>215</v>
      </c>
      <c r="E343" s="240" t="s">
        <v>19</v>
      </c>
      <c r="F343" s="241" t="s">
        <v>563</v>
      </c>
      <c r="G343" s="239"/>
      <c r="H343" s="242">
        <v>412.60000000000002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215</v>
      </c>
      <c r="AU343" s="248" t="s">
        <v>82</v>
      </c>
      <c r="AV343" s="14" t="s">
        <v>82</v>
      </c>
      <c r="AW343" s="14" t="s">
        <v>33</v>
      </c>
      <c r="AX343" s="14" t="s">
        <v>72</v>
      </c>
      <c r="AY343" s="248" t="s">
        <v>128</v>
      </c>
    </row>
    <row r="344" s="2" customFormat="1" ht="24.15" customHeight="1">
      <c r="A344" s="37"/>
      <c r="B344" s="38"/>
      <c r="C344" s="195" t="s">
        <v>564</v>
      </c>
      <c r="D344" s="195" t="s">
        <v>129</v>
      </c>
      <c r="E344" s="196" t="s">
        <v>565</v>
      </c>
      <c r="F344" s="197" t="s">
        <v>566</v>
      </c>
      <c r="G344" s="198" t="s">
        <v>246</v>
      </c>
      <c r="H344" s="199">
        <v>106.27</v>
      </c>
      <c r="I344" s="200"/>
      <c r="J344" s="201">
        <f>ROUND(I344*H344,2)</f>
        <v>0</v>
      </c>
      <c r="K344" s="197" t="s">
        <v>19</v>
      </c>
      <c r="L344" s="43"/>
      <c r="M344" s="202" t="s">
        <v>19</v>
      </c>
      <c r="N344" s="203" t="s">
        <v>43</v>
      </c>
      <c r="O344" s="83"/>
      <c r="P344" s="204">
        <f>O344*H344</f>
        <v>0</v>
      </c>
      <c r="Q344" s="204">
        <v>0</v>
      </c>
      <c r="R344" s="204">
        <f>Q344*H344</f>
        <v>0</v>
      </c>
      <c r="S344" s="204">
        <v>0</v>
      </c>
      <c r="T344" s="20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06" t="s">
        <v>150</v>
      </c>
      <c r="AT344" s="206" t="s">
        <v>129</v>
      </c>
      <c r="AU344" s="206" t="s">
        <v>82</v>
      </c>
      <c r="AY344" s="16" t="s">
        <v>128</v>
      </c>
      <c r="BE344" s="207">
        <f>IF(N344="základní",J344,0)</f>
        <v>0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6" t="s">
        <v>80</v>
      </c>
      <c r="BK344" s="207">
        <f>ROUND(I344*H344,2)</f>
        <v>0</v>
      </c>
      <c r="BL344" s="16" t="s">
        <v>150</v>
      </c>
      <c r="BM344" s="206" t="s">
        <v>567</v>
      </c>
    </row>
    <row r="345" s="13" customFormat="1">
      <c r="A345" s="13"/>
      <c r="B345" s="228"/>
      <c r="C345" s="229"/>
      <c r="D345" s="213" t="s">
        <v>215</v>
      </c>
      <c r="E345" s="230" t="s">
        <v>19</v>
      </c>
      <c r="F345" s="231" t="s">
        <v>568</v>
      </c>
      <c r="G345" s="229"/>
      <c r="H345" s="230" t="s">
        <v>19</v>
      </c>
      <c r="I345" s="232"/>
      <c r="J345" s="229"/>
      <c r="K345" s="229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215</v>
      </c>
      <c r="AU345" s="237" t="s">
        <v>82</v>
      </c>
      <c r="AV345" s="13" t="s">
        <v>80</v>
      </c>
      <c r="AW345" s="13" t="s">
        <v>33</v>
      </c>
      <c r="AX345" s="13" t="s">
        <v>72</v>
      </c>
      <c r="AY345" s="237" t="s">
        <v>128</v>
      </c>
    </row>
    <row r="346" s="14" customFormat="1">
      <c r="A346" s="14"/>
      <c r="B346" s="238"/>
      <c r="C346" s="239"/>
      <c r="D346" s="213" t="s">
        <v>215</v>
      </c>
      <c r="E346" s="240" t="s">
        <v>19</v>
      </c>
      <c r="F346" s="241" t="s">
        <v>569</v>
      </c>
      <c r="G346" s="239"/>
      <c r="H346" s="242">
        <v>99.370000000000005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8" t="s">
        <v>215</v>
      </c>
      <c r="AU346" s="248" t="s">
        <v>82</v>
      </c>
      <c r="AV346" s="14" t="s">
        <v>82</v>
      </c>
      <c r="AW346" s="14" t="s">
        <v>33</v>
      </c>
      <c r="AX346" s="14" t="s">
        <v>72</v>
      </c>
      <c r="AY346" s="248" t="s">
        <v>128</v>
      </c>
    </row>
    <row r="347" s="13" customFormat="1">
      <c r="A347" s="13"/>
      <c r="B347" s="228"/>
      <c r="C347" s="229"/>
      <c r="D347" s="213" t="s">
        <v>215</v>
      </c>
      <c r="E347" s="230" t="s">
        <v>19</v>
      </c>
      <c r="F347" s="231" t="s">
        <v>570</v>
      </c>
      <c r="G347" s="229"/>
      <c r="H347" s="230" t="s">
        <v>19</v>
      </c>
      <c r="I347" s="232"/>
      <c r="J347" s="229"/>
      <c r="K347" s="229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215</v>
      </c>
      <c r="AU347" s="237" t="s">
        <v>82</v>
      </c>
      <c r="AV347" s="13" t="s">
        <v>80</v>
      </c>
      <c r="AW347" s="13" t="s">
        <v>33</v>
      </c>
      <c r="AX347" s="13" t="s">
        <v>72</v>
      </c>
      <c r="AY347" s="237" t="s">
        <v>128</v>
      </c>
    </row>
    <row r="348" s="14" customFormat="1">
      <c r="A348" s="14"/>
      <c r="B348" s="238"/>
      <c r="C348" s="239"/>
      <c r="D348" s="213" t="s">
        <v>215</v>
      </c>
      <c r="E348" s="240" t="s">
        <v>19</v>
      </c>
      <c r="F348" s="241" t="s">
        <v>571</v>
      </c>
      <c r="G348" s="239"/>
      <c r="H348" s="242">
        <v>6.9000000000000004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215</v>
      </c>
      <c r="AU348" s="248" t="s">
        <v>82</v>
      </c>
      <c r="AV348" s="14" t="s">
        <v>82</v>
      </c>
      <c r="AW348" s="14" t="s">
        <v>33</v>
      </c>
      <c r="AX348" s="14" t="s">
        <v>72</v>
      </c>
      <c r="AY348" s="248" t="s">
        <v>128</v>
      </c>
    </row>
    <row r="349" s="2" customFormat="1" ht="44.25" customHeight="1">
      <c r="A349" s="37"/>
      <c r="B349" s="38"/>
      <c r="C349" s="195" t="s">
        <v>572</v>
      </c>
      <c r="D349" s="195" t="s">
        <v>129</v>
      </c>
      <c r="E349" s="196" t="s">
        <v>573</v>
      </c>
      <c r="F349" s="197" t="s">
        <v>574</v>
      </c>
      <c r="G349" s="198" t="s">
        <v>246</v>
      </c>
      <c r="H349" s="199">
        <v>6.9000000000000004</v>
      </c>
      <c r="I349" s="200"/>
      <c r="J349" s="201">
        <f>ROUND(I349*H349,2)</f>
        <v>0</v>
      </c>
      <c r="K349" s="197" t="s">
        <v>133</v>
      </c>
      <c r="L349" s="43"/>
      <c r="M349" s="202" t="s">
        <v>19</v>
      </c>
      <c r="N349" s="203" t="s">
        <v>43</v>
      </c>
      <c r="O349" s="83"/>
      <c r="P349" s="204">
        <f>O349*H349</f>
        <v>0</v>
      </c>
      <c r="Q349" s="204">
        <v>0</v>
      </c>
      <c r="R349" s="204">
        <f>Q349*H349</f>
        <v>0</v>
      </c>
      <c r="S349" s="204">
        <v>0</v>
      </c>
      <c r="T349" s="205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06" t="s">
        <v>150</v>
      </c>
      <c r="AT349" s="206" t="s">
        <v>129</v>
      </c>
      <c r="AU349" s="206" t="s">
        <v>82</v>
      </c>
      <c r="AY349" s="16" t="s">
        <v>128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6" t="s">
        <v>80</v>
      </c>
      <c r="BK349" s="207">
        <f>ROUND(I349*H349,2)</f>
        <v>0</v>
      </c>
      <c r="BL349" s="16" t="s">
        <v>150</v>
      </c>
      <c r="BM349" s="206" t="s">
        <v>575</v>
      </c>
    </row>
    <row r="350" s="2" customFormat="1">
      <c r="A350" s="37"/>
      <c r="B350" s="38"/>
      <c r="C350" s="39"/>
      <c r="D350" s="208" t="s">
        <v>136</v>
      </c>
      <c r="E350" s="39"/>
      <c r="F350" s="209" t="s">
        <v>576</v>
      </c>
      <c r="G350" s="39"/>
      <c r="H350" s="39"/>
      <c r="I350" s="210"/>
      <c r="J350" s="39"/>
      <c r="K350" s="39"/>
      <c r="L350" s="43"/>
      <c r="M350" s="211"/>
      <c r="N350" s="212"/>
      <c r="O350" s="83"/>
      <c r="P350" s="83"/>
      <c r="Q350" s="83"/>
      <c r="R350" s="83"/>
      <c r="S350" s="83"/>
      <c r="T350" s="84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136</v>
      </c>
      <c r="AU350" s="16" t="s">
        <v>82</v>
      </c>
    </row>
    <row r="351" s="13" customFormat="1">
      <c r="A351" s="13"/>
      <c r="B351" s="228"/>
      <c r="C351" s="229"/>
      <c r="D351" s="213" t="s">
        <v>215</v>
      </c>
      <c r="E351" s="230" t="s">
        <v>19</v>
      </c>
      <c r="F351" s="231" t="s">
        <v>570</v>
      </c>
      <c r="G351" s="229"/>
      <c r="H351" s="230" t="s">
        <v>19</v>
      </c>
      <c r="I351" s="232"/>
      <c r="J351" s="229"/>
      <c r="K351" s="229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215</v>
      </c>
      <c r="AU351" s="237" t="s">
        <v>82</v>
      </c>
      <c r="AV351" s="13" t="s">
        <v>80</v>
      </c>
      <c r="AW351" s="13" t="s">
        <v>33</v>
      </c>
      <c r="AX351" s="13" t="s">
        <v>72</v>
      </c>
      <c r="AY351" s="237" t="s">
        <v>128</v>
      </c>
    </row>
    <row r="352" s="14" customFormat="1">
      <c r="A352" s="14"/>
      <c r="B352" s="238"/>
      <c r="C352" s="239"/>
      <c r="D352" s="213" t="s">
        <v>215</v>
      </c>
      <c r="E352" s="240" t="s">
        <v>19</v>
      </c>
      <c r="F352" s="241" t="s">
        <v>571</v>
      </c>
      <c r="G352" s="239"/>
      <c r="H352" s="242">
        <v>6.9000000000000004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215</v>
      </c>
      <c r="AU352" s="248" t="s">
        <v>82</v>
      </c>
      <c r="AV352" s="14" t="s">
        <v>82</v>
      </c>
      <c r="AW352" s="14" t="s">
        <v>33</v>
      </c>
      <c r="AX352" s="14" t="s">
        <v>72</v>
      </c>
      <c r="AY352" s="248" t="s">
        <v>128</v>
      </c>
    </row>
    <row r="353" s="2" customFormat="1" ht="24.15" customHeight="1">
      <c r="A353" s="37"/>
      <c r="B353" s="38"/>
      <c r="C353" s="195" t="s">
        <v>577</v>
      </c>
      <c r="D353" s="195" t="s">
        <v>129</v>
      </c>
      <c r="E353" s="196" t="s">
        <v>578</v>
      </c>
      <c r="F353" s="197" t="s">
        <v>579</v>
      </c>
      <c r="G353" s="198" t="s">
        <v>246</v>
      </c>
      <c r="H353" s="199">
        <v>52.990000000000002</v>
      </c>
      <c r="I353" s="200"/>
      <c r="J353" s="201">
        <f>ROUND(I353*H353,2)</f>
        <v>0</v>
      </c>
      <c r="K353" s="197" t="s">
        <v>19</v>
      </c>
      <c r="L353" s="43"/>
      <c r="M353" s="202" t="s">
        <v>19</v>
      </c>
      <c r="N353" s="203" t="s">
        <v>43</v>
      </c>
      <c r="O353" s="83"/>
      <c r="P353" s="204">
        <f>O353*H353</f>
        <v>0</v>
      </c>
      <c r="Q353" s="204">
        <v>0</v>
      </c>
      <c r="R353" s="204">
        <f>Q353*H353</f>
        <v>0</v>
      </c>
      <c r="S353" s="204">
        <v>0</v>
      </c>
      <c r="T353" s="205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06" t="s">
        <v>150</v>
      </c>
      <c r="AT353" s="206" t="s">
        <v>129</v>
      </c>
      <c r="AU353" s="206" t="s">
        <v>82</v>
      </c>
      <c r="AY353" s="16" t="s">
        <v>128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6" t="s">
        <v>80</v>
      </c>
      <c r="BK353" s="207">
        <f>ROUND(I353*H353,2)</f>
        <v>0</v>
      </c>
      <c r="BL353" s="16" t="s">
        <v>150</v>
      </c>
      <c r="BM353" s="206" t="s">
        <v>580</v>
      </c>
    </row>
    <row r="354" s="14" customFormat="1">
      <c r="A354" s="14"/>
      <c r="B354" s="238"/>
      <c r="C354" s="239"/>
      <c r="D354" s="213" t="s">
        <v>215</v>
      </c>
      <c r="E354" s="240" t="s">
        <v>19</v>
      </c>
      <c r="F354" s="241" t="s">
        <v>581</v>
      </c>
      <c r="G354" s="239"/>
      <c r="H354" s="242">
        <v>52.990000000000002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215</v>
      </c>
      <c r="AU354" s="248" t="s">
        <v>82</v>
      </c>
      <c r="AV354" s="14" t="s">
        <v>82</v>
      </c>
      <c r="AW354" s="14" t="s">
        <v>33</v>
      </c>
      <c r="AX354" s="14" t="s">
        <v>72</v>
      </c>
      <c r="AY354" s="248" t="s">
        <v>128</v>
      </c>
    </row>
    <row r="355" s="2" customFormat="1" ht="44.25" customHeight="1">
      <c r="A355" s="37"/>
      <c r="B355" s="38"/>
      <c r="C355" s="195" t="s">
        <v>582</v>
      </c>
      <c r="D355" s="195" t="s">
        <v>129</v>
      </c>
      <c r="E355" s="196" t="s">
        <v>583</v>
      </c>
      <c r="F355" s="197" t="s">
        <v>584</v>
      </c>
      <c r="G355" s="198" t="s">
        <v>246</v>
      </c>
      <c r="H355" s="199">
        <v>49.649999999999999</v>
      </c>
      <c r="I355" s="200"/>
      <c r="J355" s="201">
        <f>ROUND(I355*H355,2)</f>
        <v>0</v>
      </c>
      <c r="K355" s="197" t="s">
        <v>133</v>
      </c>
      <c r="L355" s="43"/>
      <c r="M355" s="202" t="s">
        <v>19</v>
      </c>
      <c r="N355" s="203" t="s">
        <v>43</v>
      </c>
      <c r="O355" s="83"/>
      <c r="P355" s="204">
        <f>O355*H355</f>
        <v>0</v>
      </c>
      <c r="Q355" s="204">
        <v>0</v>
      </c>
      <c r="R355" s="204">
        <f>Q355*H355</f>
        <v>0</v>
      </c>
      <c r="S355" s="204">
        <v>0</v>
      </c>
      <c r="T355" s="20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06" t="s">
        <v>150</v>
      </c>
      <c r="AT355" s="206" t="s">
        <v>129</v>
      </c>
      <c r="AU355" s="206" t="s">
        <v>82</v>
      </c>
      <c r="AY355" s="16" t="s">
        <v>128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6" t="s">
        <v>80</v>
      </c>
      <c r="BK355" s="207">
        <f>ROUND(I355*H355,2)</f>
        <v>0</v>
      </c>
      <c r="BL355" s="16" t="s">
        <v>150</v>
      </c>
      <c r="BM355" s="206" t="s">
        <v>585</v>
      </c>
    </row>
    <row r="356" s="2" customFormat="1">
      <c r="A356" s="37"/>
      <c r="B356" s="38"/>
      <c r="C356" s="39"/>
      <c r="D356" s="208" t="s">
        <v>136</v>
      </c>
      <c r="E356" s="39"/>
      <c r="F356" s="209" t="s">
        <v>586</v>
      </c>
      <c r="G356" s="39"/>
      <c r="H356" s="39"/>
      <c r="I356" s="210"/>
      <c r="J356" s="39"/>
      <c r="K356" s="39"/>
      <c r="L356" s="43"/>
      <c r="M356" s="211"/>
      <c r="N356" s="212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136</v>
      </c>
      <c r="AU356" s="16" t="s">
        <v>82</v>
      </c>
    </row>
    <row r="357" s="14" customFormat="1">
      <c r="A357" s="14"/>
      <c r="B357" s="238"/>
      <c r="C357" s="239"/>
      <c r="D357" s="213" t="s">
        <v>215</v>
      </c>
      <c r="E357" s="240" t="s">
        <v>19</v>
      </c>
      <c r="F357" s="241" t="s">
        <v>587</v>
      </c>
      <c r="G357" s="239"/>
      <c r="H357" s="242">
        <v>49.649999999999999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215</v>
      </c>
      <c r="AU357" s="248" t="s">
        <v>82</v>
      </c>
      <c r="AV357" s="14" t="s">
        <v>82</v>
      </c>
      <c r="AW357" s="14" t="s">
        <v>33</v>
      </c>
      <c r="AX357" s="14" t="s">
        <v>72</v>
      </c>
      <c r="AY357" s="248" t="s">
        <v>128</v>
      </c>
    </row>
    <row r="358" s="11" customFormat="1" ht="25.92" customHeight="1">
      <c r="A358" s="11"/>
      <c r="B358" s="181"/>
      <c r="C358" s="182"/>
      <c r="D358" s="183" t="s">
        <v>71</v>
      </c>
      <c r="E358" s="184" t="s">
        <v>588</v>
      </c>
      <c r="F358" s="184" t="s">
        <v>589</v>
      </c>
      <c r="G358" s="182"/>
      <c r="H358" s="182"/>
      <c r="I358" s="185"/>
      <c r="J358" s="186">
        <f>BK358</f>
        <v>0</v>
      </c>
      <c r="K358" s="182"/>
      <c r="L358" s="187"/>
      <c r="M358" s="188"/>
      <c r="N358" s="189"/>
      <c r="O358" s="189"/>
      <c r="P358" s="190">
        <f>P359</f>
        <v>0</v>
      </c>
      <c r="Q358" s="189"/>
      <c r="R358" s="190">
        <f>R359</f>
        <v>0.011286000000000001</v>
      </c>
      <c r="S358" s="189"/>
      <c r="T358" s="191">
        <f>T359</f>
        <v>0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R358" s="192" t="s">
        <v>82</v>
      </c>
      <c r="AT358" s="193" t="s">
        <v>71</v>
      </c>
      <c r="AU358" s="193" t="s">
        <v>72</v>
      </c>
      <c r="AY358" s="192" t="s">
        <v>128</v>
      </c>
      <c r="BK358" s="194">
        <f>BK359</f>
        <v>0</v>
      </c>
    </row>
    <row r="359" s="11" customFormat="1" ht="22.8" customHeight="1">
      <c r="A359" s="11"/>
      <c r="B359" s="181"/>
      <c r="C359" s="182"/>
      <c r="D359" s="183" t="s">
        <v>71</v>
      </c>
      <c r="E359" s="226" t="s">
        <v>590</v>
      </c>
      <c r="F359" s="226" t="s">
        <v>591</v>
      </c>
      <c r="G359" s="182"/>
      <c r="H359" s="182"/>
      <c r="I359" s="185"/>
      <c r="J359" s="227">
        <f>BK359</f>
        <v>0</v>
      </c>
      <c r="K359" s="182"/>
      <c r="L359" s="187"/>
      <c r="M359" s="188"/>
      <c r="N359" s="189"/>
      <c r="O359" s="189"/>
      <c r="P359" s="190">
        <f>SUM(P360:P370)</f>
        <v>0</v>
      </c>
      <c r="Q359" s="189"/>
      <c r="R359" s="190">
        <f>SUM(R360:R370)</f>
        <v>0.011286000000000001</v>
      </c>
      <c r="S359" s="189"/>
      <c r="T359" s="191">
        <f>SUM(T360:T370)</f>
        <v>0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R359" s="192" t="s">
        <v>82</v>
      </c>
      <c r="AT359" s="193" t="s">
        <v>71</v>
      </c>
      <c r="AU359" s="193" t="s">
        <v>80</v>
      </c>
      <c r="AY359" s="192" t="s">
        <v>128</v>
      </c>
      <c r="BK359" s="194">
        <f>SUM(BK360:BK370)</f>
        <v>0</v>
      </c>
    </row>
    <row r="360" s="2" customFormat="1" ht="37.8" customHeight="1">
      <c r="A360" s="37"/>
      <c r="B360" s="38"/>
      <c r="C360" s="195" t="s">
        <v>592</v>
      </c>
      <c r="D360" s="195" t="s">
        <v>129</v>
      </c>
      <c r="E360" s="196" t="s">
        <v>593</v>
      </c>
      <c r="F360" s="197" t="s">
        <v>594</v>
      </c>
      <c r="G360" s="198" t="s">
        <v>262</v>
      </c>
      <c r="H360" s="199">
        <v>19.800000000000001</v>
      </c>
      <c r="I360" s="200"/>
      <c r="J360" s="201">
        <f>ROUND(I360*H360,2)</f>
        <v>0</v>
      </c>
      <c r="K360" s="197" t="s">
        <v>133</v>
      </c>
      <c r="L360" s="43"/>
      <c r="M360" s="202" t="s">
        <v>19</v>
      </c>
      <c r="N360" s="203" t="s">
        <v>43</v>
      </c>
      <c r="O360" s="83"/>
      <c r="P360" s="204">
        <f>O360*H360</f>
        <v>0</v>
      </c>
      <c r="Q360" s="204">
        <v>6.9999999999999994E-05</v>
      </c>
      <c r="R360" s="204">
        <f>Q360*H360</f>
        <v>0.0013859999999999999</v>
      </c>
      <c r="S360" s="204">
        <v>0</v>
      </c>
      <c r="T360" s="205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06" t="s">
        <v>313</v>
      </c>
      <c r="AT360" s="206" t="s">
        <v>129</v>
      </c>
      <c r="AU360" s="206" t="s">
        <v>82</v>
      </c>
      <c r="AY360" s="16" t="s">
        <v>128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6" t="s">
        <v>80</v>
      </c>
      <c r="BK360" s="207">
        <f>ROUND(I360*H360,2)</f>
        <v>0</v>
      </c>
      <c r="BL360" s="16" t="s">
        <v>313</v>
      </c>
      <c r="BM360" s="206" t="s">
        <v>595</v>
      </c>
    </row>
    <row r="361" s="2" customFormat="1">
      <c r="A361" s="37"/>
      <c r="B361" s="38"/>
      <c r="C361" s="39"/>
      <c r="D361" s="208" t="s">
        <v>136</v>
      </c>
      <c r="E361" s="39"/>
      <c r="F361" s="209" t="s">
        <v>596</v>
      </c>
      <c r="G361" s="39"/>
      <c r="H361" s="39"/>
      <c r="I361" s="210"/>
      <c r="J361" s="39"/>
      <c r="K361" s="39"/>
      <c r="L361" s="43"/>
      <c r="M361" s="211"/>
      <c r="N361" s="212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136</v>
      </c>
      <c r="AU361" s="16" t="s">
        <v>82</v>
      </c>
    </row>
    <row r="362" s="13" customFormat="1">
      <c r="A362" s="13"/>
      <c r="B362" s="228"/>
      <c r="C362" s="229"/>
      <c r="D362" s="213" t="s">
        <v>215</v>
      </c>
      <c r="E362" s="230" t="s">
        <v>19</v>
      </c>
      <c r="F362" s="231" t="s">
        <v>597</v>
      </c>
      <c r="G362" s="229"/>
      <c r="H362" s="230" t="s">
        <v>19</v>
      </c>
      <c r="I362" s="232"/>
      <c r="J362" s="229"/>
      <c r="K362" s="229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215</v>
      </c>
      <c r="AU362" s="237" t="s">
        <v>82</v>
      </c>
      <c r="AV362" s="13" t="s">
        <v>80</v>
      </c>
      <c r="AW362" s="13" t="s">
        <v>33</v>
      </c>
      <c r="AX362" s="13" t="s">
        <v>72</v>
      </c>
      <c r="AY362" s="237" t="s">
        <v>128</v>
      </c>
    </row>
    <row r="363" s="13" customFormat="1">
      <c r="A363" s="13"/>
      <c r="B363" s="228"/>
      <c r="C363" s="229"/>
      <c r="D363" s="213" t="s">
        <v>215</v>
      </c>
      <c r="E363" s="230" t="s">
        <v>19</v>
      </c>
      <c r="F363" s="231" t="s">
        <v>541</v>
      </c>
      <c r="G363" s="229"/>
      <c r="H363" s="230" t="s">
        <v>19</v>
      </c>
      <c r="I363" s="232"/>
      <c r="J363" s="229"/>
      <c r="K363" s="229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215</v>
      </c>
      <c r="AU363" s="237" t="s">
        <v>82</v>
      </c>
      <c r="AV363" s="13" t="s">
        <v>80</v>
      </c>
      <c r="AW363" s="13" t="s">
        <v>33</v>
      </c>
      <c r="AX363" s="13" t="s">
        <v>72</v>
      </c>
      <c r="AY363" s="237" t="s">
        <v>128</v>
      </c>
    </row>
    <row r="364" s="14" customFormat="1">
      <c r="A364" s="14"/>
      <c r="B364" s="238"/>
      <c r="C364" s="239"/>
      <c r="D364" s="213" t="s">
        <v>215</v>
      </c>
      <c r="E364" s="240" t="s">
        <v>19</v>
      </c>
      <c r="F364" s="241" t="s">
        <v>598</v>
      </c>
      <c r="G364" s="239"/>
      <c r="H364" s="242">
        <v>19.800000000000001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8" t="s">
        <v>215</v>
      </c>
      <c r="AU364" s="248" t="s">
        <v>82</v>
      </c>
      <c r="AV364" s="14" t="s">
        <v>82</v>
      </c>
      <c r="AW364" s="14" t="s">
        <v>33</v>
      </c>
      <c r="AX364" s="14" t="s">
        <v>72</v>
      </c>
      <c r="AY364" s="248" t="s">
        <v>128</v>
      </c>
    </row>
    <row r="365" s="2" customFormat="1" ht="24.15" customHeight="1">
      <c r="A365" s="37"/>
      <c r="B365" s="38"/>
      <c r="C365" s="195" t="s">
        <v>408</v>
      </c>
      <c r="D365" s="195" t="s">
        <v>129</v>
      </c>
      <c r="E365" s="196" t="s">
        <v>599</v>
      </c>
      <c r="F365" s="197" t="s">
        <v>600</v>
      </c>
      <c r="G365" s="198" t="s">
        <v>262</v>
      </c>
      <c r="H365" s="199">
        <v>19.800000000000001</v>
      </c>
      <c r="I365" s="200"/>
      <c r="J365" s="201">
        <f>ROUND(I365*H365,2)</f>
        <v>0</v>
      </c>
      <c r="K365" s="197" t="s">
        <v>133</v>
      </c>
      <c r="L365" s="43"/>
      <c r="M365" s="202" t="s">
        <v>19</v>
      </c>
      <c r="N365" s="203" t="s">
        <v>43</v>
      </c>
      <c r="O365" s="83"/>
      <c r="P365" s="204">
        <f>O365*H365</f>
        <v>0</v>
      </c>
      <c r="Q365" s="204">
        <v>0.00016000000000000001</v>
      </c>
      <c r="R365" s="204">
        <f>Q365*H365</f>
        <v>0.0031680000000000002</v>
      </c>
      <c r="S365" s="204">
        <v>0</v>
      </c>
      <c r="T365" s="205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06" t="s">
        <v>313</v>
      </c>
      <c r="AT365" s="206" t="s">
        <v>129</v>
      </c>
      <c r="AU365" s="206" t="s">
        <v>82</v>
      </c>
      <c r="AY365" s="16" t="s">
        <v>128</v>
      </c>
      <c r="BE365" s="207">
        <f>IF(N365="základní",J365,0)</f>
        <v>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6" t="s">
        <v>80</v>
      </c>
      <c r="BK365" s="207">
        <f>ROUND(I365*H365,2)</f>
        <v>0</v>
      </c>
      <c r="BL365" s="16" t="s">
        <v>313</v>
      </c>
      <c r="BM365" s="206" t="s">
        <v>601</v>
      </c>
    </row>
    <row r="366" s="2" customFormat="1">
      <c r="A366" s="37"/>
      <c r="B366" s="38"/>
      <c r="C366" s="39"/>
      <c r="D366" s="208" t="s">
        <v>136</v>
      </c>
      <c r="E366" s="39"/>
      <c r="F366" s="209" t="s">
        <v>602</v>
      </c>
      <c r="G366" s="39"/>
      <c r="H366" s="39"/>
      <c r="I366" s="210"/>
      <c r="J366" s="39"/>
      <c r="K366" s="39"/>
      <c r="L366" s="43"/>
      <c r="M366" s="211"/>
      <c r="N366" s="212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136</v>
      </c>
      <c r="AU366" s="16" t="s">
        <v>82</v>
      </c>
    </row>
    <row r="367" s="2" customFormat="1" ht="24.15" customHeight="1">
      <c r="A367" s="37"/>
      <c r="B367" s="38"/>
      <c r="C367" s="195" t="s">
        <v>603</v>
      </c>
      <c r="D367" s="195" t="s">
        <v>129</v>
      </c>
      <c r="E367" s="196" t="s">
        <v>604</v>
      </c>
      <c r="F367" s="197" t="s">
        <v>605</v>
      </c>
      <c r="G367" s="198" t="s">
        <v>262</v>
      </c>
      <c r="H367" s="199">
        <v>19.800000000000001</v>
      </c>
      <c r="I367" s="200"/>
      <c r="J367" s="201">
        <f>ROUND(I367*H367,2)</f>
        <v>0</v>
      </c>
      <c r="K367" s="197" t="s">
        <v>133</v>
      </c>
      <c r="L367" s="43"/>
      <c r="M367" s="202" t="s">
        <v>19</v>
      </c>
      <c r="N367" s="203" t="s">
        <v>43</v>
      </c>
      <c r="O367" s="83"/>
      <c r="P367" s="204">
        <f>O367*H367</f>
        <v>0</v>
      </c>
      <c r="Q367" s="204">
        <v>0.00017000000000000001</v>
      </c>
      <c r="R367" s="204">
        <f>Q367*H367</f>
        <v>0.0033660000000000005</v>
      </c>
      <c r="S367" s="204">
        <v>0</v>
      </c>
      <c r="T367" s="205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06" t="s">
        <v>313</v>
      </c>
      <c r="AT367" s="206" t="s">
        <v>129</v>
      </c>
      <c r="AU367" s="206" t="s">
        <v>82</v>
      </c>
      <c r="AY367" s="16" t="s">
        <v>128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6" t="s">
        <v>80</v>
      </c>
      <c r="BK367" s="207">
        <f>ROUND(I367*H367,2)</f>
        <v>0</v>
      </c>
      <c r="BL367" s="16" t="s">
        <v>313</v>
      </c>
      <c r="BM367" s="206" t="s">
        <v>606</v>
      </c>
    </row>
    <row r="368" s="2" customFormat="1">
      <c r="A368" s="37"/>
      <c r="B368" s="38"/>
      <c r="C368" s="39"/>
      <c r="D368" s="208" t="s">
        <v>136</v>
      </c>
      <c r="E368" s="39"/>
      <c r="F368" s="209" t="s">
        <v>607</v>
      </c>
      <c r="G368" s="39"/>
      <c r="H368" s="39"/>
      <c r="I368" s="210"/>
      <c r="J368" s="39"/>
      <c r="K368" s="39"/>
      <c r="L368" s="43"/>
      <c r="M368" s="211"/>
      <c r="N368" s="212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136</v>
      </c>
      <c r="AU368" s="16" t="s">
        <v>82</v>
      </c>
    </row>
    <row r="369" s="2" customFormat="1" ht="24.15" customHeight="1">
      <c r="A369" s="37"/>
      <c r="B369" s="38"/>
      <c r="C369" s="195" t="s">
        <v>608</v>
      </c>
      <c r="D369" s="195" t="s">
        <v>129</v>
      </c>
      <c r="E369" s="196" t="s">
        <v>609</v>
      </c>
      <c r="F369" s="197" t="s">
        <v>610</v>
      </c>
      <c r="G369" s="198" t="s">
        <v>262</v>
      </c>
      <c r="H369" s="199">
        <v>19.800000000000001</v>
      </c>
      <c r="I369" s="200"/>
      <c r="J369" s="201">
        <f>ROUND(I369*H369,2)</f>
        <v>0</v>
      </c>
      <c r="K369" s="197" t="s">
        <v>133</v>
      </c>
      <c r="L369" s="43"/>
      <c r="M369" s="202" t="s">
        <v>19</v>
      </c>
      <c r="N369" s="203" t="s">
        <v>43</v>
      </c>
      <c r="O369" s="83"/>
      <c r="P369" s="204">
        <f>O369*H369</f>
        <v>0</v>
      </c>
      <c r="Q369" s="204">
        <v>0.00017000000000000001</v>
      </c>
      <c r="R369" s="204">
        <f>Q369*H369</f>
        <v>0.0033660000000000005</v>
      </c>
      <c r="S369" s="204">
        <v>0</v>
      </c>
      <c r="T369" s="20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06" t="s">
        <v>313</v>
      </c>
      <c r="AT369" s="206" t="s">
        <v>129</v>
      </c>
      <c r="AU369" s="206" t="s">
        <v>82</v>
      </c>
      <c r="AY369" s="16" t="s">
        <v>128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6" t="s">
        <v>80</v>
      </c>
      <c r="BK369" s="207">
        <f>ROUND(I369*H369,2)</f>
        <v>0</v>
      </c>
      <c r="BL369" s="16" t="s">
        <v>313</v>
      </c>
      <c r="BM369" s="206" t="s">
        <v>611</v>
      </c>
    </row>
    <row r="370" s="2" customFormat="1">
      <c r="A370" s="37"/>
      <c r="B370" s="38"/>
      <c r="C370" s="39"/>
      <c r="D370" s="208" t="s">
        <v>136</v>
      </c>
      <c r="E370" s="39"/>
      <c r="F370" s="209" t="s">
        <v>612</v>
      </c>
      <c r="G370" s="39"/>
      <c r="H370" s="39"/>
      <c r="I370" s="210"/>
      <c r="J370" s="39"/>
      <c r="K370" s="39"/>
      <c r="L370" s="43"/>
      <c r="M370" s="259"/>
      <c r="N370" s="260"/>
      <c r="O370" s="217"/>
      <c r="P370" s="217"/>
      <c r="Q370" s="217"/>
      <c r="R370" s="217"/>
      <c r="S370" s="217"/>
      <c r="T370" s="26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136</v>
      </c>
      <c r="AU370" s="16" t="s">
        <v>82</v>
      </c>
    </row>
    <row r="371" s="2" customFormat="1" ht="6.96" customHeight="1">
      <c r="A371" s="37"/>
      <c r="B371" s="58"/>
      <c r="C371" s="59"/>
      <c r="D371" s="59"/>
      <c r="E371" s="59"/>
      <c r="F371" s="59"/>
      <c r="G371" s="59"/>
      <c r="H371" s="59"/>
      <c r="I371" s="59"/>
      <c r="J371" s="59"/>
      <c r="K371" s="59"/>
      <c r="L371" s="43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</sheetData>
  <sheetProtection sheet="1" autoFilter="0" formatColumns="0" formatRows="0" objects="1" scenarios="1" spinCount="100000" saltValue="iGvGC5HntlA+XtR9CuzHDvJDbHEykJHAxKwh7FBsE7IENaX/E23O0trvxf5FlO9gYfo7sgVhnoeRtMYoFVNjAg==" hashValue="zSAYQ+NLxIot7XB24KpFPGsOdt3+D+IGPTZf/avqcUfaMGApZ0zlgavHmIP/n2a6V3HNC7JULOac4b1YPpuu3g==" algorithmName="SHA-512" password="CC35"/>
  <autoFilter ref="C89:K37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22552203"/>
    <hyperlink ref="F98" r:id="rId2" display="https://podminky.urs.cz/item/CS_URS_2024_02/131213701"/>
    <hyperlink ref="F102" r:id="rId3" display="https://podminky.urs.cz/item/CS_URS_2024_02/132251251"/>
    <hyperlink ref="F110" r:id="rId4" display="https://podminky.urs.cz/item/CS_URS_2024_02/162751117"/>
    <hyperlink ref="F113" r:id="rId5" display="https://podminky.urs.cz/item/CS_URS_2024_02/162751119"/>
    <hyperlink ref="F116" r:id="rId6" display="https://podminky.urs.cz/item/CS_URS_2024_02/171201221"/>
    <hyperlink ref="F119" r:id="rId7" display="https://podminky.urs.cz/item/CS_URS_2024_02/174151101"/>
    <hyperlink ref="F129" r:id="rId8" display="https://podminky.urs.cz/item/CS_URS_2024_02/181951112"/>
    <hyperlink ref="F141" r:id="rId9" display="https://podminky.urs.cz/item/CS_URS_2024_02/317321118"/>
    <hyperlink ref="F150" r:id="rId10" display="https://podminky.urs.cz/item/CS_URS_2024_02/317321191"/>
    <hyperlink ref="F152" r:id="rId11" display="https://podminky.urs.cz/item/CS_URS_2024_02/317353121"/>
    <hyperlink ref="F164" r:id="rId12" display="https://podminky.urs.cz/item/CS_URS_2024_02/317353221"/>
    <hyperlink ref="F166" r:id="rId13" display="https://podminky.urs.cz/item/CS_URS_2024_02/317361116"/>
    <hyperlink ref="F170" r:id="rId14" display="https://podminky.urs.cz/item/CS_URS_2024_02/451317111"/>
    <hyperlink ref="F179" r:id="rId15" display="https://podminky.urs.cz/item/CS_URS_2024_02/465513227"/>
    <hyperlink ref="F181" r:id="rId16" display="https://podminky.urs.cz/item/CS_URS_2024_02/451573111"/>
    <hyperlink ref="F188" r:id="rId17" display="https://podminky.urs.cz/item/CS_URS_2024_02/452311151"/>
    <hyperlink ref="F191" r:id="rId18" display="https://podminky.urs.cz/item/CS_URS_2024_02/573231108"/>
    <hyperlink ref="F193" r:id="rId19" display="https://podminky.urs.cz/item/CS_URS_2024_02/577135132"/>
    <hyperlink ref="F198" r:id="rId20" display="https://podminky.urs.cz/item/CS_URS_2024_02/573231107"/>
    <hyperlink ref="F202" r:id="rId21" display="https://podminky.urs.cz/item/CS_URS_2024_02/573231107"/>
    <hyperlink ref="F204" r:id="rId22" display="https://podminky.urs.cz/item/CS_URS_2024_02/577134131"/>
    <hyperlink ref="F206" r:id="rId23" display="https://podminky.urs.cz/item/CS_URS_2024_02/569831111"/>
    <hyperlink ref="F209" r:id="rId24" display="https://podminky.urs.cz/item/CS_URS_2024_02/569931132"/>
    <hyperlink ref="F212" r:id="rId25" display="https://podminky.urs.cz/item/CS_URS_2024_02/564851111"/>
    <hyperlink ref="F226" r:id="rId26" display="https://podminky.urs.cz/item/CS_URS_2024_02/965042131"/>
    <hyperlink ref="F235" r:id="rId27" display="https://podminky.urs.cz/item/CS_URS_2024_02/965049111"/>
    <hyperlink ref="F237" r:id="rId28" display="https://podminky.urs.cz/item/CS_URS_2024_02/966005311"/>
    <hyperlink ref="F241" r:id="rId29" display="https://podminky.urs.cz/item/CS_URS_2024_02/966005211"/>
    <hyperlink ref="F250" r:id="rId30" display="https://podminky.urs.cz/item/CS_URS_2024_02/911331111"/>
    <hyperlink ref="F260" r:id="rId31" display="https://podminky.urs.cz/item/CS_URS_2022_01/911331412"/>
    <hyperlink ref="F269" r:id="rId32" display="https://podminky.urs.cz/item/CS_URS_2024_02/912221111"/>
    <hyperlink ref="F272" r:id="rId33" display="https://podminky.urs.cz/item/CS_URS_2024_02/915611111"/>
    <hyperlink ref="F274" r:id="rId34" display="https://podminky.urs.cz/item/CS_URS_2024_02/915211112"/>
    <hyperlink ref="F276" r:id="rId35" display="https://podminky.urs.cz/item/CS_URS_2024_02/919112111"/>
    <hyperlink ref="F280" r:id="rId36" display="https://podminky.urs.cz/item/CS_URS_2024_02/919121212"/>
    <hyperlink ref="F285" r:id="rId37" display="https://podminky.urs.cz/item/CS_URS_2024_02/919716111"/>
    <hyperlink ref="F290" r:id="rId38" display="https://podminky.urs.cz/item/CS_URS_2024_02/938902151"/>
    <hyperlink ref="F292" r:id="rId39" display="https://podminky.urs.cz/item/CS_URS_2024_02/938902421"/>
    <hyperlink ref="F296" r:id="rId40" display="https://podminky.urs.cz/item/CS_URS_2024_02/938902422"/>
    <hyperlink ref="F302" r:id="rId41" display="https://podminky.urs.cz/item/CS_URS_2024_02/938902423"/>
    <hyperlink ref="F306" r:id="rId42" display="https://podminky.urs.cz/item/CS_URS_2024_02/938909311"/>
    <hyperlink ref="F308" r:id="rId43" display="https://podminky.urs.cz/item/CS_URS_2024_02/966008112"/>
    <hyperlink ref="F315" r:id="rId44" display="https://podminky.urs.cz/item/CS_URS_2024_02/966008311"/>
    <hyperlink ref="F320" r:id="rId45" display="https://podminky.urs.cz/item/CS_URS_2024_02/919551114"/>
    <hyperlink ref="F323" r:id="rId46" display="https://podminky.urs.cz/item/CS_URS_2024_02/919535556"/>
    <hyperlink ref="F329" r:id="rId47" display="https://podminky.urs.cz/item/CS_URS_2024_02/629995101"/>
    <hyperlink ref="F336" r:id="rId48" display="https://podminky.urs.cz/item/CS_URS_2024_02/998225111"/>
    <hyperlink ref="F339" r:id="rId49" display="https://podminky.urs.cz/item/CS_URS_2024_02/997221611"/>
    <hyperlink ref="F350" r:id="rId50" display="https://podminky.urs.cz/item/CS_URS_2024_02/997221873"/>
    <hyperlink ref="F356" r:id="rId51" display="https://podminky.urs.cz/item/CS_URS_2024_02/997221862"/>
    <hyperlink ref="F361" r:id="rId52" display="https://podminky.urs.cz/item/CS_URS_2024_02/783301303"/>
    <hyperlink ref="F366" r:id="rId53" display="https://podminky.urs.cz/item/CS_URS_2024_02/783324201"/>
    <hyperlink ref="F368" r:id="rId54" display="https://podminky.urs.cz/item/CS_URS_2024_02/783325101"/>
    <hyperlink ref="F370" r:id="rId55" display="https://podminky.urs.cz/item/CS_URS_2024_02/78332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613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ROUND(J88,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ROUND((SUM(BE88:BE274)),  2)</f>
        <v>0</v>
      </c>
      <c r="G33" s="37"/>
      <c r="H33" s="37"/>
      <c r="I33" s="147">
        <v>0.20999999999999999</v>
      </c>
      <c r="J33" s="146">
        <f>ROUND(((SUM(BE88:BE274))*I33),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ROUND((SUM(BF88:BF274)),  2)</f>
        <v>0</v>
      </c>
      <c r="G34" s="37"/>
      <c r="H34" s="37"/>
      <c r="I34" s="147">
        <v>0.12</v>
      </c>
      <c r="J34" s="146">
        <f>ROUND(((SUM(BF88:BF274))*I34),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ROUND((SUM(BG88:BG274)),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ROUND((SUM(BH88:BH274)),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ROUND((SUM(BI88:BI274)),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02 - 2. ETAPA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J88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196</v>
      </c>
      <c r="E60" s="167"/>
      <c r="F60" s="167"/>
      <c r="G60" s="167"/>
      <c r="H60" s="167"/>
      <c r="I60" s="167"/>
      <c r="J60" s="168">
        <f>J89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J90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614</v>
      </c>
      <c r="E62" s="223"/>
      <c r="F62" s="223"/>
      <c r="G62" s="223"/>
      <c r="H62" s="223"/>
      <c r="I62" s="223"/>
      <c r="J62" s="224">
        <f>J136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199</v>
      </c>
      <c r="E63" s="223"/>
      <c r="F63" s="223"/>
      <c r="G63" s="223"/>
      <c r="H63" s="223"/>
      <c r="I63" s="223"/>
      <c r="J63" s="224">
        <f>J151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200</v>
      </c>
      <c r="E64" s="223"/>
      <c r="F64" s="223"/>
      <c r="G64" s="223"/>
      <c r="H64" s="223"/>
      <c r="I64" s="223"/>
      <c r="J64" s="224">
        <f>J168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615</v>
      </c>
      <c r="E65" s="223"/>
      <c r="F65" s="223"/>
      <c r="G65" s="223"/>
      <c r="H65" s="223"/>
      <c r="I65" s="223"/>
      <c r="J65" s="224">
        <f>J186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202</v>
      </c>
      <c r="E66" s="223"/>
      <c r="F66" s="223"/>
      <c r="G66" s="223"/>
      <c r="H66" s="223"/>
      <c r="I66" s="223"/>
      <c r="J66" s="224">
        <f>J199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0"/>
      <c r="C67" s="221"/>
      <c r="D67" s="222" t="s">
        <v>203</v>
      </c>
      <c r="E67" s="223"/>
      <c r="F67" s="223"/>
      <c r="G67" s="223"/>
      <c r="H67" s="223"/>
      <c r="I67" s="223"/>
      <c r="J67" s="224">
        <f>J250</f>
        <v>0</v>
      </c>
      <c r="K67" s="221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20"/>
      <c r="C68" s="221"/>
      <c r="D68" s="222" t="s">
        <v>204</v>
      </c>
      <c r="E68" s="223"/>
      <c r="F68" s="223"/>
      <c r="G68" s="223"/>
      <c r="H68" s="223"/>
      <c r="I68" s="223"/>
      <c r="J68" s="224">
        <f>J253</f>
        <v>0</v>
      </c>
      <c r="K68" s="221"/>
      <c r="L68" s="22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idden="1"/>
    <row r="72" hidden="1"/>
    <row r="73" hidden="1"/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113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59" t="str">
        <f>E7</f>
        <v>II-172 Soběšice - Frymburk, oprava</v>
      </c>
      <c r="F78" s="31"/>
      <c r="G78" s="31"/>
      <c r="H78" s="31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105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E9</f>
        <v>02 - 2. ETAPA</v>
      </c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F12</f>
        <v xml:space="preserve"> </v>
      </c>
      <c r="G82" s="39"/>
      <c r="H82" s="39"/>
      <c r="I82" s="31" t="s">
        <v>23</v>
      </c>
      <c r="J82" s="71" t="str">
        <f>IF(J12="","",J12)</f>
        <v>26. 10. 2024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25.65" customHeight="1">
      <c r="A84" s="37"/>
      <c r="B84" s="38"/>
      <c r="C84" s="31" t="s">
        <v>25</v>
      </c>
      <c r="D84" s="39"/>
      <c r="E84" s="39"/>
      <c r="F84" s="26" t="str">
        <f>E15</f>
        <v>Správa a údržba silnic Plzeňského kraje</v>
      </c>
      <c r="G84" s="39"/>
      <c r="H84" s="39"/>
      <c r="I84" s="31" t="s">
        <v>31</v>
      </c>
      <c r="J84" s="35" t="str">
        <f>E21</f>
        <v>SG GEOTECHNIKA a.s.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9"/>
      <c r="E85" s="39"/>
      <c r="F85" s="26" t="str">
        <f>IF(E18="","",E18)</f>
        <v>Vyplň údaj</v>
      </c>
      <c r="G85" s="39"/>
      <c r="H85" s="39"/>
      <c r="I85" s="31" t="s">
        <v>34</v>
      </c>
      <c r="J85" s="35" t="str">
        <f>E24</f>
        <v>ROMAN MITAS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0" customFormat="1" ht="29.28" customHeight="1">
      <c r="A87" s="170"/>
      <c r="B87" s="171"/>
      <c r="C87" s="172" t="s">
        <v>114</v>
      </c>
      <c r="D87" s="173" t="s">
        <v>57</v>
      </c>
      <c r="E87" s="173" t="s">
        <v>53</v>
      </c>
      <c r="F87" s="173" t="s">
        <v>54</v>
      </c>
      <c r="G87" s="173" t="s">
        <v>115</v>
      </c>
      <c r="H87" s="173" t="s">
        <v>116</v>
      </c>
      <c r="I87" s="173" t="s">
        <v>117</v>
      </c>
      <c r="J87" s="173" t="s">
        <v>109</v>
      </c>
      <c r="K87" s="174" t="s">
        <v>118</v>
      </c>
      <c r="L87" s="175"/>
      <c r="M87" s="91" t="s">
        <v>19</v>
      </c>
      <c r="N87" s="92" t="s">
        <v>42</v>
      </c>
      <c r="O87" s="92" t="s">
        <v>119</v>
      </c>
      <c r="P87" s="92" t="s">
        <v>120</v>
      </c>
      <c r="Q87" s="92" t="s">
        <v>121</v>
      </c>
      <c r="R87" s="92" t="s">
        <v>122</v>
      </c>
      <c r="S87" s="92" t="s">
        <v>123</v>
      </c>
      <c r="T87" s="93" t="s">
        <v>124</v>
      </c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="2" customFormat="1" ht="22.8" customHeight="1">
      <c r="A88" s="37"/>
      <c r="B88" s="38"/>
      <c r="C88" s="98" t="s">
        <v>125</v>
      </c>
      <c r="D88" s="39"/>
      <c r="E88" s="39"/>
      <c r="F88" s="39"/>
      <c r="G88" s="39"/>
      <c r="H88" s="39"/>
      <c r="I88" s="39"/>
      <c r="J88" s="176">
        <f>BK88</f>
        <v>0</v>
      </c>
      <c r="K88" s="39"/>
      <c r="L88" s="43"/>
      <c r="M88" s="94"/>
      <c r="N88" s="177"/>
      <c r="O88" s="95"/>
      <c r="P88" s="178">
        <f>P89</f>
        <v>0</v>
      </c>
      <c r="Q88" s="95"/>
      <c r="R88" s="178">
        <f>R89</f>
        <v>221.40613124999999</v>
      </c>
      <c r="S88" s="95"/>
      <c r="T88" s="179">
        <f>T89</f>
        <v>515.79179999999997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71</v>
      </c>
      <c r="AU88" s="16" t="s">
        <v>110</v>
      </c>
      <c r="BK88" s="180">
        <f>BK89</f>
        <v>0</v>
      </c>
    </row>
    <row r="89" s="11" customFormat="1" ht="25.92" customHeight="1">
      <c r="A89" s="11"/>
      <c r="B89" s="181"/>
      <c r="C89" s="182"/>
      <c r="D89" s="183" t="s">
        <v>71</v>
      </c>
      <c r="E89" s="184" t="s">
        <v>207</v>
      </c>
      <c r="F89" s="184" t="s">
        <v>208</v>
      </c>
      <c r="G89" s="182"/>
      <c r="H89" s="182"/>
      <c r="I89" s="185"/>
      <c r="J89" s="186">
        <f>BK89</f>
        <v>0</v>
      </c>
      <c r="K89" s="182"/>
      <c r="L89" s="187"/>
      <c r="M89" s="188"/>
      <c r="N89" s="189"/>
      <c r="O89" s="189"/>
      <c r="P89" s="190">
        <f>P90+P136+P151+P168+P186+P199+P250+P253</f>
        <v>0</v>
      </c>
      <c r="Q89" s="189"/>
      <c r="R89" s="190">
        <f>R90+R136+R151+R168+R186+R199+R250+R253</f>
        <v>221.40613124999999</v>
      </c>
      <c r="S89" s="189"/>
      <c r="T89" s="191">
        <f>T90+T136+T151+T168+T186+T199+T250+T253</f>
        <v>515.79179999999997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2" t="s">
        <v>80</v>
      </c>
      <c r="AT89" s="193" t="s">
        <v>71</v>
      </c>
      <c r="AU89" s="193" t="s">
        <v>72</v>
      </c>
      <c r="AY89" s="192" t="s">
        <v>128</v>
      </c>
      <c r="BK89" s="194">
        <f>BK90+BK136+BK151+BK168+BK186+BK199+BK250+BK253</f>
        <v>0</v>
      </c>
    </row>
    <row r="90" s="11" customFormat="1" ht="22.8" customHeight="1">
      <c r="A90" s="11"/>
      <c r="B90" s="181"/>
      <c r="C90" s="182"/>
      <c r="D90" s="183" t="s">
        <v>71</v>
      </c>
      <c r="E90" s="226" t="s">
        <v>80</v>
      </c>
      <c r="F90" s="226" t="s">
        <v>209</v>
      </c>
      <c r="G90" s="182"/>
      <c r="H90" s="182"/>
      <c r="I90" s="185"/>
      <c r="J90" s="227">
        <f>BK90</f>
        <v>0</v>
      </c>
      <c r="K90" s="182"/>
      <c r="L90" s="187"/>
      <c r="M90" s="188"/>
      <c r="N90" s="189"/>
      <c r="O90" s="189"/>
      <c r="P90" s="190">
        <f>SUM(P91:P135)</f>
        <v>0</v>
      </c>
      <c r="Q90" s="189"/>
      <c r="R90" s="190">
        <f>SUM(R91:R135)</f>
        <v>8.1528199999999984</v>
      </c>
      <c r="S90" s="189"/>
      <c r="T90" s="191">
        <f>SUM(T91:T135)</f>
        <v>407.28399999999999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2" t="s">
        <v>80</v>
      </c>
      <c r="AT90" s="193" t="s">
        <v>71</v>
      </c>
      <c r="AU90" s="193" t="s">
        <v>80</v>
      </c>
      <c r="AY90" s="192" t="s">
        <v>128</v>
      </c>
      <c r="BK90" s="194">
        <f>SUM(BK91:BK135)</f>
        <v>0</v>
      </c>
    </row>
    <row r="91" s="2" customFormat="1" ht="33" customHeight="1">
      <c r="A91" s="37"/>
      <c r="B91" s="38"/>
      <c r="C91" s="195" t="s">
        <v>80</v>
      </c>
      <c r="D91" s="195" t="s">
        <v>129</v>
      </c>
      <c r="E91" s="196" t="s">
        <v>210</v>
      </c>
      <c r="F91" s="197" t="s">
        <v>211</v>
      </c>
      <c r="G91" s="198" t="s">
        <v>212</v>
      </c>
      <c r="H91" s="199">
        <v>4.2000000000000002</v>
      </c>
      <c r="I91" s="200"/>
      <c r="J91" s="201">
        <f>ROUND(I91*H91,2)</f>
        <v>0</v>
      </c>
      <c r="K91" s="197" t="s">
        <v>133</v>
      </c>
      <c r="L91" s="43"/>
      <c r="M91" s="202" t="s">
        <v>19</v>
      </c>
      <c r="N91" s="203" t="s">
        <v>43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150</v>
      </c>
      <c r="AT91" s="206" t="s">
        <v>129</v>
      </c>
      <c r="AU91" s="206" t="s">
        <v>82</v>
      </c>
      <c r="AY91" s="16" t="s">
        <v>128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80</v>
      </c>
      <c r="BK91" s="207">
        <f>ROUND(I91*H91,2)</f>
        <v>0</v>
      </c>
      <c r="BL91" s="16" t="s">
        <v>150</v>
      </c>
      <c r="BM91" s="206" t="s">
        <v>213</v>
      </c>
    </row>
    <row r="92" s="2" customFormat="1">
      <c r="A92" s="37"/>
      <c r="B92" s="38"/>
      <c r="C92" s="39"/>
      <c r="D92" s="208" t="s">
        <v>136</v>
      </c>
      <c r="E92" s="39"/>
      <c r="F92" s="209" t="s">
        <v>214</v>
      </c>
      <c r="G92" s="39"/>
      <c r="H92" s="39"/>
      <c r="I92" s="210"/>
      <c r="J92" s="39"/>
      <c r="K92" s="39"/>
      <c r="L92" s="43"/>
      <c r="M92" s="211"/>
      <c r="N92" s="21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136</v>
      </c>
      <c r="AU92" s="16" t="s">
        <v>82</v>
      </c>
    </row>
    <row r="93" s="13" customFormat="1">
      <c r="A93" s="13"/>
      <c r="B93" s="228"/>
      <c r="C93" s="229"/>
      <c r="D93" s="213" t="s">
        <v>215</v>
      </c>
      <c r="E93" s="230" t="s">
        <v>19</v>
      </c>
      <c r="F93" s="231" t="s">
        <v>216</v>
      </c>
      <c r="G93" s="229"/>
      <c r="H93" s="230" t="s">
        <v>19</v>
      </c>
      <c r="I93" s="232"/>
      <c r="J93" s="229"/>
      <c r="K93" s="229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215</v>
      </c>
      <c r="AU93" s="237" t="s">
        <v>82</v>
      </c>
      <c r="AV93" s="13" t="s">
        <v>80</v>
      </c>
      <c r="AW93" s="13" t="s">
        <v>33</v>
      </c>
      <c r="AX93" s="13" t="s">
        <v>72</v>
      </c>
      <c r="AY93" s="237" t="s">
        <v>128</v>
      </c>
    </row>
    <row r="94" s="14" customFormat="1">
      <c r="A94" s="14"/>
      <c r="B94" s="238"/>
      <c r="C94" s="239"/>
      <c r="D94" s="213" t="s">
        <v>215</v>
      </c>
      <c r="E94" s="240" t="s">
        <v>19</v>
      </c>
      <c r="F94" s="241" t="s">
        <v>616</v>
      </c>
      <c r="G94" s="239"/>
      <c r="H94" s="242">
        <v>4.2000000000000002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215</v>
      </c>
      <c r="AU94" s="248" t="s">
        <v>82</v>
      </c>
      <c r="AV94" s="14" t="s">
        <v>82</v>
      </c>
      <c r="AW94" s="14" t="s">
        <v>33</v>
      </c>
      <c r="AX94" s="14" t="s">
        <v>72</v>
      </c>
      <c r="AY94" s="248" t="s">
        <v>128</v>
      </c>
    </row>
    <row r="95" s="2" customFormat="1" ht="44.25" customHeight="1">
      <c r="A95" s="37"/>
      <c r="B95" s="38"/>
      <c r="C95" s="195" t="s">
        <v>82</v>
      </c>
      <c r="D95" s="195" t="s">
        <v>129</v>
      </c>
      <c r="E95" s="196" t="s">
        <v>617</v>
      </c>
      <c r="F95" s="197" t="s">
        <v>618</v>
      </c>
      <c r="G95" s="198" t="s">
        <v>262</v>
      </c>
      <c r="H95" s="199">
        <v>4427</v>
      </c>
      <c r="I95" s="200"/>
      <c r="J95" s="201">
        <f>ROUND(I95*H95,2)</f>
        <v>0</v>
      </c>
      <c r="K95" s="197" t="s">
        <v>133</v>
      </c>
      <c r="L95" s="43"/>
      <c r="M95" s="202" t="s">
        <v>19</v>
      </c>
      <c r="N95" s="203" t="s">
        <v>43</v>
      </c>
      <c r="O95" s="83"/>
      <c r="P95" s="204">
        <f>O95*H95</f>
        <v>0</v>
      </c>
      <c r="Q95" s="204">
        <v>1.0000000000000001E-05</v>
      </c>
      <c r="R95" s="204">
        <f>Q95*H95</f>
        <v>0.044270000000000004</v>
      </c>
      <c r="S95" s="204">
        <v>0.091999999999999998</v>
      </c>
      <c r="T95" s="205">
        <f>S95*H95</f>
        <v>407.28399999999999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150</v>
      </c>
      <c r="AT95" s="206" t="s">
        <v>129</v>
      </c>
      <c r="AU95" s="206" t="s">
        <v>82</v>
      </c>
      <c r="AY95" s="16" t="s">
        <v>128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80</v>
      </c>
      <c r="BK95" s="207">
        <f>ROUND(I95*H95,2)</f>
        <v>0</v>
      </c>
      <c r="BL95" s="16" t="s">
        <v>150</v>
      </c>
      <c r="BM95" s="206" t="s">
        <v>619</v>
      </c>
    </row>
    <row r="96" s="2" customFormat="1">
      <c r="A96" s="37"/>
      <c r="B96" s="38"/>
      <c r="C96" s="39"/>
      <c r="D96" s="208" t="s">
        <v>136</v>
      </c>
      <c r="E96" s="39"/>
      <c r="F96" s="209" t="s">
        <v>620</v>
      </c>
      <c r="G96" s="39"/>
      <c r="H96" s="39"/>
      <c r="I96" s="210"/>
      <c r="J96" s="39"/>
      <c r="K96" s="39"/>
      <c r="L96" s="43"/>
      <c r="M96" s="211"/>
      <c r="N96" s="21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136</v>
      </c>
      <c r="AU96" s="16" t="s">
        <v>82</v>
      </c>
    </row>
    <row r="97" s="2" customFormat="1" ht="37.8" customHeight="1">
      <c r="A97" s="37"/>
      <c r="B97" s="38"/>
      <c r="C97" s="195" t="s">
        <v>145</v>
      </c>
      <c r="D97" s="195" t="s">
        <v>129</v>
      </c>
      <c r="E97" s="196" t="s">
        <v>218</v>
      </c>
      <c r="F97" s="197" t="s">
        <v>219</v>
      </c>
      <c r="G97" s="198" t="s">
        <v>212</v>
      </c>
      <c r="H97" s="199">
        <v>4.5</v>
      </c>
      <c r="I97" s="200"/>
      <c r="J97" s="201">
        <f>ROUND(I97*H97,2)</f>
        <v>0</v>
      </c>
      <c r="K97" s="197" t="s">
        <v>133</v>
      </c>
      <c r="L97" s="43"/>
      <c r="M97" s="202" t="s">
        <v>19</v>
      </c>
      <c r="N97" s="203" t="s">
        <v>43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150</v>
      </c>
      <c r="AT97" s="206" t="s">
        <v>129</v>
      </c>
      <c r="AU97" s="206" t="s">
        <v>82</v>
      </c>
      <c r="AY97" s="16" t="s">
        <v>128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80</v>
      </c>
      <c r="BK97" s="207">
        <f>ROUND(I97*H97,2)</f>
        <v>0</v>
      </c>
      <c r="BL97" s="16" t="s">
        <v>150</v>
      </c>
      <c r="BM97" s="206" t="s">
        <v>220</v>
      </c>
    </row>
    <row r="98" s="2" customFormat="1">
      <c r="A98" s="37"/>
      <c r="B98" s="38"/>
      <c r="C98" s="39"/>
      <c r="D98" s="208" t="s">
        <v>136</v>
      </c>
      <c r="E98" s="39"/>
      <c r="F98" s="209" t="s">
        <v>221</v>
      </c>
      <c r="G98" s="39"/>
      <c r="H98" s="39"/>
      <c r="I98" s="210"/>
      <c r="J98" s="39"/>
      <c r="K98" s="39"/>
      <c r="L98" s="43"/>
      <c r="M98" s="211"/>
      <c r="N98" s="21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136</v>
      </c>
      <c r="AU98" s="16" t="s">
        <v>82</v>
      </c>
    </row>
    <row r="99" s="13" customFormat="1">
      <c r="A99" s="13"/>
      <c r="B99" s="228"/>
      <c r="C99" s="229"/>
      <c r="D99" s="213" t="s">
        <v>215</v>
      </c>
      <c r="E99" s="230" t="s">
        <v>19</v>
      </c>
      <c r="F99" s="231" t="s">
        <v>222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215</v>
      </c>
      <c r="AU99" s="237" t="s">
        <v>82</v>
      </c>
      <c r="AV99" s="13" t="s">
        <v>80</v>
      </c>
      <c r="AW99" s="13" t="s">
        <v>33</v>
      </c>
      <c r="AX99" s="13" t="s">
        <v>72</v>
      </c>
      <c r="AY99" s="237" t="s">
        <v>128</v>
      </c>
    </row>
    <row r="100" s="14" customFormat="1">
      <c r="A100" s="14"/>
      <c r="B100" s="238"/>
      <c r="C100" s="239"/>
      <c r="D100" s="213" t="s">
        <v>215</v>
      </c>
      <c r="E100" s="240" t="s">
        <v>19</v>
      </c>
      <c r="F100" s="241" t="s">
        <v>621</v>
      </c>
      <c r="G100" s="239"/>
      <c r="H100" s="242">
        <v>4.5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215</v>
      </c>
      <c r="AU100" s="248" t="s">
        <v>82</v>
      </c>
      <c r="AV100" s="14" t="s">
        <v>82</v>
      </c>
      <c r="AW100" s="14" t="s">
        <v>33</v>
      </c>
      <c r="AX100" s="14" t="s">
        <v>72</v>
      </c>
      <c r="AY100" s="248" t="s">
        <v>128</v>
      </c>
    </row>
    <row r="101" s="2" customFormat="1" ht="44.25" customHeight="1">
      <c r="A101" s="37"/>
      <c r="B101" s="38"/>
      <c r="C101" s="195" t="s">
        <v>150</v>
      </c>
      <c r="D101" s="195" t="s">
        <v>129</v>
      </c>
      <c r="E101" s="196" t="s">
        <v>224</v>
      </c>
      <c r="F101" s="197" t="s">
        <v>225</v>
      </c>
      <c r="G101" s="198" t="s">
        <v>212</v>
      </c>
      <c r="H101" s="199">
        <v>4.5</v>
      </c>
      <c r="I101" s="200"/>
      <c r="J101" s="201">
        <f>ROUND(I101*H101,2)</f>
        <v>0</v>
      </c>
      <c r="K101" s="197" t="s">
        <v>133</v>
      </c>
      <c r="L101" s="43"/>
      <c r="M101" s="202" t="s">
        <v>19</v>
      </c>
      <c r="N101" s="203" t="s">
        <v>43</v>
      </c>
      <c r="O101" s="83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150</v>
      </c>
      <c r="AT101" s="206" t="s">
        <v>129</v>
      </c>
      <c r="AU101" s="206" t="s">
        <v>82</v>
      </c>
      <c r="AY101" s="16" t="s">
        <v>128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80</v>
      </c>
      <c r="BK101" s="207">
        <f>ROUND(I101*H101,2)</f>
        <v>0</v>
      </c>
      <c r="BL101" s="16" t="s">
        <v>150</v>
      </c>
      <c r="BM101" s="206" t="s">
        <v>226</v>
      </c>
    </row>
    <row r="102" s="2" customFormat="1">
      <c r="A102" s="37"/>
      <c r="B102" s="38"/>
      <c r="C102" s="39"/>
      <c r="D102" s="208" t="s">
        <v>136</v>
      </c>
      <c r="E102" s="39"/>
      <c r="F102" s="209" t="s">
        <v>227</v>
      </c>
      <c r="G102" s="39"/>
      <c r="H102" s="39"/>
      <c r="I102" s="210"/>
      <c r="J102" s="39"/>
      <c r="K102" s="39"/>
      <c r="L102" s="43"/>
      <c r="M102" s="211"/>
      <c r="N102" s="21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136</v>
      </c>
      <c r="AU102" s="16" t="s">
        <v>82</v>
      </c>
    </row>
    <row r="103" s="13" customFormat="1">
      <c r="A103" s="13"/>
      <c r="B103" s="228"/>
      <c r="C103" s="229"/>
      <c r="D103" s="213" t="s">
        <v>215</v>
      </c>
      <c r="E103" s="230" t="s">
        <v>19</v>
      </c>
      <c r="F103" s="231" t="s">
        <v>228</v>
      </c>
      <c r="G103" s="229"/>
      <c r="H103" s="230" t="s">
        <v>19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215</v>
      </c>
      <c r="AU103" s="237" t="s">
        <v>82</v>
      </c>
      <c r="AV103" s="13" t="s">
        <v>80</v>
      </c>
      <c r="AW103" s="13" t="s">
        <v>33</v>
      </c>
      <c r="AX103" s="13" t="s">
        <v>72</v>
      </c>
      <c r="AY103" s="237" t="s">
        <v>128</v>
      </c>
    </row>
    <row r="104" s="13" customFormat="1">
      <c r="A104" s="13"/>
      <c r="B104" s="228"/>
      <c r="C104" s="229"/>
      <c r="D104" s="213" t="s">
        <v>215</v>
      </c>
      <c r="E104" s="230" t="s">
        <v>19</v>
      </c>
      <c r="F104" s="231" t="s">
        <v>231</v>
      </c>
      <c r="G104" s="229"/>
      <c r="H104" s="230" t="s">
        <v>19</v>
      </c>
      <c r="I104" s="232"/>
      <c r="J104" s="229"/>
      <c r="K104" s="229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215</v>
      </c>
      <c r="AU104" s="237" t="s">
        <v>82</v>
      </c>
      <c r="AV104" s="13" t="s">
        <v>80</v>
      </c>
      <c r="AW104" s="13" t="s">
        <v>33</v>
      </c>
      <c r="AX104" s="13" t="s">
        <v>72</v>
      </c>
      <c r="AY104" s="237" t="s">
        <v>128</v>
      </c>
    </row>
    <row r="105" s="13" customFormat="1">
      <c r="A105" s="13"/>
      <c r="B105" s="228"/>
      <c r="C105" s="229"/>
      <c r="D105" s="213" t="s">
        <v>215</v>
      </c>
      <c r="E105" s="230" t="s">
        <v>19</v>
      </c>
      <c r="F105" s="231" t="s">
        <v>232</v>
      </c>
      <c r="G105" s="229"/>
      <c r="H105" s="230" t="s">
        <v>19</v>
      </c>
      <c r="I105" s="232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215</v>
      </c>
      <c r="AU105" s="237" t="s">
        <v>82</v>
      </c>
      <c r="AV105" s="13" t="s">
        <v>80</v>
      </c>
      <c r="AW105" s="13" t="s">
        <v>33</v>
      </c>
      <c r="AX105" s="13" t="s">
        <v>72</v>
      </c>
      <c r="AY105" s="237" t="s">
        <v>128</v>
      </c>
    </row>
    <row r="106" s="14" customFormat="1">
      <c r="A106" s="14"/>
      <c r="B106" s="238"/>
      <c r="C106" s="239"/>
      <c r="D106" s="213" t="s">
        <v>215</v>
      </c>
      <c r="E106" s="240" t="s">
        <v>19</v>
      </c>
      <c r="F106" s="241" t="s">
        <v>622</v>
      </c>
      <c r="G106" s="239"/>
      <c r="H106" s="242">
        <v>4.5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215</v>
      </c>
      <c r="AU106" s="248" t="s">
        <v>82</v>
      </c>
      <c r="AV106" s="14" t="s">
        <v>82</v>
      </c>
      <c r="AW106" s="14" t="s">
        <v>33</v>
      </c>
      <c r="AX106" s="14" t="s">
        <v>72</v>
      </c>
      <c r="AY106" s="248" t="s">
        <v>128</v>
      </c>
    </row>
    <row r="107" s="2" customFormat="1" ht="62.7" customHeight="1">
      <c r="A107" s="37"/>
      <c r="B107" s="38"/>
      <c r="C107" s="195" t="s">
        <v>155</v>
      </c>
      <c r="D107" s="195" t="s">
        <v>129</v>
      </c>
      <c r="E107" s="196" t="s">
        <v>234</v>
      </c>
      <c r="F107" s="197" t="s">
        <v>235</v>
      </c>
      <c r="G107" s="198" t="s">
        <v>212</v>
      </c>
      <c r="H107" s="199">
        <v>13.199999999999999</v>
      </c>
      <c r="I107" s="200"/>
      <c r="J107" s="201">
        <f>ROUND(I107*H107,2)</f>
        <v>0</v>
      </c>
      <c r="K107" s="197" t="s">
        <v>133</v>
      </c>
      <c r="L107" s="43"/>
      <c r="M107" s="202" t="s">
        <v>19</v>
      </c>
      <c r="N107" s="203" t="s">
        <v>43</v>
      </c>
      <c r="O107" s="8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6" t="s">
        <v>150</v>
      </c>
      <c r="AT107" s="206" t="s">
        <v>129</v>
      </c>
      <c r="AU107" s="206" t="s">
        <v>82</v>
      </c>
      <c r="AY107" s="16" t="s">
        <v>128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6" t="s">
        <v>80</v>
      </c>
      <c r="BK107" s="207">
        <f>ROUND(I107*H107,2)</f>
        <v>0</v>
      </c>
      <c r="BL107" s="16" t="s">
        <v>150</v>
      </c>
      <c r="BM107" s="206" t="s">
        <v>236</v>
      </c>
    </row>
    <row r="108" s="2" customFormat="1">
      <c r="A108" s="37"/>
      <c r="B108" s="38"/>
      <c r="C108" s="39"/>
      <c r="D108" s="208" t="s">
        <v>136</v>
      </c>
      <c r="E108" s="39"/>
      <c r="F108" s="209" t="s">
        <v>237</v>
      </c>
      <c r="G108" s="39"/>
      <c r="H108" s="39"/>
      <c r="I108" s="210"/>
      <c r="J108" s="39"/>
      <c r="K108" s="39"/>
      <c r="L108" s="43"/>
      <c r="M108" s="211"/>
      <c r="N108" s="21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136</v>
      </c>
      <c r="AU108" s="16" t="s">
        <v>82</v>
      </c>
    </row>
    <row r="109" s="14" customFormat="1">
      <c r="A109" s="14"/>
      <c r="B109" s="238"/>
      <c r="C109" s="239"/>
      <c r="D109" s="213" t="s">
        <v>215</v>
      </c>
      <c r="E109" s="240" t="s">
        <v>19</v>
      </c>
      <c r="F109" s="241" t="s">
        <v>623</v>
      </c>
      <c r="G109" s="239"/>
      <c r="H109" s="242">
        <v>13.199999999999999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215</v>
      </c>
      <c r="AU109" s="248" t="s">
        <v>82</v>
      </c>
      <c r="AV109" s="14" t="s">
        <v>82</v>
      </c>
      <c r="AW109" s="14" t="s">
        <v>33</v>
      </c>
      <c r="AX109" s="14" t="s">
        <v>72</v>
      </c>
      <c r="AY109" s="248" t="s">
        <v>128</v>
      </c>
    </row>
    <row r="110" s="2" customFormat="1" ht="66.75" customHeight="1">
      <c r="A110" s="37"/>
      <c r="B110" s="38"/>
      <c r="C110" s="195" t="s">
        <v>162</v>
      </c>
      <c r="D110" s="195" t="s">
        <v>129</v>
      </c>
      <c r="E110" s="196" t="s">
        <v>239</v>
      </c>
      <c r="F110" s="197" t="s">
        <v>240</v>
      </c>
      <c r="G110" s="198" t="s">
        <v>212</v>
      </c>
      <c r="H110" s="199">
        <v>132</v>
      </c>
      <c r="I110" s="200"/>
      <c r="J110" s="201">
        <f>ROUND(I110*H110,2)</f>
        <v>0</v>
      </c>
      <c r="K110" s="197" t="s">
        <v>133</v>
      </c>
      <c r="L110" s="43"/>
      <c r="M110" s="202" t="s">
        <v>19</v>
      </c>
      <c r="N110" s="203" t="s">
        <v>43</v>
      </c>
      <c r="O110" s="83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6" t="s">
        <v>150</v>
      </c>
      <c r="AT110" s="206" t="s">
        <v>129</v>
      </c>
      <c r="AU110" s="206" t="s">
        <v>82</v>
      </c>
      <c r="AY110" s="16" t="s">
        <v>128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6" t="s">
        <v>80</v>
      </c>
      <c r="BK110" s="207">
        <f>ROUND(I110*H110,2)</f>
        <v>0</v>
      </c>
      <c r="BL110" s="16" t="s">
        <v>150</v>
      </c>
      <c r="BM110" s="206" t="s">
        <v>241</v>
      </c>
    </row>
    <row r="111" s="2" customFormat="1">
      <c r="A111" s="37"/>
      <c r="B111" s="38"/>
      <c r="C111" s="39"/>
      <c r="D111" s="208" t="s">
        <v>136</v>
      </c>
      <c r="E111" s="39"/>
      <c r="F111" s="209" t="s">
        <v>242</v>
      </c>
      <c r="G111" s="39"/>
      <c r="H111" s="39"/>
      <c r="I111" s="210"/>
      <c r="J111" s="39"/>
      <c r="K111" s="39"/>
      <c r="L111" s="43"/>
      <c r="M111" s="211"/>
      <c r="N111" s="21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136</v>
      </c>
      <c r="AU111" s="16" t="s">
        <v>82</v>
      </c>
    </row>
    <row r="112" s="14" customFormat="1">
      <c r="A112" s="14"/>
      <c r="B112" s="238"/>
      <c r="C112" s="239"/>
      <c r="D112" s="213" t="s">
        <v>215</v>
      </c>
      <c r="E112" s="240" t="s">
        <v>19</v>
      </c>
      <c r="F112" s="241" t="s">
        <v>624</v>
      </c>
      <c r="G112" s="239"/>
      <c r="H112" s="242">
        <v>132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215</v>
      </c>
      <c r="AU112" s="248" t="s">
        <v>82</v>
      </c>
      <c r="AV112" s="14" t="s">
        <v>82</v>
      </c>
      <c r="AW112" s="14" t="s">
        <v>33</v>
      </c>
      <c r="AX112" s="14" t="s">
        <v>72</v>
      </c>
      <c r="AY112" s="248" t="s">
        <v>128</v>
      </c>
    </row>
    <row r="113" s="2" customFormat="1" ht="44.25" customHeight="1">
      <c r="A113" s="37"/>
      <c r="B113" s="38"/>
      <c r="C113" s="195" t="s">
        <v>168</v>
      </c>
      <c r="D113" s="195" t="s">
        <v>129</v>
      </c>
      <c r="E113" s="196" t="s">
        <v>244</v>
      </c>
      <c r="F113" s="197" t="s">
        <v>245</v>
      </c>
      <c r="G113" s="198" t="s">
        <v>246</v>
      </c>
      <c r="H113" s="199">
        <v>24.420000000000002</v>
      </c>
      <c r="I113" s="200"/>
      <c r="J113" s="201">
        <f>ROUND(I113*H113,2)</f>
        <v>0</v>
      </c>
      <c r="K113" s="197" t="s">
        <v>133</v>
      </c>
      <c r="L113" s="43"/>
      <c r="M113" s="202" t="s">
        <v>19</v>
      </c>
      <c r="N113" s="203" t="s">
        <v>43</v>
      </c>
      <c r="O113" s="8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6" t="s">
        <v>150</v>
      </c>
      <c r="AT113" s="206" t="s">
        <v>129</v>
      </c>
      <c r="AU113" s="206" t="s">
        <v>82</v>
      </c>
      <c r="AY113" s="16" t="s">
        <v>128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6" t="s">
        <v>80</v>
      </c>
      <c r="BK113" s="207">
        <f>ROUND(I113*H113,2)</f>
        <v>0</v>
      </c>
      <c r="BL113" s="16" t="s">
        <v>150</v>
      </c>
      <c r="BM113" s="206" t="s">
        <v>247</v>
      </c>
    </row>
    <row r="114" s="2" customFormat="1">
      <c r="A114" s="37"/>
      <c r="B114" s="38"/>
      <c r="C114" s="39"/>
      <c r="D114" s="208" t="s">
        <v>136</v>
      </c>
      <c r="E114" s="39"/>
      <c r="F114" s="209" t="s">
        <v>248</v>
      </c>
      <c r="G114" s="39"/>
      <c r="H114" s="39"/>
      <c r="I114" s="210"/>
      <c r="J114" s="39"/>
      <c r="K114" s="39"/>
      <c r="L114" s="43"/>
      <c r="M114" s="211"/>
      <c r="N114" s="21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136</v>
      </c>
      <c r="AU114" s="16" t="s">
        <v>82</v>
      </c>
    </row>
    <row r="115" s="14" customFormat="1">
      <c r="A115" s="14"/>
      <c r="B115" s="238"/>
      <c r="C115" s="239"/>
      <c r="D115" s="213" t="s">
        <v>215</v>
      </c>
      <c r="E115" s="240" t="s">
        <v>19</v>
      </c>
      <c r="F115" s="241" t="s">
        <v>625</v>
      </c>
      <c r="G115" s="239"/>
      <c r="H115" s="242">
        <v>24.420000000000002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215</v>
      </c>
      <c r="AU115" s="248" t="s">
        <v>82</v>
      </c>
      <c r="AV115" s="14" t="s">
        <v>82</v>
      </c>
      <c r="AW115" s="14" t="s">
        <v>33</v>
      </c>
      <c r="AX115" s="14" t="s">
        <v>72</v>
      </c>
      <c r="AY115" s="248" t="s">
        <v>128</v>
      </c>
    </row>
    <row r="116" s="2" customFormat="1" ht="44.25" customHeight="1">
      <c r="A116" s="37"/>
      <c r="B116" s="38"/>
      <c r="C116" s="195" t="s">
        <v>172</v>
      </c>
      <c r="D116" s="195" t="s">
        <v>129</v>
      </c>
      <c r="E116" s="196" t="s">
        <v>250</v>
      </c>
      <c r="F116" s="197" t="s">
        <v>251</v>
      </c>
      <c r="G116" s="198" t="s">
        <v>212</v>
      </c>
      <c r="H116" s="199">
        <v>4.5</v>
      </c>
      <c r="I116" s="200"/>
      <c r="J116" s="201">
        <f>ROUND(I116*H116,2)</f>
        <v>0</v>
      </c>
      <c r="K116" s="197" t="s">
        <v>133</v>
      </c>
      <c r="L116" s="43"/>
      <c r="M116" s="202" t="s">
        <v>19</v>
      </c>
      <c r="N116" s="203" t="s">
        <v>43</v>
      </c>
      <c r="O116" s="83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6" t="s">
        <v>150</v>
      </c>
      <c r="AT116" s="206" t="s">
        <v>129</v>
      </c>
      <c r="AU116" s="206" t="s">
        <v>82</v>
      </c>
      <c r="AY116" s="16" t="s">
        <v>128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6" t="s">
        <v>80</v>
      </c>
      <c r="BK116" s="207">
        <f>ROUND(I116*H116,2)</f>
        <v>0</v>
      </c>
      <c r="BL116" s="16" t="s">
        <v>150</v>
      </c>
      <c r="BM116" s="206" t="s">
        <v>252</v>
      </c>
    </row>
    <row r="117" s="2" customFormat="1">
      <c r="A117" s="37"/>
      <c r="B117" s="38"/>
      <c r="C117" s="39"/>
      <c r="D117" s="208" t="s">
        <v>136</v>
      </c>
      <c r="E117" s="39"/>
      <c r="F117" s="209" t="s">
        <v>253</v>
      </c>
      <c r="G117" s="39"/>
      <c r="H117" s="39"/>
      <c r="I117" s="210"/>
      <c r="J117" s="39"/>
      <c r="K117" s="39"/>
      <c r="L117" s="43"/>
      <c r="M117" s="211"/>
      <c r="N117" s="212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136</v>
      </c>
      <c r="AU117" s="16" t="s">
        <v>82</v>
      </c>
    </row>
    <row r="118" s="13" customFormat="1">
      <c r="A118" s="13"/>
      <c r="B118" s="228"/>
      <c r="C118" s="229"/>
      <c r="D118" s="213" t="s">
        <v>215</v>
      </c>
      <c r="E118" s="230" t="s">
        <v>19</v>
      </c>
      <c r="F118" s="231" t="s">
        <v>254</v>
      </c>
      <c r="G118" s="229"/>
      <c r="H118" s="230" t="s">
        <v>19</v>
      </c>
      <c r="I118" s="232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215</v>
      </c>
      <c r="AU118" s="237" t="s">
        <v>82</v>
      </c>
      <c r="AV118" s="13" t="s">
        <v>80</v>
      </c>
      <c r="AW118" s="13" t="s">
        <v>33</v>
      </c>
      <c r="AX118" s="13" t="s">
        <v>72</v>
      </c>
      <c r="AY118" s="237" t="s">
        <v>128</v>
      </c>
    </row>
    <row r="119" s="13" customFormat="1">
      <c r="A119" s="13"/>
      <c r="B119" s="228"/>
      <c r="C119" s="229"/>
      <c r="D119" s="213" t="s">
        <v>215</v>
      </c>
      <c r="E119" s="230" t="s">
        <v>19</v>
      </c>
      <c r="F119" s="231" t="s">
        <v>231</v>
      </c>
      <c r="G119" s="229"/>
      <c r="H119" s="230" t="s">
        <v>19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215</v>
      </c>
      <c r="AU119" s="237" t="s">
        <v>82</v>
      </c>
      <c r="AV119" s="13" t="s">
        <v>80</v>
      </c>
      <c r="AW119" s="13" t="s">
        <v>33</v>
      </c>
      <c r="AX119" s="13" t="s">
        <v>72</v>
      </c>
      <c r="AY119" s="237" t="s">
        <v>128</v>
      </c>
    </row>
    <row r="120" s="13" customFormat="1">
      <c r="A120" s="13"/>
      <c r="B120" s="228"/>
      <c r="C120" s="229"/>
      <c r="D120" s="213" t="s">
        <v>215</v>
      </c>
      <c r="E120" s="230" t="s">
        <v>19</v>
      </c>
      <c r="F120" s="231" t="s">
        <v>626</v>
      </c>
      <c r="G120" s="229"/>
      <c r="H120" s="230" t="s">
        <v>19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215</v>
      </c>
      <c r="AU120" s="237" t="s">
        <v>82</v>
      </c>
      <c r="AV120" s="13" t="s">
        <v>80</v>
      </c>
      <c r="AW120" s="13" t="s">
        <v>33</v>
      </c>
      <c r="AX120" s="13" t="s">
        <v>72</v>
      </c>
      <c r="AY120" s="237" t="s">
        <v>128</v>
      </c>
    </row>
    <row r="121" s="14" customFormat="1">
      <c r="A121" s="14"/>
      <c r="B121" s="238"/>
      <c r="C121" s="239"/>
      <c r="D121" s="213" t="s">
        <v>215</v>
      </c>
      <c r="E121" s="240" t="s">
        <v>19</v>
      </c>
      <c r="F121" s="241" t="s">
        <v>622</v>
      </c>
      <c r="G121" s="239"/>
      <c r="H121" s="242">
        <v>4.5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215</v>
      </c>
      <c r="AU121" s="248" t="s">
        <v>82</v>
      </c>
      <c r="AV121" s="14" t="s">
        <v>82</v>
      </c>
      <c r="AW121" s="14" t="s">
        <v>33</v>
      </c>
      <c r="AX121" s="14" t="s">
        <v>72</v>
      </c>
      <c r="AY121" s="248" t="s">
        <v>128</v>
      </c>
    </row>
    <row r="122" s="2" customFormat="1" ht="16.5" customHeight="1">
      <c r="A122" s="37"/>
      <c r="B122" s="38"/>
      <c r="C122" s="249" t="s">
        <v>176</v>
      </c>
      <c r="D122" s="249" t="s">
        <v>255</v>
      </c>
      <c r="E122" s="250" t="s">
        <v>256</v>
      </c>
      <c r="F122" s="251" t="s">
        <v>257</v>
      </c>
      <c r="G122" s="252" t="s">
        <v>246</v>
      </c>
      <c r="H122" s="253">
        <v>8.0999999999999996</v>
      </c>
      <c r="I122" s="254"/>
      <c r="J122" s="255">
        <f>ROUND(I122*H122,2)</f>
        <v>0</v>
      </c>
      <c r="K122" s="251" t="s">
        <v>133</v>
      </c>
      <c r="L122" s="256"/>
      <c r="M122" s="257" t="s">
        <v>19</v>
      </c>
      <c r="N122" s="258" t="s">
        <v>43</v>
      </c>
      <c r="O122" s="83"/>
      <c r="P122" s="204">
        <f>O122*H122</f>
        <v>0</v>
      </c>
      <c r="Q122" s="204">
        <v>1</v>
      </c>
      <c r="R122" s="204">
        <f>Q122*H122</f>
        <v>8.0999999999999996</v>
      </c>
      <c r="S122" s="204">
        <v>0</v>
      </c>
      <c r="T122" s="20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6" t="s">
        <v>172</v>
      </c>
      <c r="AT122" s="206" t="s">
        <v>255</v>
      </c>
      <c r="AU122" s="206" t="s">
        <v>82</v>
      </c>
      <c r="AY122" s="16" t="s">
        <v>128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80</v>
      </c>
      <c r="BK122" s="207">
        <f>ROUND(I122*H122,2)</f>
        <v>0</v>
      </c>
      <c r="BL122" s="16" t="s">
        <v>150</v>
      </c>
      <c r="BM122" s="206" t="s">
        <v>258</v>
      </c>
    </row>
    <row r="123" s="14" customFormat="1">
      <c r="A123" s="14"/>
      <c r="B123" s="238"/>
      <c r="C123" s="239"/>
      <c r="D123" s="213" t="s">
        <v>215</v>
      </c>
      <c r="E123" s="240" t="s">
        <v>19</v>
      </c>
      <c r="F123" s="241" t="s">
        <v>627</v>
      </c>
      <c r="G123" s="239"/>
      <c r="H123" s="242">
        <v>8.0999999999999996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215</v>
      </c>
      <c r="AU123" s="248" t="s">
        <v>82</v>
      </c>
      <c r="AV123" s="14" t="s">
        <v>82</v>
      </c>
      <c r="AW123" s="14" t="s">
        <v>33</v>
      </c>
      <c r="AX123" s="14" t="s">
        <v>80</v>
      </c>
      <c r="AY123" s="248" t="s">
        <v>128</v>
      </c>
    </row>
    <row r="124" s="2" customFormat="1" ht="33" customHeight="1">
      <c r="A124" s="37"/>
      <c r="B124" s="38"/>
      <c r="C124" s="195" t="s">
        <v>180</v>
      </c>
      <c r="D124" s="195" t="s">
        <v>129</v>
      </c>
      <c r="E124" s="196" t="s">
        <v>260</v>
      </c>
      <c r="F124" s="197" t="s">
        <v>261</v>
      </c>
      <c r="G124" s="198" t="s">
        <v>262</v>
      </c>
      <c r="H124" s="199">
        <v>69</v>
      </c>
      <c r="I124" s="200"/>
      <c r="J124" s="201">
        <f>ROUND(I124*H124,2)</f>
        <v>0</v>
      </c>
      <c r="K124" s="197" t="s">
        <v>133</v>
      </c>
      <c r="L124" s="43"/>
      <c r="M124" s="202" t="s">
        <v>19</v>
      </c>
      <c r="N124" s="203" t="s">
        <v>43</v>
      </c>
      <c r="O124" s="83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6" t="s">
        <v>150</v>
      </c>
      <c r="AT124" s="206" t="s">
        <v>129</v>
      </c>
      <c r="AU124" s="206" t="s">
        <v>82</v>
      </c>
      <c r="AY124" s="16" t="s">
        <v>128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80</v>
      </c>
      <c r="BK124" s="207">
        <f>ROUND(I124*H124,2)</f>
        <v>0</v>
      </c>
      <c r="BL124" s="16" t="s">
        <v>150</v>
      </c>
      <c r="BM124" s="206" t="s">
        <v>263</v>
      </c>
    </row>
    <row r="125" s="2" customFormat="1">
      <c r="A125" s="37"/>
      <c r="B125" s="38"/>
      <c r="C125" s="39"/>
      <c r="D125" s="208" t="s">
        <v>136</v>
      </c>
      <c r="E125" s="39"/>
      <c r="F125" s="209" t="s">
        <v>264</v>
      </c>
      <c r="G125" s="39"/>
      <c r="H125" s="39"/>
      <c r="I125" s="210"/>
      <c r="J125" s="39"/>
      <c r="K125" s="39"/>
      <c r="L125" s="43"/>
      <c r="M125" s="211"/>
      <c r="N125" s="21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136</v>
      </c>
      <c r="AU125" s="16" t="s">
        <v>82</v>
      </c>
    </row>
    <row r="126" s="13" customFormat="1">
      <c r="A126" s="13"/>
      <c r="B126" s="228"/>
      <c r="C126" s="229"/>
      <c r="D126" s="213" t="s">
        <v>215</v>
      </c>
      <c r="E126" s="230" t="s">
        <v>19</v>
      </c>
      <c r="F126" s="231" t="s">
        <v>216</v>
      </c>
      <c r="G126" s="229"/>
      <c r="H126" s="230" t="s">
        <v>19</v>
      </c>
      <c r="I126" s="232"/>
      <c r="J126" s="229"/>
      <c r="K126" s="229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215</v>
      </c>
      <c r="AU126" s="237" t="s">
        <v>82</v>
      </c>
      <c r="AV126" s="13" t="s">
        <v>80</v>
      </c>
      <c r="AW126" s="13" t="s">
        <v>33</v>
      </c>
      <c r="AX126" s="13" t="s">
        <v>72</v>
      </c>
      <c r="AY126" s="237" t="s">
        <v>128</v>
      </c>
    </row>
    <row r="127" s="14" customFormat="1">
      <c r="A127" s="14"/>
      <c r="B127" s="238"/>
      <c r="C127" s="239"/>
      <c r="D127" s="213" t="s">
        <v>215</v>
      </c>
      <c r="E127" s="240" t="s">
        <v>19</v>
      </c>
      <c r="F127" s="241" t="s">
        <v>461</v>
      </c>
      <c r="G127" s="239"/>
      <c r="H127" s="242">
        <v>42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215</v>
      </c>
      <c r="AU127" s="248" t="s">
        <v>82</v>
      </c>
      <c r="AV127" s="14" t="s">
        <v>82</v>
      </c>
      <c r="AW127" s="14" t="s">
        <v>33</v>
      </c>
      <c r="AX127" s="14" t="s">
        <v>72</v>
      </c>
      <c r="AY127" s="248" t="s">
        <v>128</v>
      </c>
    </row>
    <row r="128" s="13" customFormat="1">
      <c r="A128" s="13"/>
      <c r="B128" s="228"/>
      <c r="C128" s="229"/>
      <c r="D128" s="213" t="s">
        <v>215</v>
      </c>
      <c r="E128" s="230" t="s">
        <v>19</v>
      </c>
      <c r="F128" s="231" t="s">
        <v>231</v>
      </c>
      <c r="G128" s="229"/>
      <c r="H128" s="230" t="s">
        <v>19</v>
      </c>
      <c r="I128" s="232"/>
      <c r="J128" s="229"/>
      <c r="K128" s="229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215</v>
      </c>
      <c r="AU128" s="237" t="s">
        <v>82</v>
      </c>
      <c r="AV128" s="13" t="s">
        <v>80</v>
      </c>
      <c r="AW128" s="13" t="s">
        <v>33</v>
      </c>
      <c r="AX128" s="13" t="s">
        <v>72</v>
      </c>
      <c r="AY128" s="237" t="s">
        <v>128</v>
      </c>
    </row>
    <row r="129" s="13" customFormat="1">
      <c r="A129" s="13"/>
      <c r="B129" s="228"/>
      <c r="C129" s="229"/>
      <c r="D129" s="213" t="s">
        <v>215</v>
      </c>
      <c r="E129" s="230" t="s">
        <v>19</v>
      </c>
      <c r="F129" s="231" t="s">
        <v>626</v>
      </c>
      <c r="G129" s="229"/>
      <c r="H129" s="230" t="s">
        <v>19</v>
      </c>
      <c r="I129" s="232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215</v>
      </c>
      <c r="AU129" s="237" t="s">
        <v>82</v>
      </c>
      <c r="AV129" s="13" t="s">
        <v>80</v>
      </c>
      <c r="AW129" s="13" t="s">
        <v>33</v>
      </c>
      <c r="AX129" s="13" t="s">
        <v>72</v>
      </c>
      <c r="AY129" s="237" t="s">
        <v>128</v>
      </c>
    </row>
    <row r="130" s="14" customFormat="1">
      <c r="A130" s="14"/>
      <c r="B130" s="238"/>
      <c r="C130" s="239"/>
      <c r="D130" s="213" t="s">
        <v>215</v>
      </c>
      <c r="E130" s="240" t="s">
        <v>19</v>
      </c>
      <c r="F130" s="241" t="s">
        <v>628</v>
      </c>
      <c r="G130" s="239"/>
      <c r="H130" s="242">
        <v>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215</v>
      </c>
      <c r="AU130" s="248" t="s">
        <v>82</v>
      </c>
      <c r="AV130" s="14" t="s">
        <v>82</v>
      </c>
      <c r="AW130" s="14" t="s">
        <v>33</v>
      </c>
      <c r="AX130" s="14" t="s">
        <v>72</v>
      </c>
      <c r="AY130" s="248" t="s">
        <v>128</v>
      </c>
    </row>
    <row r="131" s="13" customFormat="1">
      <c r="A131" s="13"/>
      <c r="B131" s="228"/>
      <c r="C131" s="229"/>
      <c r="D131" s="213" t="s">
        <v>215</v>
      </c>
      <c r="E131" s="230" t="s">
        <v>19</v>
      </c>
      <c r="F131" s="231" t="s">
        <v>268</v>
      </c>
      <c r="G131" s="229"/>
      <c r="H131" s="230" t="s">
        <v>19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215</v>
      </c>
      <c r="AU131" s="237" t="s">
        <v>82</v>
      </c>
      <c r="AV131" s="13" t="s">
        <v>80</v>
      </c>
      <c r="AW131" s="13" t="s">
        <v>33</v>
      </c>
      <c r="AX131" s="13" t="s">
        <v>72</v>
      </c>
      <c r="AY131" s="237" t="s">
        <v>128</v>
      </c>
    </row>
    <row r="132" s="14" customFormat="1">
      <c r="A132" s="14"/>
      <c r="B132" s="238"/>
      <c r="C132" s="239"/>
      <c r="D132" s="213" t="s">
        <v>215</v>
      </c>
      <c r="E132" s="240" t="s">
        <v>19</v>
      </c>
      <c r="F132" s="241" t="s">
        <v>325</v>
      </c>
      <c r="G132" s="239"/>
      <c r="H132" s="242">
        <v>18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215</v>
      </c>
      <c r="AU132" s="248" t="s">
        <v>82</v>
      </c>
      <c r="AV132" s="14" t="s">
        <v>82</v>
      </c>
      <c r="AW132" s="14" t="s">
        <v>33</v>
      </c>
      <c r="AX132" s="14" t="s">
        <v>72</v>
      </c>
      <c r="AY132" s="248" t="s">
        <v>128</v>
      </c>
    </row>
    <row r="133" s="2" customFormat="1" ht="33" customHeight="1">
      <c r="A133" s="37"/>
      <c r="B133" s="38"/>
      <c r="C133" s="195" t="s">
        <v>184</v>
      </c>
      <c r="D133" s="195" t="s">
        <v>129</v>
      </c>
      <c r="E133" s="196" t="s">
        <v>629</v>
      </c>
      <c r="F133" s="197" t="s">
        <v>630</v>
      </c>
      <c r="G133" s="198" t="s">
        <v>262</v>
      </c>
      <c r="H133" s="199">
        <v>13</v>
      </c>
      <c r="I133" s="200"/>
      <c r="J133" s="201">
        <f>ROUND(I133*H133,2)</f>
        <v>0</v>
      </c>
      <c r="K133" s="197" t="s">
        <v>133</v>
      </c>
      <c r="L133" s="43"/>
      <c r="M133" s="202" t="s">
        <v>19</v>
      </c>
      <c r="N133" s="203" t="s">
        <v>43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150</v>
      </c>
      <c r="AT133" s="206" t="s">
        <v>129</v>
      </c>
      <c r="AU133" s="206" t="s">
        <v>82</v>
      </c>
      <c r="AY133" s="16" t="s">
        <v>128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80</v>
      </c>
      <c r="BK133" s="207">
        <f>ROUND(I133*H133,2)</f>
        <v>0</v>
      </c>
      <c r="BL133" s="16" t="s">
        <v>150</v>
      </c>
      <c r="BM133" s="206" t="s">
        <v>631</v>
      </c>
    </row>
    <row r="134" s="2" customFormat="1">
      <c r="A134" s="37"/>
      <c r="B134" s="38"/>
      <c r="C134" s="39"/>
      <c r="D134" s="208" t="s">
        <v>136</v>
      </c>
      <c r="E134" s="39"/>
      <c r="F134" s="209" t="s">
        <v>632</v>
      </c>
      <c r="G134" s="39"/>
      <c r="H134" s="39"/>
      <c r="I134" s="210"/>
      <c r="J134" s="39"/>
      <c r="K134" s="39"/>
      <c r="L134" s="43"/>
      <c r="M134" s="211"/>
      <c r="N134" s="212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136</v>
      </c>
      <c r="AU134" s="16" t="s">
        <v>82</v>
      </c>
    </row>
    <row r="135" s="2" customFormat="1" ht="16.5" customHeight="1">
      <c r="A135" s="37"/>
      <c r="B135" s="38"/>
      <c r="C135" s="249" t="s">
        <v>8</v>
      </c>
      <c r="D135" s="249" t="s">
        <v>255</v>
      </c>
      <c r="E135" s="250" t="s">
        <v>633</v>
      </c>
      <c r="F135" s="251" t="s">
        <v>634</v>
      </c>
      <c r="G135" s="252" t="s">
        <v>262</v>
      </c>
      <c r="H135" s="253">
        <v>15</v>
      </c>
      <c r="I135" s="254"/>
      <c r="J135" s="255">
        <f>ROUND(I135*H135,2)</f>
        <v>0</v>
      </c>
      <c r="K135" s="251" t="s">
        <v>133</v>
      </c>
      <c r="L135" s="256"/>
      <c r="M135" s="257" t="s">
        <v>19</v>
      </c>
      <c r="N135" s="258" t="s">
        <v>43</v>
      </c>
      <c r="O135" s="83"/>
      <c r="P135" s="204">
        <f>O135*H135</f>
        <v>0</v>
      </c>
      <c r="Q135" s="204">
        <v>0.00056999999999999998</v>
      </c>
      <c r="R135" s="204">
        <f>Q135*H135</f>
        <v>0.0085500000000000003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6" t="s">
        <v>526</v>
      </c>
      <c r="AT135" s="206" t="s">
        <v>255</v>
      </c>
      <c r="AU135" s="206" t="s">
        <v>82</v>
      </c>
      <c r="AY135" s="16" t="s">
        <v>128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80</v>
      </c>
      <c r="BK135" s="207">
        <f>ROUND(I135*H135,2)</f>
        <v>0</v>
      </c>
      <c r="BL135" s="16" t="s">
        <v>526</v>
      </c>
      <c r="BM135" s="206" t="s">
        <v>635</v>
      </c>
    </row>
    <row r="136" s="11" customFormat="1" ht="22.8" customHeight="1">
      <c r="A136" s="11"/>
      <c r="B136" s="181"/>
      <c r="C136" s="182"/>
      <c r="D136" s="183" t="s">
        <v>71</v>
      </c>
      <c r="E136" s="226" t="s">
        <v>82</v>
      </c>
      <c r="F136" s="226" t="s">
        <v>636</v>
      </c>
      <c r="G136" s="182"/>
      <c r="H136" s="182"/>
      <c r="I136" s="185"/>
      <c r="J136" s="227">
        <f>BK136</f>
        <v>0</v>
      </c>
      <c r="K136" s="182"/>
      <c r="L136" s="187"/>
      <c r="M136" s="188"/>
      <c r="N136" s="189"/>
      <c r="O136" s="189"/>
      <c r="P136" s="190">
        <f>SUM(P137:P150)</f>
        <v>0</v>
      </c>
      <c r="Q136" s="189"/>
      <c r="R136" s="190">
        <f>SUM(R137:R150)</f>
        <v>3.4286304999999997</v>
      </c>
      <c r="S136" s="189"/>
      <c r="T136" s="191">
        <f>SUM(T137:T150)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2" t="s">
        <v>80</v>
      </c>
      <c r="AT136" s="193" t="s">
        <v>71</v>
      </c>
      <c r="AU136" s="193" t="s">
        <v>80</v>
      </c>
      <c r="AY136" s="192" t="s">
        <v>128</v>
      </c>
      <c r="BK136" s="194">
        <f>SUM(BK137:BK150)</f>
        <v>0</v>
      </c>
    </row>
    <row r="137" s="2" customFormat="1" ht="44.25" customHeight="1">
      <c r="A137" s="37"/>
      <c r="B137" s="38"/>
      <c r="C137" s="195" t="s">
        <v>191</v>
      </c>
      <c r="D137" s="195" t="s">
        <v>129</v>
      </c>
      <c r="E137" s="196" t="s">
        <v>637</v>
      </c>
      <c r="F137" s="197" t="s">
        <v>638</v>
      </c>
      <c r="G137" s="198" t="s">
        <v>212</v>
      </c>
      <c r="H137" s="199">
        <v>10</v>
      </c>
      <c r="I137" s="200"/>
      <c r="J137" s="201">
        <f>ROUND(I137*H137,2)</f>
        <v>0</v>
      </c>
      <c r="K137" s="197" t="s">
        <v>133</v>
      </c>
      <c r="L137" s="43"/>
      <c r="M137" s="202" t="s">
        <v>19</v>
      </c>
      <c r="N137" s="203" t="s">
        <v>43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150</v>
      </c>
      <c r="AT137" s="206" t="s">
        <v>129</v>
      </c>
      <c r="AU137" s="206" t="s">
        <v>82</v>
      </c>
      <c r="AY137" s="16" t="s">
        <v>128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80</v>
      </c>
      <c r="BK137" s="207">
        <f>ROUND(I137*H137,2)</f>
        <v>0</v>
      </c>
      <c r="BL137" s="16" t="s">
        <v>150</v>
      </c>
      <c r="BM137" s="206" t="s">
        <v>639</v>
      </c>
    </row>
    <row r="138" s="2" customFormat="1">
      <c r="A138" s="37"/>
      <c r="B138" s="38"/>
      <c r="C138" s="39"/>
      <c r="D138" s="208" t="s">
        <v>136</v>
      </c>
      <c r="E138" s="39"/>
      <c r="F138" s="209" t="s">
        <v>640</v>
      </c>
      <c r="G138" s="39"/>
      <c r="H138" s="39"/>
      <c r="I138" s="210"/>
      <c r="J138" s="39"/>
      <c r="K138" s="39"/>
      <c r="L138" s="43"/>
      <c r="M138" s="211"/>
      <c r="N138" s="21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136</v>
      </c>
      <c r="AU138" s="16" t="s">
        <v>82</v>
      </c>
    </row>
    <row r="139" s="14" customFormat="1">
      <c r="A139" s="14"/>
      <c r="B139" s="238"/>
      <c r="C139" s="239"/>
      <c r="D139" s="213" t="s">
        <v>215</v>
      </c>
      <c r="E139" s="240" t="s">
        <v>19</v>
      </c>
      <c r="F139" s="241" t="s">
        <v>641</v>
      </c>
      <c r="G139" s="239"/>
      <c r="H139" s="242">
        <v>10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215</v>
      </c>
      <c r="AU139" s="248" t="s">
        <v>82</v>
      </c>
      <c r="AV139" s="14" t="s">
        <v>82</v>
      </c>
      <c r="AW139" s="14" t="s">
        <v>33</v>
      </c>
      <c r="AX139" s="14" t="s">
        <v>72</v>
      </c>
      <c r="AY139" s="248" t="s">
        <v>128</v>
      </c>
    </row>
    <row r="140" s="2" customFormat="1" ht="37.8" customHeight="1">
      <c r="A140" s="37"/>
      <c r="B140" s="38"/>
      <c r="C140" s="195" t="s">
        <v>299</v>
      </c>
      <c r="D140" s="195" t="s">
        <v>129</v>
      </c>
      <c r="E140" s="196" t="s">
        <v>642</v>
      </c>
      <c r="F140" s="197" t="s">
        <v>643</v>
      </c>
      <c r="G140" s="198" t="s">
        <v>262</v>
      </c>
      <c r="H140" s="199">
        <v>120</v>
      </c>
      <c r="I140" s="200"/>
      <c r="J140" s="201">
        <f>ROUND(I140*H140,2)</f>
        <v>0</v>
      </c>
      <c r="K140" s="197" t="s">
        <v>133</v>
      </c>
      <c r="L140" s="43"/>
      <c r="M140" s="202" t="s">
        <v>19</v>
      </c>
      <c r="N140" s="203" t="s">
        <v>43</v>
      </c>
      <c r="O140" s="83"/>
      <c r="P140" s="204">
        <f>O140*H140</f>
        <v>0</v>
      </c>
      <c r="Q140" s="204">
        <v>0.00017000000000000001</v>
      </c>
      <c r="R140" s="204">
        <f>Q140*H140</f>
        <v>0.020400000000000001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150</v>
      </c>
      <c r="AT140" s="206" t="s">
        <v>129</v>
      </c>
      <c r="AU140" s="206" t="s">
        <v>82</v>
      </c>
      <c r="AY140" s="16" t="s">
        <v>128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80</v>
      </c>
      <c r="BK140" s="207">
        <f>ROUND(I140*H140,2)</f>
        <v>0</v>
      </c>
      <c r="BL140" s="16" t="s">
        <v>150</v>
      </c>
      <c r="BM140" s="206" t="s">
        <v>644</v>
      </c>
    </row>
    <row r="141" s="2" customFormat="1">
      <c r="A141" s="37"/>
      <c r="B141" s="38"/>
      <c r="C141" s="39"/>
      <c r="D141" s="208" t="s">
        <v>136</v>
      </c>
      <c r="E141" s="39"/>
      <c r="F141" s="209" t="s">
        <v>645</v>
      </c>
      <c r="G141" s="39"/>
      <c r="H141" s="39"/>
      <c r="I141" s="210"/>
      <c r="J141" s="39"/>
      <c r="K141" s="39"/>
      <c r="L141" s="43"/>
      <c r="M141" s="211"/>
      <c r="N141" s="21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136</v>
      </c>
      <c r="AU141" s="16" t="s">
        <v>82</v>
      </c>
    </row>
    <row r="142" s="14" customFormat="1">
      <c r="A142" s="14"/>
      <c r="B142" s="238"/>
      <c r="C142" s="239"/>
      <c r="D142" s="213" t="s">
        <v>215</v>
      </c>
      <c r="E142" s="240" t="s">
        <v>19</v>
      </c>
      <c r="F142" s="241" t="s">
        <v>646</v>
      </c>
      <c r="G142" s="239"/>
      <c r="H142" s="242">
        <v>120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215</v>
      </c>
      <c r="AU142" s="248" t="s">
        <v>82</v>
      </c>
      <c r="AV142" s="14" t="s">
        <v>82</v>
      </c>
      <c r="AW142" s="14" t="s">
        <v>33</v>
      </c>
      <c r="AX142" s="14" t="s">
        <v>72</v>
      </c>
      <c r="AY142" s="248" t="s">
        <v>128</v>
      </c>
    </row>
    <row r="143" s="2" customFormat="1" ht="24.15" customHeight="1">
      <c r="A143" s="37"/>
      <c r="B143" s="38"/>
      <c r="C143" s="249" t="s">
        <v>306</v>
      </c>
      <c r="D143" s="249" t="s">
        <v>255</v>
      </c>
      <c r="E143" s="250" t="s">
        <v>647</v>
      </c>
      <c r="F143" s="251" t="s">
        <v>648</v>
      </c>
      <c r="G143" s="252" t="s">
        <v>262</v>
      </c>
      <c r="H143" s="253">
        <v>163.46100000000001</v>
      </c>
      <c r="I143" s="254"/>
      <c r="J143" s="255">
        <f>ROUND(I143*H143,2)</f>
        <v>0</v>
      </c>
      <c r="K143" s="251" t="s">
        <v>133</v>
      </c>
      <c r="L143" s="256"/>
      <c r="M143" s="257" t="s">
        <v>19</v>
      </c>
      <c r="N143" s="258" t="s">
        <v>43</v>
      </c>
      <c r="O143" s="83"/>
      <c r="P143" s="204">
        <f>O143*H143</f>
        <v>0</v>
      </c>
      <c r="Q143" s="204">
        <v>0.00050000000000000001</v>
      </c>
      <c r="R143" s="204">
        <f>Q143*H143</f>
        <v>0.081730500000000011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526</v>
      </c>
      <c r="AT143" s="206" t="s">
        <v>255</v>
      </c>
      <c r="AU143" s="206" t="s">
        <v>82</v>
      </c>
      <c r="AY143" s="16" t="s">
        <v>128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80</v>
      </c>
      <c r="BK143" s="207">
        <f>ROUND(I143*H143,2)</f>
        <v>0</v>
      </c>
      <c r="BL143" s="16" t="s">
        <v>526</v>
      </c>
      <c r="BM143" s="206" t="s">
        <v>649</v>
      </c>
    </row>
    <row r="144" s="14" customFormat="1">
      <c r="A144" s="14"/>
      <c r="B144" s="238"/>
      <c r="C144" s="239"/>
      <c r="D144" s="213" t="s">
        <v>215</v>
      </c>
      <c r="E144" s="240" t="s">
        <v>19</v>
      </c>
      <c r="F144" s="241" t="s">
        <v>650</v>
      </c>
      <c r="G144" s="239"/>
      <c r="H144" s="242">
        <v>138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215</v>
      </c>
      <c r="AU144" s="248" t="s">
        <v>82</v>
      </c>
      <c r="AV144" s="14" t="s">
        <v>82</v>
      </c>
      <c r="AW144" s="14" t="s">
        <v>33</v>
      </c>
      <c r="AX144" s="14" t="s">
        <v>72</v>
      </c>
      <c r="AY144" s="248" t="s">
        <v>128</v>
      </c>
    </row>
    <row r="145" s="14" customFormat="1">
      <c r="A145" s="14"/>
      <c r="B145" s="238"/>
      <c r="C145" s="239"/>
      <c r="D145" s="213" t="s">
        <v>215</v>
      </c>
      <c r="E145" s="239"/>
      <c r="F145" s="241" t="s">
        <v>651</v>
      </c>
      <c r="G145" s="239"/>
      <c r="H145" s="242">
        <v>163.46100000000001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215</v>
      </c>
      <c r="AU145" s="248" t="s">
        <v>82</v>
      </c>
      <c r="AV145" s="14" t="s">
        <v>82</v>
      </c>
      <c r="AW145" s="14" t="s">
        <v>4</v>
      </c>
      <c r="AX145" s="14" t="s">
        <v>80</v>
      </c>
      <c r="AY145" s="248" t="s">
        <v>128</v>
      </c>
    </row>
    <row r="146" s="2" customFormat="1" ht="16.5" customHeight="1">
      <c r="A146" s="37"/>
      <c r="B146" s="38"/>
      <c r="C146" s="195" t="s">
        <v>313</v>
      </c>
      <c r="D146" s="195" t="s">
        <v>129</v>
      </c>
      <c r="E146" s="196" t="s">
        <v>652</v>
      </c>
      <c r="F146" s="197" t="s">
        <v>653</v>
      </c>
      <c r="G146" s="198" t="s">
        <v>212</v>
      </c>
      <c r="H146" s="199">
        <v>2</v>
      </c>
      <c r="I146" s="200"/>
      <c r="J146" s="201">
        <f>ROUND(I146*H146,2)</f>
        <v>0</v>
      </c>
      <c r="K146" s="197" t="s">
        <v>133</v>
      </c>
      <c r="L146" s="43"/>
      <c r="M146" s="202" t="s">
        <v>19</v>
      </c>
      <c r="N146" s="203" t="s">
        <v>43</v>
      </c>
      <c r="O146" s="83"/>
      <c r="P146" s="204">
        <f>O146*H146</f>
        <v>0</v>
      </c>
      <c r="Q146" s="204">
        <v>1.6299999999999999</v>
      </c>
      <c r="R146" s="204">
        <f>Q146*H146</f>
        <v>3.2599999999999998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150</v>
      </c>
      <c r="AT146" s="206" t="s">
        <v>129</v>
      </c>
      <c r="AU146" s="206" t="s">
        <v>82</v>
      </c>
      <c r="AY146" s="16" t="s">
        <v>128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80</v>
      </c>
      <c r="BK146" s="207">
        <f>ROUND(I146*H146,2)</f>
        <v>0</v>
      </c>
      <c r="BL146" s="16" t="s">
        <v>150</v>
      </c>
      <c r="BM146" s="206" t="s">
        <v>654</v>
      </c>
    </row>
    <row r="147" s="2" customFormat="1">
      <c r="A147" s="37"/>
      <c r="B147" s="38"/>
      <c r="C147" s="39"/>
      <c r="D147" s="208" t="s">
        <v>136</v>
      </c>
      <c r="E147" s="39"/>
      <c r="F147" s="209" t="s">
        <v>655</v>
      </c>
      <c r="G147" s="39"/>
      <c r="H147" s="39"/>
      <c r="I147" s="210"/>
      <c r="J147" s="39"/>
      <c r="K147" s="39"/>
      <c r="L147" s="43"/>
      <c r="M147" s="211"/>
      <c r="N147" s="212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136</v>
      </c>
      <c r="AU147" s="16" t="s">
        <v>82</v>
      </c>
    </row>
    <row r="148" s="14" customFormat="1">
      <c r="A148" s="14"/>
      <c r="B148" s="238"/>
      <c r="C148" s="239"/>
      <c r="D148" s="213" t="s">
        <v>215</v>
      </c>
      <c r="E148" s="240" t="s">
        <v>19</v>
      </c>
      <c r="F148" s="241" t="s">
        <v>656</v>
      </c>
      <c r="G148" s="239"/>
      <c r="H148" s="242">
        <v>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215</v>
      </c>
      <c r="AU148" s="248" t="s">
        <v>82</v>
      </c>
      <c r="AV148" s="14" t="s">
        <v>82</v>
      </c>
      <c r="AW148" s="14" t="s">
        <v>33</v>
      </c>
      <c r="AX148" s="14" t="s">
        <v>72</v>
      </c>
      <c r="AY148" s="248" t="s">
        <v>128</v>
      </c>
    </row>
    <row r="149" s="2" customFormat="1" ht="24.15" customHeight="1">
      <c r="A149" s="37"/>
      <c r="B149" s="38"/>
      <c r="C149" s="195" t="s">
        <v>318</v>
      </c>
      <c r="D149" s="195" t="s">
        <v>129</v>
      </c>
      <c r="E149" s="196" t="s">
        <v>657</v>
      </c>
      <c r="F149" s="197" t="s">
        <v>658</v>
      </c>
      <c r="G149" s="198" t="s">
        <v>405</v>
      </c>
      <c r="H149" s="199">
        <v>50</v>
      </c>
      <c r="I149" s="200"/>
      <c r="J149" s="201">
        <f>ROUND(I149*H149,2)</f>
        <v>0</v>
      </c>
      <c r="K149" s="197" t="s">
        <v>133</v>
      </c>
      <c r="L149" s="43"/>
      <c r="M149" s="202" t="s">
        <v>19</v>
      </c>
      <c r="N149" s="203" t="s">
        <v>43</v>
      </c>
      <c r="O149" s="83"/>
      <c r="P149" s="204">
        <f>O149*H149</f>
        <v>0</v>
      </c>
      <c r="Q149" s="204">
        <v>0.00133</v>
      </c>
      <c r="R149" s="204">
        <f>Q149*H149</f>
        <v>0.066500000000000004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150</v>
      </c>
      <c r="AT149" s="206" t="s">
        <v>129</v>
      </c>
      <c r="AU149" s="206" t="s">
        <v>82</v>
      </c>
      <c r="AY149" s="16" t="s">
        <v>128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80</v>
      </c>
      <c r="BK149" s="207">
        <f>ROUND(I149*H149,2)</f>
        <v>0</v>
      </c>
      <c r="BL149" s="16" t="s">
        <v>150</v>
      </c>
      <c r="BM149" s="206" t="s">
        <v>659</v>
      </c>
    </row>
    <row r="150" s="2" customFormat="1">
      <c r="A150" s="37"/>
      <c r="B150" s="38"/>
      <c r="C150" s="39"/>
      <c r="D150" s="208" t="s">
        <v>136</v>
      </c>
      <c r="E150" s="39"/>
      <c r="F150" s="209" t="s">
        <v>660</v>
      </c>
      <c r="G150" s="39"/>
      <c r="H150" s="39"/>
      <c r="I150" s="210"/>
      <c r="J150" s="39"/>
      <c r="K150" s="39"/>
      <c r="L150" s="43"/>
      <c r="M150" s="211"/>
      <c r="N150" s="212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136</v>
      </c>
      <c r="AU150" s="16" t="s">
        <v>82</v>
      </c>
    </row>
    <row r="151" s="11" customFormat="1" ht="22.8" customHeight="1">
      <c r="A151" s="11"/>
      <c r="B151" s="181"/>
      <c r="C151" s="182"/>
      <c r="D151" s="183" t="s">
        <v>71</v>
      </c>
      <c r="E151" s="226" t="s">
        <v>150</v>
      </c>
      <c r="F151" s="226" t="s">
        <v>305</v>
      </c>
      <c r="G151" s="182"/>
      <c r="H151" s="182"/>
      <c r="I151" s="185"/>
      <c r="J151" s="227">
        <f>BK151</f>
        <v>0</v>
      </c>
      <c r="K151" s="182"/>
      <c r="L151" s="187"/>
      <c r="M151" s="188"/>
      <c r="N151" s="189"/>
      <c r="O151" s="189"/>
      <c r="P151" s="190">
        <f>SUM(P152:P167)</f>
        <v>0</v>
      </c>
      <c r="Q151" s="189"/>
      <c r="R151" s="190">
        <f>SUM(R152:R167)</f>
        <v>14.818859999999999</v>
      </c>
      <c r="S151" s="189"/>
      <c r="T151" s="191">
        <f>SUM(T152:T167)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2" t="s">
        <v>80</v>
      </c>
      <c r="AT151" s="193" t="s">
        <v>71</v>
      </c>
      <c r="AU151" s="193" t="s">
        <v>80</v>
      </c>
      <c r="AY151" s="192" t="s">
        <v>128</v>
      </c>
      <c r="BK151" s="194">
        <f>SUM(BK152:BK167)</f>
        <v>0</v>
      </c>
    </row>
    <row r="152" s="2" customFormat="1" ht="33" customHeight="1">
      <c r="A152" s="37"/>
      <c r="B152" s="38"/>
      <c r="C152" s="195" t="s">
        <v>325</v>
      </c>
      <c r="D152" s="195" t="s">
        <v>129</v>
      </c>
      <c r="E152" s="196" t="s">
        <v>307</v>
      </c>
      <c r="F152" s="197" t="s">
        <v>308</v>
      </c>
      <c r="G152" s="198" t="s">
        <v>262</v>
      </c>
      <c r="H152" s="199">
        <v>18</v>
      </c>
      <c r="I152" s="200"/>
      <c r="J152" s="201">
        <f>ROUND(I152*H152,2)</f>
        <v>0</v>
      </c>
      <c r="K152" s="197" t="s">
        <v>133</v>
      </c>
      <c r="L152" s="43"/>
      <c r="M152" s="202" t="s">
        <v>19</v>
      </c>
      <c r="N152" s="203" t="s">
        <v>43</v>
      </c>
      <c r="O152" s="8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150</v>
      </c>
      <c r="AT152" s="206" t="s">
        <v>129</v>
      </c>
      <c r="AU152" s="206" t="s">
        <v>82</v>
      </c>
      <c r="AY152" s="16" t="s">
        <v>128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80</v>
      </c>
      <c r="BK152" s="207">
        <f>ROUND(I152*H152,2)</f>
        <v>0</v>
      </c>
      <c r="BL152" s="16" t="s">
        <v>150</v>
      </c>
      <c r="BM152" s="206" t="s">
        <v>309</v>
      </c>
    </row>
    <row r="153" s="2" customFormat="1">
      <c r="A153" s="37"/>
      <c r="B153" s="38"/>
      <c r="C153" s="39"/>
      <c r="D153" s="208" t="s">
        <v>136</v>
      </c>
      <c r="E153" s="39"/>
      <c r="F153" s="209" t="s">
        <v>310</v>
      </c>
      <c r="G153" s="39"/>
      <c r="H153" s="39"/>
      <c r="I153" s="210"/>
      <c r="J153" s="39"/>
      <c r="K153" s="39"/>
      <c r="L153" s="43"/>
      <c r="M153" s="211"/>
      <c r="N153" s="21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136</v>
      </c>
      <c r="AU153" s="16" t="s">
        <v>82</v>
      </c>
    </row>
    <row r="154" s="13" customFormat="1">
      <c r="A154" s="13"/>
      <c r="B154" s="228"/>
      <c r="C154" s="229"/>
      <c r="D154" s="213" t="s">
        <v>215</v>
      </c>
      <c r="E154" s="230" t="s">
        <v>19</v>
      </c>
      <c r="F154" s="231" t="s">
        <v>231</v>
      </c>
      <c r="G154" s="229"/>
      <c r="H154" s="230" t="s">
        <v>19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215</v>
      </c>
      <c r="AU154" s="237" t="s">
        <v>82</v>
      </c>
      <c r="AV154" s="13" t="s">
        <v>80</v>
      </c>
      <c r="AW154" s="13" t="s">
        <v>33</v>
      </c>
      <c r="AX154" s="13" t="s">
        <v>72</v>
      </c>
      <c r="AY154" s="237" t="s">
        <v>128</v>
      </c>
    </row>
    <row r="155" s="13" customFormat="1">
      <c r="A155" s="13"/>
      <c r="B155" s="228"/>
      <c r="C155" s="229"/>
      <c r="D155" s="213" t="s">
        <v>215</v>
      </c>
      <c r="E155" s="230" t="s">
        <v>19</v>
      </c>
      <c r="F155" s="231" t="s">
        <v>661</v>
      </c>
      <c r="G155" s="229"/>
      <c r="H155" s="230" t="s">
        <v>19</v>
      </c>
      <c r="I155" s="232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215</v>
      </c>
      <c r="AU155" s="237" t="s">
        <v>82</v>
      </c>
      <c r="AV155" s="13" t="s">
        <v>80</v>
      </c>
      <c r="AW155" s="13" t="s">
        <v>33</v>
      </c>
      <c r="AX155" s="13" t="s">
        <v>72</v>
      </c>
      <c r="AY155" s="237" t="s">
        <v>128</v>
      </c>
    </row>
    <row r="156" s="14" customFormat="1">
      <c r="A156" s="14"/>
      <c r="B156" s="238"/>
      <c r="C156" s="239"/>
      <c r="D156" s="213" t="s">
        <v>215</v>
      </c>
      <c r="E156" s="240" t="s">
        <v>19</v>
      </c>
      <c r="F156" s="241" t="s">
        <v>180</v>
      </c>
      <c r="G156" s="239"/>
      <c r="H156" s="242">
        <v>10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215</v>
      </c>
      <c r="AU156" s="248" t="s">
        <v>82</v>
      </c>
      <c r="AV156" s="14" t="s">
        <v>82</v>
      </c>
      <c r="AW156" s="14" t="s">
        <v>33</v>
      </c>
      <c r="AX156" s="14" t="s">
        <v>72</v>
      </c>
      <c r="AY156" s="248" t="s">
        <v>128</v>
      </c>
    </row>
    <row r="157" s="13" customFormat="1">
      <c r="A157" s="13"/>
      <c r="B157" s="228"/>
      <c r="C157" s="229"/>
      <c r="D157" s="213" t="s">
        <v>215</v>
      </c>
      <c r="E157" s="230" t="s">
        <v>19</v>
      </c>
      <c r="F157" s="231" t="s">
        <v>626</v>
      </c>
      <c r="G157" s="229"/>
      <c r="H157" s="230" t="s">
        <v>19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215</v>
      </c>
      <c r="AU157" s="237" t="s">
        <v>82</v>
      </c>
      <c r="AV157" s="13" t="s">
        <v>80</v>
      </c>
      <c r="AW157" s="13" t="s">
        <v>33</v>
      </c>
      <c r="AX157" s="13" t="s">
        <v>72</v>
      </c>
      <c r="AY157" s="237" t="s">
        <v>128</v>
      </c>
    </row>
    <row r="158" s="14" customFormat="1">
      <c r="A158" s="14"/>
      <c r="B158" s="238"/>
      <c r="C158" s="239"/>
      <c r="D158" s="213" t="s">
        <v>215</v>
      </c>
      <c r="E158" s="240" t="s">
        <v>19</v>
      </c>
      <c r="F158" s="241" t="s">
        <v>172</v>
      </c>
      <c r="G158" s="239"/>
      <c r="H158" s="242">
        <v>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215</v>
      </c>
      <c r="AU158" s="248" t="s">
        <v>82</v>
      </c>
      <c r="AV158" s="14" t="s">
        <v>82</v>
      </c>
      <c r="AW158" s="14" t="s">
        <v>33</v>
      </c>
      <c r="AX158" s="14" t="s">
        <v>72</v>
      </c>
      <c r="AY158" s="248" t="s">
        <v>128</v>
      </c>
    </row>
    <row r="159" s="2" customFormat="1" ht="44.25" customHeight="1">
      <c r="A159" s="37"/>
      <c r="B159" s="38"/>
      <c r="C159" s="195" t="s">
        <v>331</v>
      </c>
      <c r="D159" s="195" t="s">
        <v>129</v>
      </c>
      <c r="E159" s="196" t="s">
        <v>314</v>
      </c>
      <c r="F159" s="197" t="s">
        <v>315</v>
      </c>
      <c r="G159" s="198" t="s">
        <v>262</v>
      </c>
      <c r="H159" s="199">
        <v>18</v>
      </c>
      <c r="I159" s="200"/>
      <c r="J159" s="201">
        <f>ROUND(I159*H159,2)</f>
        <v>0</v>
      </c>
      <c r="K159" s="197" t="s">
        <v>133</v>
      </c>
      <c r="L159" s="43"/>
      <c r="M159" s="202" t="s">
        <v>19</v>
      </c>
      <c r="N159" s="203" t="s">
        <v>43</v>
      </c>
      <c r="O159" s="83"/>
      <c r="P159" s="204">
        <f>O159*H159</f>
        <v>0</v>
      </c>
      <c r="Q159" s="204">
        <v>0.82326999999999995</v>
      </c>
      <c r="R159" s="204">
        <f>Q159*H159</f>
        <v>14.818859999999999</v>
      </c>
      <c r="S159" s="204">
        <v>0</v>
      </c>
      <c r="T159" s="20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6" t="s">
        <v>150</v>
      </c>
      <c r="AT159" s="206" t="s">
        <v>129</v>
      </c>
      <c r="AU159" s="206" t="s">
        <v>82</v>
      </c>
      <c r="AY159" s="16" t="s">
        <v>128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80</v>
      </c>
      <c r="BK159" s="207">
        <f>ROUND(I159*H159,2)</f>
        <v>0</v>
      </c>
      <c r="BL159" s="16" t="s">
        <v>150</v>
      </c>
      <c r="BM159" s="206" t="s">
        <v>316</v>
      </c>
    </row>
    <row r="160" s="2" customFormat="1">
      <c r="A160" s="37"/>
      <c r="B160" s="38"/>
      <c r="C160" s="39"/>
      <c r="D160" s="208" t="s">
        <v>136</v>
      </c>
      <c r="E160" s="39"/>
      <c r="F160" s="209" t="s">
        <v>317</v>
      </c>
      <c r="G160" s="39"/>
      <c r="H160" s="39"/>
      <c r="I160" s="210"/>
      <c r="J160" s="39"/>
      <c r="K160" s="39"/>
      <c r="L160" s="43"/>
      <c r="M160" s="211"/>
      <c r="N160" s="212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136</v>
      </c>
      <c r="AU160" s="16" t="s">
        <v>82</v>
      </c>
    </row>
    <row r="161" s="2" customFormat="1" ht="33" customHeight="1">
      <c r="A161" s="37"/>
      <c r="B161" s="38"/>
      <c r="C161" s="195" t="s">
        <v>336</v>
      </c>
      <c r="D161" s="195" t="s">
        <v>129</v>
      </c>
      <c r="E161" s="196" t="s">
        <v>319</v>
      </c>
      <c r="F161" s="197" t="s">
        <v>320</v>
      </c>
      <c r="G161" s="198" t="s">
        <v>212</v>
      </c>
      <c r="H161" s="199">
        <v>0.90000000000000002</v>
      </c>
      <c r="I161" s="200"/>
      <c r="J161" s="201">
        <f>ROUND(I161*H161,2)</f>
        <v>0</v>
      </c>
      <c r="K161" s="197" t="s">
        <v>133</v>
      </c>
      <c r="L161" s="43"/>
      <c r="M161" s="202" t="s">
        <v>19</v>
      </c>
      <c r="N161" s="203" t="s">
        <v>43</v>
      </c>
      <c r="O161" s="83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6" t="s">
        <v>150</v>
      </c>
      <c r="AT161" s="206" t="s">
        <v>129</v>
      </c>
      <c r="AU161" s="206" t="s">
        <v>82</v>
      </c>
      <c r="AY161" s="16" t="s">
        <v>128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6" t="s">
        <v>80</v>
      </c>
      <c r="BK161" s="207">
        <f>ROUND(I161*H161,2)</f>
        <v>0</v>
      </c>
      <c r="BL161" s="16" t="s">
        <v>150</v>
      </c>
      <c r="BM161" s="206" t="s">
        <v>321</v>
      </c>
    </row>
    <row r="162" s="2" customFormat="1">
      <c r="A162" s="37"/>
      <c r="B162" s="38"/>
      <c r="C162" s="39"/>
      <c r="D162" s="208" t="s">
        <v>136</v>
      </c>
      <c r="E162" s="39"/>
      <c r="F162" s="209" t="s">
        <v>322</v>
      </c>
      <c r="G162" s="39"/>
      <c r="H162" s="39"/>
      <c r="I162" s="210"/>
      <c r="J162" s="39"/>
      <c r="K162" s="39"/>
      <c r="L162" s="43"/>
      <c r="M162" s="211"/>
      <c r="N162" s="212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136</v>
      </c>
      <c r="AU162" s="16" t="s">
        <v>82</v>
      </c>
    </row>
    <row r="163" s="13" customFormat="1">
      <c r="A163" s="13"/>
      <c r="B163" s="228"/>
      <c r="C163" s="229"/>
      <c r="D163" s="213" t="s">
        <v>215</v>
      </c>
      <c r="E163" s="230" t="s">
        <v>19</v>
      </c>
      <c r="F163" s="231" t="s">
        <v>231</v>
      </c>
      <c r="G163" s="229"/>
      <c r="H163" s="230" t="s">
        <v>19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215</v>
      </c>
      <c r="AU163" s="237" t="s">
        <v>82</v>
      </c>
      <c r="AV163" s="13" t="s">
        <v>80</v>
      </c>
      <c r="AW163" s="13" t="s">
        <v>33</v>
      </c>
      <c r="AX163" s="13" t="s">
        <v>72</v>
      </c>
      <c r="AY163" s="237" t="s">
        <v>128</v>
      </c>
    </row>
    <row r="164" s="13" customFormat="1">
      <c r="A164" s="13"/>
      <c r="B164" s="228"/>
      <c r="C164" s="229"/>
      <c r="D164" s="213" t="s">
        <v>215</v>
      </c>
      <c r="E164" s="230" t="s">
        <v>19</v>
      </c>
      <c r="F164" s="231" t="s">
        <v>626</v>
      </c>
      <c r="G164" s="229"/>
      <c r="H164" s="230" t="s">
        <v>19</v>
      </c>
      <c r="I164" s="232"/>
      <c r="J164" s="229"/>
      <c r="K164" s="229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215</v>
      </c>
      <c r="AU164" s="237" t="s">
        <v>82</v>
      </c>
      <c r="AV164" s="13" t="s">
        <v>80</v>
      </c>
      <c r="AW164" s="13" t="s">
        <v>33</v>
      </c>
      <c r="AX164" s="13" t="s">
        <v>72</v>
      </c>
      <c r="AY164" s="237" t="s">
        <v>128</v>
      </c>
    </row>
    <row r="165" s="14" customFormat="1">
      <c r="A165" s="14"/>
      <c r="B165" s="238"/>
      <c r="C165" s="239"/>
      <c r="D165" s="213" t="s">
        <v>215</v>
      </c>
      <c r="E165" s="240" t="s">
        <v>19</v>
      </c>
      <c r="F165" s="241" t="s">
        <v>662</v>
      </c>
      <c r="G165" s="239"/>
      <c r="H165" s="242">
        <v>0.90000000000000002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215</v>
      </c>
      <c r="AU165" s="248" t="s">
        <v>82</v>
      </c>
      <c r="AV165" s="14" t="s">
        <v>82</v>
      </c>
      <c r="AW165" s="14" t="s">
        <v>33</v>
      </c>
      <c r="AX165" s="14" t="s">
        <v>72</v>
      </c>
      <c r="AY165" s="248" t="s">
        <v>128</v>
      </c>
    </row>
    <row r="166" s="2" customFormat="1" ht="49.05" customHeight="1">
      <c r="A166" s="37"/>
      <c r="B166" s="38"/>
      <c r="C166" s="195" t="s">
        <v>7</v>
      </c>
      <c r="D166" s="195" t="s">
        <v>129</v>
      </c>
      <c r="E166" s="196" t="s">
        <v>326</v>
      </c>
      <c r="F166" s="197" t="s">
        <v>327</v>
      </c>
      <c r="G166" s="198" t="s">
        <v>212</v>
      </c>
      <c r="H166" s="199">
        <v>0.90000000000000002</v>
      </c>
      <c r="I166" s="200"/>
      <c r="J166" s="201">
        <f>ROUND(I166*H166,2)</f>
        <v>0</v>
      </c>
      <c r="K166" s="197" t="s">
        <v>133</v>
      </c>
      <c r="L166" s="43"/>
      <c r="M166" s="202" t="s">
        <v>19</v>
      </c>
      <c r="N166" s="203" t="s">
        <v>43</v>
      </c>
      <c r="O166" s="8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6" t="s">
        <v>150</v>
      </c>
      <c r="AT166" s="206" t="s">
        <v>129</v>
      </c>
      <c r="AU166" s="206" t="s">
        <v>82</v>
      </c>
      <c r="AY166" s="16" t="s">
        <v>128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6" t="s">
        <v>80</v>
      </c>
      <c r="BK166" s="207">
        <f>ROUND(I166*H166,2)</f>
        <v>0</v>
      </c>
      <c r="BL166" s="16" t="s">
        <v>150</v>
      </c>
      <c r="BM166" s="206" t="s">
        <v>328</v>
      </c>
    </row>
    <row r="167" s="2" customFormat="1">
      <c r="A167" s="37"/>
      <c r="B167" s="38"/>
      <c r="C167" s="39"/>
      <c r="D167" s="208" t="s">
        <v>136</v>
      </c>
      <c r="E167" s="39"/>
      <c r="F167" s="209" t="s">
        <v>329</v>
      </c>
      <c r="G167" s="39"/>
      <c r="H167" s="39"/>
      <c r="I167" s="210"/>
      <c r="J167" s="39"/>
      <c r="K167" s="39"/>
      <c r="L167" s="43"/>
      <c r="M167" s="211"/>
      <c r="N167" s="212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136</v>
      </c>
      <c r="AU167" s="16" t="s">
        <v>82</v>
      </c>
    </row>
    <row r="168" s="11" customFormat="1" ht="22.8" customHeight="1">
      <c r="A168" s="11"/>
      <c r="B168" s="181"/>
      <c r="C168" s="182"/>
      <c r="D168" s="183" t="s">
        <v>71</v>
      </c>
      <c r="E168" s="226" t="s">
        <v>155</v>
      </c>
      <c r="F168" s="226" t="s">
        <v>330</v>
      </c>
      <c r="G168" s="182"/>
      <c r="H168" s="182"/>
      <c r="I168" s="185"/>
      <c r="J168" s="227">
        <f>BK168</f>
        <v>0</v>
      </c>
      <c r="K168" s="182"/>
      <c r="L168" s="187"/>
      <c r="M168" s="188"/>
      <c r="N168" s="189"/>
      <c r="O168" s="189"/>
      <c r="P168" s="190">
        <f>SUM(P169:P185)</f>
        <v>0</v>
      </c>
      <c r="Q168" s="189"/>
      <c r="R168" s="190">
        <f>SUM(R169:R185)</f>
        <v>147.864</v>
      </c>
      <c r="S168" s="189"/>
      <c r="T168" s="191">
        <f>SUM(T169:T185)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2" t="s">
        <v>80</v>
      </c>
      <c r="AT168" s="193" t="s">
        <v>71</v>
      </c>
      <c r="AU168" s="193" t="s">
        <v>80</v>
      </c>
      <c r="AY168" s="192" t="s">
        <v>128</v>
      </c>
      <c r="BK168" s="194">
        <f>SUM(BK169:BK185)</f>
        <v>0</v>
      </c>
    </row>
    <row r="169" s="2" customFormat="1" ht="24.15" customHeight="1">
      <c r="A169" s="37"/>
      <c r="B169" s="38"/>
      <c r="C169" s="195" t="s">
        <v>348</v>
      </c>
      <c r="D169" s="195" t="s">
        <v>129</v>
      </c>
      <c r="E169" s="196" t="s">
        <v>332</v>
      </c>
      <c r="F169" s="197" t="s">
        <v>333</v>
      </c>
      <c r="G169" s="198" t="s">
        <v>262</v>
      </c>
      <c r="H169" s="199">
        <v>4563</v>
      </c>
      <c r="I169" s="200"/>
      <c r="J169" s="201">
        <f>ROUND(I169*H169,2)</f>
        <v>0</v>
      </c>
      <c r="K169" s="197" t="s">
        <v>133</v>
      </c>
      <c r="L169" s="43"/>
      <c r="M169" s="202" t="s">
        <v>19</v>
      </c>
      <c r="N169" s="203" t="s">
        <v>43</v>
      </c>
      <c r="O169" s="8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6" t="s">
        <v>150</v>
      </c>
      <c r="AT169" s="206" t="s">
        <v>129</v>
      </c>
      <c r="AU169" s="206" t="s">
        <v>82</v>
      </c>
      <c r="AY169" s="16" t="s">
        <v>128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80</v>
      </c>
      <c r="BK169" s="207">
        <f>ROUND(I169*H169,2)</f>
        <v>0</v>
      </c>
      <c r="BL169" s="16" t="s">
        <v>150</v>
      </c>
      <c r="BM169" s="206" t="s">
        <v>334</v>
      </c>
    </row>
    <row r="170" s="2" customFormat="1">
      <c r="A170" s="37"/>
      <c r="B170" s="38"/>
      <c r="C170" s="39"/>
      <c r="D170" s="208" t="s">
        <v>136</v>
      </c>
      <c r="E170" s="39"/>
      <c r="F170" s="209" t="s">
        <v>335</v>
      </c>
      <c r="G170" s="39"/>
      <c r="H170" s="39"/>
      <c r="I170" s="210"/>
      <c r="J170" s="39"/>
      <c r="K170" s="39"/>
      <c r="L170" s="43"/>
      <c r="M170" s="211"/>
      <c r="N170" s="21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136</v>
      </c>
      <c r="AU170" s="16" t="s">
        <v>82</v>
      </c>
    </row>
    <row r="171" s="2" customFormat="1" ht="66.75" customHeight="1">
      <c r="A171" s="37"/>
      <c r="B171" s="38"/>
      <c r="C171" s="195" t="s">
        <v>353</v>
      </c>
      <c r="D171" s="195" t="s">
        <v>129</v>
      </c>
      <c r="E171" s="196" t="s">
        <v>663</v>
      </c>
      <c r="F171" s="197" t="s">
        <v>664</v>
      </c>
      <c r="G171" s="198" t="s">
        <v>262</v>
      </c>
      <c r="H171" s="199">
        <v>4944.5</v>
      </c>
      <c r="I171" s="200"/>
      <c r="J171" s="201">
        <f>ROUND(I171*H171,2)</f>
        <v>0</v>
      </c>
      <c r="K171" s="197" t="s">
        <v>19</v>
      </c>
      <c r="L171" s="43"/>
      <c r="M171" s="202" t="s">
        <v>19</v>
      </c>
      <c r="N171" s="203" t="s">
        <v>43</v>
      </c>
      <c r="O171" s="83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6" t="s">
        <v>150</v>
      </c>
      <c r="AT171" s="206" t="s">
        <v>129</v>
      </c>
      <c r="AU171" s="206" t="s">
        <v>82</v>
      </c>
      <c r="AY171" s="16" t="s">
        <v>128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80</v>
      </c>
      <c r="BK171" s="207">
        <f>ROUND(I171*H171,2)</f>
        <v>0</v>
      </c>
      <c r="BL171" s="16" t="s">
        <v>150</v>
      </c>
      <c r="BM171" s="206" t="s">
        <v>665</v>
      </c>
    </row>
    <row r="172" s="2" customFormat="1">
      <c r="A172" s="37"/>
      <c r="B172" s="38"/>
      <c r="C172" s="39"/>
      <c r="D172" s="213" t="s">
        <v>160</v>
      </c>
      <c r="E172" s="39"/>
      <c r="F172" s="214" t="s">
        <v>666</v>
      </c>
      <c r="G172" s="39"/>
      <c r="H172" s="39"/>
      <c r="I172" s="210"/>
      <c r="J172" s="39"/>
      <c r="K172" s="39"/>
      <c r="L172" s="43"/>
      <c r="M172" s="211"/>
      <c r="N172" s="21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160</v>
      </c>
      <c r="AU172" s="16" t="s">
        <v>82</v>
      </c>
    </row>
    <row r="173" s="14" customFormat="1">
      <c r="A173" s="14"/>
      <c r="B173" s="238"/>
      <c r="C173" s="239"/>
      <c r="D173" s="213" t="s">
        <v>215</v>
      </c>
      <c r="E173" s="240" t="s">
        <v>19</v>
      </c>
      <c r="F173" s="241" t="s">
        <v>667</v>
      </c>
      <c r="G173" s="239"/>
      <c r="H173" s="242">
        <v>4495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215</v>
      </c>
      <c r="AU173" s="248" t="s">
        <v>82</v>
      </c>
      <c r="AV173" s="14" t="s">
        <v>82</v>
      </c>
      <c r="AW173" s="14" t="s">
        <v>33</v>
      </c>
      <c r="AX173" s="14" t="s">
        <v>72</v>
      </c>
      <c r="AY173" s="248" t="s">
        <v>128</v>
      </c>
    </row>
    <row r="174" s="13" customFormat="1">
      <c r="A174" s="13"/>
      <c r="B174" s="228"/>
      <c r="C174" s="229"/>
      <c r="D174" s="213" t="s">
        <v>215</v>
      </c>
      <c r="E174" s="230" t="s">
        <v>19</v>
      </c>
      <c r="F174" s="231" t="s">
        <v>342</v>
      </c>
      <c r="G174" s="229"/>
      <c r="H174" s="230" t="s">
        <v>19</v>
      </c>
      <c r="I174" s="232"/>
      <c r="J174" s="229"/>
      <c r="K174" s="229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215</v>
      </c>
      <c r="AU174" s="237" t="s">
        <v>82</v>
      </c>
      <c r="AV174" s="13" t="s">
        <v>80</v>
      </c>
      <c r="AW174" s="13" t="s">
        <v>33</v>
      </c>
      <c r="AX174" s="13" t="s">
        <v>72</v>
      </c>
      <c r="AY174" s="237" t="s">
        <v>128</v>
      </c>
    </row>
    <row r="175" s="14" customFormat="1">
      <c r="A175" s="14"/>
      <c r="B175" s="238"/>
      <c r="C175" s="239"/>
      <c r="D175" s="213" t="s">
        <v>215</v>
      </c>
      <c r="E175" s="240" t="s">
        <v>19</v>
      </c>
      <c r="F175" s="241" t="s">
        <v>668</v>
      </c>
      <c r="G175" s="239"/>
      <c r="H175" s="242">
        <v>449.5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215</v>
      </c>
      <c r="AU175" s="248" t="s">
        <v>82</v>
      </c>
      <c r="AV175" s="14" t="s">
        <v>82</v>
      </c>
      <c r="AW175" s="14" t="s">
        <v>33</v>
      </c>
      <c r="AX175" s="14" t="s">
        <v>72</v>
      </c>
      <c r="AY175" s="248" t="s">
        <v>128</v>
      </c>
    </row>
    <row r="176" s="2" customFormat="1" ht="24.15" customHeight="1">
      <c r="A176" s="37"/>
      <c r="B176" s="38"/>
      <c r="C176" s="195" t="s">
        <v>355</v>
      </c>
      <c r="D176" s="195" t="s">
        <v>129</v>
      </c>
      <c r="E176" s="196" t="s">
        <v>344</v>
      </c>
      <c r="F176" s="197" t="s">
        <v>345</v>
      </c>
      <c r="G176" s="198" t="s">
        <v>262</v>
      </c>
      <c r="H176" s="199">
        <v>4495</v>
      </c>
      <c r="I176" s="200"/>
      <c r="J176" s="201">
        <f>ROUND(I176*H176,2)</f>
        <v>0</v>
      </c>
      <c r="K176" s="197" t="s">
        <v>133</v>
      </c>
      <c r="L176" s="43"/>
      <c r="M176" s="202" t="s">
        <v>19</v>
      </c>
      <c r="N176" s="203" t="s">
        <v>43</v>
      </c>
      <c r="O176" s="83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6" t="s">
        <v>150</v>
      </c>
      <c r="AT176" s="206" t="s">
        <v>129</v>
      </c>
      <c r="AU176" s="206" t="s">
        <v>82</v>
      </c>
      <c r="AY176" s="16" t="s">
        <v>128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6" t="s">
        <v>80</v>
      </c>
      <c r="BK176" s="207">
        <f>ROUND(I176*H176,2)</f>
        <v>0</v>
      </c>
      <c r="BL176" s="16" t="s">
        <v>150</v>
      </c>
      <c r="BM176" s="206" t="s">
        <v>346</v>
      </c>
    </row>
    <row r="177" s="2" customFormat="1">
      <c r="A177" s="37"/>
      <c r="B177" s="38"/>
      <c r="C177" s="39"/>
      <c r="D177" s="208" t="s">
        <v>136</v>
      </c>
      <c r="E177" s="39"/>
      <c r="F177" s="209" t="s">
        <v>347</v>
      </c>
      <c r="G177" s="39"/>
      <c r="H177" s="39"/>
      <c r="I177" s="210"/>
      <c r="J177" s="39"/>
      <c r="K177" s="39"/>
      <c r="L177" s="43"/>
      <c r="M177" s="211"/>
      <c r="N177" s="21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136</v>
      </c>
      <c r="AU177" s="16" t="s">
        <v>82</v>
      </c>
    </row>
    <row r="178" s="2" customFormat="1" ht="66.75" customHeight="1">
      <c r="A178" s="37"/>
      <c r="B178" s="38"/>
      <c r="C178" s="195" t="s">
        <v>360</v>
      </c>
      <c r="D178" s="195" t="s">
        <v>129</v>
      </c>
      <c r="E178" s="196" t="s">
        <v>669</v>
      </c>
      <c r="F178" s="197" t="s">
        <v>670</v>
      </c>
      <c r="G178" s="198" t="s">
        <v>262</v>
      </c>
      <c r="H178" s="199">
        <v>4427</v>
      </c>
      <c r="I178" s="200"/>
      <c r="J178" s="201">
        <f>ROUND(I178*H178,2)</f>
        <v>0</v>
      </c>
      <c r="K178" s="197" t="s">
        <v>19</v>
      </c>
      <c r="L178" s="43"/>
      <c r="M178" s="202" t="s">
        <v>19</v>
      </c>
      <c r="N178" s="203" t="s">
        <v>43</v>
      </c>
      <c r="O178" s="83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6" t="s">
        <v>150</v>
      </c>
      <c r="AT178" s="206" t="s">
        <v>129</v>
      </c>
      <c r="AU178" s="206" t="s">
        <v>82</v>
      </c>
      <c r="AY178" s="16" t="s">
        <v>128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6" t="s">
        <v>80</v>
      </c>
      <c r="BK178" s="207">
        <f>ROUND(I178*H178,2)</f>
        <v>0</v>
      </c>
      <c r="BL178" s="16" t="s">
        <v>150</v>
      </c>
      <c r="BM178" s="206" t="s">
        <v>671</v>
      </c>
    </row>
    <row r="179" s="2" customFormat="1">
      <c r="A179" s="37"/>
      <c r="B179" s="38"/>
      <c r="C179" s="39"/>
      <c r="D179" s="213" t="s">
        <v>160</v>
      </c>
      <c r="E179" s="39"/>
      <c r="F179" s="214" t="s">
        <v>666</v>
      </c>
      <c r="G179" s="39"/>
      <c r="H179" s="39"/>
      <c r="I179" s="210"/>
      <c r="J179" s="39"/>
      <c r="K179" s="39"/>
      <c r="L179" s="43"/>
      <c r="M179" s="211"/>
      <c r="N179" s="212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160</v>
      </c>
      <c r="AU179" s="16" t="s">
        <v>82</v>
      </c>
    </row>
    <row r="180" s="2" customFormat="1" ht="37.8" customHeight="1">
      <c r="A180" s="37"/>
      <c r="B180" s="38"/>
      <c r="C180" s="195" t="s">
        <v>366</v>
      </c>
      <c r="D180" s="195" t="s">
        <v>129</v>
      </c>
      <c r="E180" s="196" t="s">
        <v>367</v>
      </c>
      <c r="F180" s="197" t="s">
        <v>368</v>
      </c>
      <c r="G180" s="198" t="s">
        <v>262</v>
      </c>
      <c r="H180" s="199">
        <v>660</v>
      </c>
      <c r="I180" s="200"/>
      <c r="J180" s="201">
        <f>ROUND(I180*H180,2)</f>
        <v>0</v>
      </c>
      <c r="K180" s="197" t="s">
        <v>133</v>
      </c>
      <c r="L180" s="43"/>
      <c r="M180" s="202" t="s">
        <v>19</v>
      </c>
      <c r="N180" s="203" t="s">
        <v>43</v>
      </c>
      <c r="O180" s="83"/>
      <c r="P180" s="204">
        <f>O180*H180</f>
        <v>0</v>
      </c>
      <c r="Q180" s="204">
        <v>0.216</v>
      </c>
      <c r="R180" s="204">
        <f>Q180*H180</f>
        <v>142.56</v>
      </c>
      <c r="S180" s="204">
        <v>0</v>
      </c>
      <c r="T180" s="20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6" t="s">
        <v>150</v>
      </c>
      <c r="AT180" s="206" t="s">
        <v>129</v>
      </c>
      <c r="AU180" s="206" t="s">
        <v>82</v>
      </c>
      <c r="AY180" s="16" t="s">
        <v>128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80</v>
      </c>
      <c r="BK180" s="207">
        <f>ROUND(I180*H180,2)</f>
        <v>0</v>
      </c>
      <c r="BL180" s="16" t="s">
        <v>150</v>
      </c>
      <c r="BM180" s="206" t="s">
        <v>672</v>
      </c>
    </row>
    <row r="181" s="2" customFormat="1">
      <c r="A181" s="37"/>
      <c r="B181" s="38"/>
      <c r="C181" s="39"/>
      <c r="D181" s="208" t="s">
        <v>136</v>
      </c>
      <c r="E181" s="39"/>
      <c r="F181" s="209" t="s">
        <v>370</v>
      </c>
      <c r="G181" s="39"/>
      <c r="H181" s="39"/>
      <c r="I181" s="210"/>
      <c r="J181" s="39"/>
      <c r="K181" s="39"/>
      <c r="L181" s="43"/>
      <c r="M181" s="211"/>
      <c r="N181" s="21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136</v>
      </c>
      <c r="AU181" s="16" t="s">
        <v>82</v>
      </c>
    </row>
    <row r="182" s="2" customFormat="1" ht="33" customHeight="1">
      <c r="A182" s="37"/>
      <c r="B182" s="38"/>
      <c r="C182" s="195" t="s">
        <v>372</v>
      </c>
      <c r="D182" s="195" t="s">
        <v>129</v>
      </c>
      <c r="E182" s="196" t="s">
        <v>673</v>
      </c>
      <c r="F182" s="197" t="s">
        <v>674</v>
      </c>
      <c r="G182" s="198" t="s">
        <v>262</v>
      </c>
      <c r="H182" s="199">
        <v>42</v>
      </c>
      <c r="I182" s="200"/>
      <c r="J182" s="201">
        <f>ROUND(I182*H182,2)</f>
        <v>0</v>
      </c>
      <c r="K182" s="197" t="s">
        <v>133</v>
      </c>
      <c r="L182" s="43"/>
      <c r="M182" s="202" t="s">
        <v>19</v>
      </c>
      <c r="N182" s="203" t="s">
        <v>43</v>
      </c>
      <c r="O182" s="83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6" t="s">
        <v>150</v>
      </c>
      <c r="AT182" s="206" t="s">
        <v>129</v>
      </c>
      <c r="AU182" s="206" t="s">
        <v>82</v>
      </c>
      <c r="AY182" s="16" t="s">
        <v>128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80</v>
      </c>
      <c r="BK182" s="207">
        <f>ROUND(I182*H182,2)</f>
        <v>0</v>
      </c>
      <c r="BL182" s="16" t="s">
        <v>150</v>
      </c>
      <c r="BM182" s="206" t="s">
        <v>675</v>
      </c>
    </row>
    <row r="183" s="2" customFormat="1">
      <c r="A183" s="37"/>
      <c r="B183" s="38"/>
      <c r="C183" s="39"/>
      <c r="D183" s="208" t="s">
        <v>136</v>
      </c>
      <c r="E183" s="39"/>
      <c r="F183" s="209" t="s">
        <v>676</v>
      </c>
      <c r="G183" s="39"/>
      <c r="H183" s="39"/>
      <c r="I183" s="210"/>
      <c r="J183" s="39"/>
      <c r="K183" s="39"/>
      <c r="L183" s="43"/>
      <c r="M183" s="211"/>
      <c r="N183" s="21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136</v>
      </c>
      <c r="AU183" s="16" t="s">
        <v>82</v>
      </c>
    </row>
    <row r="184" s="2" customFormat="1" ht="24.15" customHeight="1">
      <c r="A184" s="37"/>
      <c r="B184" s="38"/>
      <c r="C184" s="195" t="s">
        <v>379</v>
      </c>
      <c r="D184" s="195" t="s">
        <v>129</v>
      </c>
      <c r="E184" s="196" t="s">
        <v>677</v>
      </c>
      <c r="F184" s="197" t="s">
        <v>678</v>
      </c>
      <c r="G184" s="198" t="s">
        <v>262</v>
      </c>
      <c r="H184" s="199">
        <v>13</v>
      </c>
      <c r="I184" s="200"/>
      <c r="J184" s="201">
        <f>ROUND(I184*H184,2)</f>
        <v>0</v>
      </c>
      <c r="K184" s="197" t="s">
        <v>133</v>
      </c>
      <c r="L184" s="43"/>
      <c r="M184" s="202" t="s">
        <v>19</v>
      </c>
      <c r="N184" s="203" t="s">
        <v>43</v>
      </c>
      <c r="O184" s="83"/>
      <c r="P184" s="204">
        <f>O184*H184</f>
        <v>0</v>
      </c>
      <c r="Q184" s="204">
        <v>0.40799999999999997</v>
      </c>
      <c r="R184" s="204">
        <f>Q184*H184</f>
        <v>5.3039999999999994</v>
      </c>
      <c r="S184" s="204">
        <v>0</v>
      </c>
      <c r="T184" s="20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6" t="s">
        <v>150</v>
      </c>
      <c r="AT184" s="206" t="s">
        <v>129</v>
      </c>
      <c r="AU184" s="206" t="s">
        <v>82</v>
      </c>
      <c r="AY184" s="16" t="s">
        <v>128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6" t="s">
        <v>80</v>
      </c>
      <c r="BK184" s="207">
        <f>ROUND(I184*H184,2)</f>
        <v>0</v>
      </c>
      <c r="BL184" s="16" t="s">
        <v>150</v>
      </c>
      <c r="BM184" s="206" t="s">
        <v>679</v>
      </c>
    </row>
    <row r="185" s="2" customFormat="1">
      <c r="A185" s="37"/>
      <c r="B185" s="38"/>
      <c r="C185" s="39"/>
      <c r="D185" s="208" t="s">
        <v>136</v>
      </c>
      <c r="E185" s="39"/>
      <c r="F185" s="209" t="s">
        <v>680</v>
      </c>
      <c r="G185" s="39"/>
      <c r="H185" s="39"/>
      <c r="I185" s="210"/>
      <c r="J185" s="39"/>
      <c r="K185" s="39"/>
      <c r="L185" s="43"/>
      <c r="M185" s="211"/>
      <c r="N185" s="21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136</v>
      </c>
      <c r="AU185" s="16" t="s">
        <v>82</v>
      </c>
    </row>
    <row r="186" s="11" customFormat="1" ht="22.8" customHeight="1">
      <c r="A186" s="11"/>
      <c r="B186" s="181"/>
      <c r="C186" s="182"/>
      <c r="D186" s="183" t="s">
        <v>71</v>
      </c>
      <c r="E186" s="226" t="s">
        <v>172</v>
      </c>
      <c r="F186" s="226" t="s">
        <v>681</v>
      </c>
      <c r="G186" s="182"/>
      <c r="H186" s="182"/>
      <c r="I186" s="185"/>
      <c r="J186" s="227">
        <f>BK186</f>
        <v>0</v>
      </c>
      <c r="K186" s="182"/>
      <c r="L186" s="187"/>
      <c r="M186" s="188"/>
      <c r="N186" s="189"/>
      <c r="O186" s="189"/>
      <c r="P186" s="190">
        <f>SUM(P187:P198)</f>
        <v>0</v>
      </c>
      <c r="Q186" s="189"/>
      <c r="R186" s="190">
        <f>SUM(R187:R198)</f>
        <v>4.6803999999999997</v>
      </c>
      <c r="S186" s="189"/>
      <c r="T186" s="191">
        <f>SUM(T187:T198)</f>
        <v>0.59999999999999998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192" t="s">
        <v>80</v>
      </c>
      <c r="AT186" s="193" t="s">
        <v>71</v>
      </c>
      <c r="AU186" s="193" t="s">
        <v>80</v>
      </c>
      <c r="AY186" s="192" t="s">
        <v>128</v>
      </c>
      <c r="BK186" s="194">
        <f>SUM(BK187:BK198)</f>
        <v>0</v>
      </c>
    </row>
    <row r="187" s="2" customFormat="1" ht="24.15" customHeight="1">
      <c r="A187" s="37"/>
      <c r="B187" s="38"/>
      <c r="C187" s="195" t="s">
        <v>384</v>
      </c>
      <c r="D187" s="195" t="s">
        <v>129</v>
      </c>
      <c r="E187" s="196" t="s">
        <v>682</v>
      </c>
      <c r="F187" s="197" t="s">
        <v>683</v>
      </c>
      <c r="G187" s="198" t="s">
        <v>140</v>
      </c>
      <c r="H187" s="199">
        <v>1</v>
      </c>
      <c r="I187" s="200"/>
      <c r="J187" s="201">
        <f>ROUND(I187*H187,2)</f>
        <v>0</v>
      </c>
      <c r="K187" s="197" t="s">
        <v>19</v>
      </c>
      <c r="L187" s="43"/>
      <c r="M187" s="202" t="s">
        <v>19</v>
      </c>
      <c r="N187" s="203" t="s">
        <v>43</v>
      </c>
      <c r="O187" s="83"/>
      <c r="P187" s="204">
        <f>O187*H187</f>
        <v>0</v>
      </c>
      <c r="Q187" s="204">
        <v>2.8552</v>
      </c>
      <c r="R187" s="204">
        <f>Q187*H187</f>
        <v>2.8552</v>
      </c>
      <c r="S187" s="204">
        <v>0</v>
      </c>
      <c r="T187" s="20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6" t="s">
        <v>150</v>
      </c>
      <c r="AT187" s="206" t="s">
        <v>129</v>
      </c>
      <c r="AU187" s="206" t="s">
        <v>82</v>
      </c>
      <c r="AY187" s="16" t="s">
        <v>128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6" t="s">
        <v>80</v>
      </c>
      <c r="BK187" s="207">
        <f>ROUND(I187*H187,2)</f>
        <v>0</v>
      </c>
      <c r="BL187" s="16" t="s">
        <v>150</v>
      </c>
      <c r="BM187" s="206" t="s">
        <v>684</v>
      </c>
    </row>
    <row r="188" s="2" customFormat="1">
      <c r="A188" s="37"/>
      <c r="B188" s="38"/>
      <c r="C188" s="39"/>
      <c r="D188" s="213" t="s">
        <v>160</v>
      </c>
      <c r="E188" s="39"/>
      <c r="F188" s="214" t="s">
        <v>685</v>
      </c>
      <c r="G188" s="39"/>
      <c r="H188" s="39"/>
      <c r="I188" s="210"/>
      <c r="J188" s="39"/>
      <c r="K188" s="39"/>
      <c r="L188" s="43"/>
      <c r="M188" s="211"/>
      <c r="N188" s="21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160</v>
      </c>
      <c r="AU188" s="16" t="s">
        <v>82</v>
      </c>
    </row>
    <row r="189" s="2" customFormat="1" ht="24.15" customHeight="1">
      <c r="A189" s="37"/>
      <c r="B189" s="38"/>
      <c r="C189" s="195" t="s">
        <v>388</v>
      </c>
      <c r="D189" s="195" t="s">
        <v>129</v>
      </c>
      <c r="E189" s="196" t="s">
        <v>686</v>
      </c>
      <c r="F189" s="197" t="s">
        <v>687</v>
      </c>
      <c r="G189" s="198" t="s">
        <v>140</v>
      </c>
      <c r="H189" s="199">
        <v>1</v>
      </c>
      <c r="I189" s="200"/>
      <c r="J189" s="201">
        <f>ROUND(I189*H189,2)</f>
        <v>0</v>
      </c>
      <c r="K189" s="197" t="s">
        <v>133</v>
      </c>
      <c r="L189" s="43"/>
      <c r="M189" s="202" t="s">
        <v>19</v>
      </c>
      <c r="N189" s="203" t="s">
        <v>43</v>
      </c>
      <c r="O189" s="83"/>
      <c r="P189" s="204">
        <f>O189*H189</f>
        <v>0</v>
      </c>
      <c r="Q189" s="204">
        <v>0.21734000000000001</v>
      </c>
      <c r="R189" s="204">
        <f>Q189*H189</f>
        <v>0.21734000000000001</v>
      </c>
      <c r="S189" s="204">
        <v>0</v>
      </c>
      <c r="T189" s="20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6" t="s">
        <v>150</v>
      </c>
      <c r="AT189" s="206" t="s">
        <v>129</v>
      </c>
      <c r="AU189" s="206" t="s">
        <v>82</v>
      </c>
      <c r="AY189" s="16" t="s">
        <v>128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80</v>
      </c>
      <c r="BK189" s="207">
        <f>ROUND(I189*H189,2)</f>
        <v>0</v>
      </c>
      <c r="BL189" s="16" t="s">
        <v>150</v>
      </c>
      <c r="BM189" s="206" t="s">
        <v>688</v>
      </c>
    </row>
    <row r="190" s="2" customFormat="1">
      <c r="A190" s="37"/>
      <c r="B190" s="38"/>
      <c r="C190" s="39"/>
      <c r="D190" s="208" t="s">
        <v>136</v>
      </c>
      <c r="E190" s="39"/>
      <c r="F190" s="209" t="s">
        <v>689</v>
      </c>
      <c r="G190" s="39"/>
      <c r="H190" s="39"/>
      <c r="I190" s="210"/>
      <c r="J190" s="39"/>
      <c r="K190" s="39"/>
      <c r="L190" s="43"/>
      <c r="M190" s="211"/>
      <c r="N190" s="21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82</v>
      </c>
    </row>
    <row r="191" s="2" customFormat="1" ht="16.5" customHeight="1">
      <c r="A191" s="37"/>
      <c r="B191" s="38"/>
      <c r="C191" s="249" t="s">
        <v>397</v>
      </c>
      <c r="D191" s="249" t="s">
        <v>255</v>
      </c>
      <c r="E191" s="250" t="s">
        <v>690</v>
      </c>
      <c r="F191" s="251" t="s">
        <v>691</v>
      </c>
      <c r="G191" s="252" t="s">
        <v>140</v>
      </c>
      <c r="H191" s="253">
        <v>1</v>
      </c>
      <c r="I191" s="254"/>
      <c r="J191" s="255">
        <f>ROUND(I191*H191,2)</f>
        <v>0</v>
      </c>
      <c r="K191" s="251" t="s">
        <v>19</v>
      </c>
      <c r="L191" s="256"/>
      <c r="M191" s="257" t="s">
        <v>19</v>
      </c>
      <c r="N191" s="258" t="s">
        <v>43</v>
      </c>
      <c r="O191" s="83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6" t="s">
        <v>172</v>
      </c>
      <c r="AT191" s="206" t="s">
        <v>255</v>
      </c>
      <c r="AU191" s="206" t="s">
        <v>82</v>
      </c>
      <c r="AY191" s="16" t="s">
        <v>128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6" t="s">
        <v>80</v>
      </c>
      <c r="BK191" s="207">
        <f>ROUND(I191*H191,2)</f>
        <v>0</v>
      </c>
      <c r="BL191" s="16" t="s">
        <v>150</v>
      </c>
      <c r="BM191" s="206" t="s">
        <v>692</v>
      </c>
    </row>
    <row r="192" s="2" customFormat="1" ht="37.8" customHeight="1">
      <c r="A192" s="37"/>
      <c r="B192" s="38"/>
      <c r="C192" s="195" t="s">
        <v>402</v>
      </c>
      <c r="D192" s="195" t="s">
        <v>129</v>
      </c>
      <c r="E192" s="196" t="s">
        <v>693</v>
      </c>
      <c r="F192" s="197" t="s">
        <v>694</v>
      </c>
      <c r="G192" s="198" t="s">
        <v>140</v>
      </c>
      <c r="H192" s="199">
        <v>2</v>
      </c>
      <c r="I192" s="200"/>
      <c r="J192" s="201">
        <f>ROUND(I192*H192,2)</f>
        <v>0</v>
      </c>
      <c r="K192" s="197" t="s">
        <v>133</v>
      </c>
      <c r="L192" s="43"/>
      <c r="M192" s="202" t="s">
        <v>19</v>
      </c>
      <c r="N192" s="203" t="s">
        <v>43</v>
      </c>
      <c r="O192" s="83"/>
      <c r="P192" s="204">
        <f>O192*H192</f>
        <v>0</v>
      </c>
      <c r="Q192" s="204">
        <v>0.53325999999999996</v>
      </c>
      <c r="R192" s="204">
        <f>Q192*H192</f>
        <v>1.0665199999999999</v>
      </c>
      <c r="S192" s="204">
        <v>0.29999999999999999</v>
      </c>
      <c r="T192" s="205">
        <f>S192*H192</f>
        <v>0.59999999999999998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6" t="s">
        <v>150</v>
      </c>
      <c r="AT192" s="206" t="s">
        <v>129</v>
      </c>
      <c r="AU192" s="206" t="s">
        <v>82</v>
      </c>
      <c r="AY192" s="16" t="s">
        <v>128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6" t="s">
        <v>80</v>
      </c>
      <c r="BK192" s="207">
        <f>ROUND(I192*H192,2)</f>
        <v>0</v>
      </c>
      <c r="BL192" s="16" t="s">
        <v>150</v>
      </c>
      <c r="BM192" s="206" t="s">
        <v>695</v>
      </c>
    </row>
    <row r="193" s="2" customFormat="1">
      <c r="A193" s="37"/>
      <c r="B193" s="38"/>
      <c r="C193" s="39"/>
      <c r="D193" s="208" t="s">
        <v>136</v>
      </c>
      <c r="E193" s="39"/>
      <c r="F193" s="209" t="s">
        <v>696</v>
      </c>
      <c r="G193" s="39"/>
      <c r="H193" s="39"/>
      <c r="I193" s="210"/>
      <c r="J193" s="39"/>
      <c r="K193" s="39"/>
      <c r="L193" s="43"/>
      <c r="M193" s="211"/>
      <c r="N193" s="21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136</v>
      </c>
      <c r="AU193" s="16" t="s">
        <v>82</v>
      </c>
    </row>
    <row r="194" s="2" customFormat="1" ht="24.15" customHeight="1">
      <c r="A194" s="37"/>
      <c r="B194" s="38"/>
      <c r="C194" s="249" t="s">
        <v>409</v>
      </c>
      <c r="D194" s="249" t="s">
        <v>255</v>
      </c>
      <c r="E194" s="250" t="s">
        <v>697</v>
      </c>
      <c r="F194" s="251" t="s">
        <v>698</v>
      </c>
      <c r="G194" s="252" t="s">
        <v>140</v>
      </c>
      <c r="H194" s="253">
        <v>2</v>
      </c>
      <c r="I194" s="254"/>
      <c r="J194" s="255">
        <f>ROUND(I194*H194,2)</f>
        <v>0</v>
      </c>
      <c r="K194" s="251" t="s">
        <v>133</v>
      </c>
      <c r="L194" s="256"/>
      <c r="M194" s="257" t="s">
        <v>19</v>
      </c>
      <c r="N194" s="258" t="s">
        <v>43</v>
      </c>
      <c r="O194" s="83"/>
      <c r="P194" s="204">
        <f>O194*H194</f>
        <v>0</v>
      </c>
      <c r="Q194" s="204">
        <v>0.108</v>
      </c>
      <c r="R194" s="204">
        <f>Q194*H194</f>
        <v>0.216</v>
      </c>
      <c r="S194" s="204">
        <v>0</v>
      </c>
      <c r="T194" s="20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6" t="s">
        <v>172</v>
      </c>
      <c r="AT194" s="206" t="s">
        <v>255</v>
      </c>
      <c r="AU194" s="206" t="s">
        <v>82</v>
      </c>
      <c r="AY194" s="16" t="s">
        <v>128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6" t="s">
        <v>80</v>
      </c>
      <c r="BK194" s="207">
        <f>ROUND(I194*H194,2)</f>
        <v>0</v>
      </c>
      <c r="BL194" s="16" t="s">
        <v>150</v>
      </c>
      <c r="BM194" s="206" t="s">
        <v>699</v>
      </c>
    </row>
    <row r="195" s="2" customFormat="1" ht="24.15" customHeight="1">
      <c r="A195" s="37"/>
      <c r="B195" s="38"/>
      <c r="C195" s="195" t="s">
        <v>415</v>
      </c>
      <c r="D195" s="195" t="s">
        <v>129</v>
      </c>
      <c r="E195" s="196" t="s">
        <v>700</v>
      </c>
      <c r="F195" s="197" t="s">
        <v>701</v>
      </c>
      <c r="G195" s="198" t="s">
        <v>140</v>
      </c>
      <c r="H195" s="199">
        <v>1</v>
      </c>
      <c r="I195" s="200"/>
      <c r="J195" s="201">
        <f>ROUND(I195*H195,2)</f>
        <v>0</v>
      </c>
      <c r="K195" s="197" t="s">
        <v>19</v>
      </c>
      <c r="L195" s="43"/>
      <c r="M195" s="202" t="s">
        <v>19</v>
      </c>
      <c r="N195" s="203" t="s">
        <v>43</v>
      </c>
      <c r="O195" s="83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6" t="s">
        <v>150</v>
      </c>
      <c r="AT195" s="206" t="s">
        <v>129</v>
      </c>
      <c r="AU195" s="206" t="s">
        <v>82</v>
      </c>
      <c r="AY195" s="16" t="s">
        <v>128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6" t="s">
        <v>80</v>
      </c>
      <c r="BK195" s="207">
        <f>ROUND(I195*H195,2)</f>
        <v>0</v>
      </c>
      <c r="BL195" s="16" t="s">
        <v>150</v>
      </c>
      <c r="BM195" s="206" t="s">
        <v>702</v>
      </c>
    </row>
    <row r="196" s="2" customFormat="1" ht="24.15" customHeight="1">
      <c r="A196" s="37"/>
      <c r="B196" s="38"/>
      <c r="C196" s="195" t="s">
        <v>424</v>
      </c>
      <c r="D196" s="195" t="s">
        <v>129</v>
      </c>
      <c r="E196" s="196" t="s">
        <v>703</v>
      </c>
      <c r="F196" s="197" t="s">
        <v>704</v>
      </c>
      <c r="G196" s="198" t="s">
        <v>140</v>
      </c>
      <c r="H196" s="199">
        <v>1</v>
      </c>
      <c r="I196" s="200"/>
      <c r="J196" s="201">
        <f>ROUND(I196*H196,2)</f>
        <v>0</v>
      </c>
      <c r="K196" s="197" t="s">
        <v>133</v>
      </c>
      <c r="L196" s="43"/>
      <c r="M196" s="202" t="s">
        <v>19</v>
      </c>
      <c r="N196" s="203" t="s">
        <v>43</v>
      </c>
      <c r="O196" s="83"/>
      <c r="P196" s="204">
        <f>O196*H196</f>
        <v>0</v>
      </c>
      <c r="Q196" s="204">
        <v>0.21734000000000001</v>
      </c>
      <c r="R196" s="204">
        <f>Q196*H196</f>
        <v>0.21734000000000001</v>
      </c>
      <c r="S196" s="204">
        <v>0</v>
      </c>
      <c r="T196" s="20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6" t="s">
        <v>150</v>
      </c>
      <c r="AT196" s="206" t="s">
        <v>129</v>
      </c>
      <c r="AU196" s="206" t="s">
        <v>82</v>
      </c>
      <c r="AY196" s="16" t="s">
        <v>128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6" t="s">
        <v>80</v>
      </c>
      <c r="BK196" s="207">
        <f>ROUND(I196*H196,2)</f>
        <v>0</v>
      </c>
      <c r="BL196" s="16" t="s">
        <v>150</v>
      </c>
      <c r="BM196" s="206" t="s">
        <v>705</v>
      </c>
    </row>
    <row r="197" s="2" customFormat="1">
      <c r="A197" s="37"/>
      <c r="B197" s="38"/>
      <c r="C197" s="39"/>
      <c r="D197" s="208" t="s">
        <v>136</v>
      </c>
      <c r="E197" s="39"/>
      <c r="F197" s="209" t="s">
        <v>706</v>
      </c>
      <c r="G197" s="39"/>
      <c r="H197" s="39"/>
      <c r="I197" s="210"/>
      <c r="J197" s="39"/>
      <c r="K197" s="39"/>
      <c r="L197" s="43"/>
      <c r="M197" s="211"/>
      <c r="N197" s="212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136</v>
      </c>
      <c r="AU197" s="16" t="s">
        <v>82</v>
      </c>
    </row>
    <row r="198" s="2" customFormat="1" ht="24.15" customHeight="1">
      <c r="A198" s="37"/>
      <c r="B198" s="38"/>
      <c r="C198" s="249" t="s">
        <v>269</v>
      </c>
      <c r="D198" s="249" t="s">
        <v>255</v>
      </c>
      <c r="E198" s="250" t="s">
        <v>697</v>
      </c>
      <c r="F198" s="251" t="s">
        <v>698</v>
      </c>
      <c r="G198" s="252" t="s">
        <v>140</v>
      </c>
      <c r="H198" s="253">
        <v>1</v>
      </c>
      <c r="I198" s="254"/>
      <c r="J198" s="255">
        <f>ROUND(I198*H198,2)</f>
        <v>0</v>
      </c>
      <c r="K198" s="251" t="s">
        <v>133</v>
      </c>
      <c r="L198" s="256"/>
      <c r="M198" s="257" t="s">
        <v>19</v>
      </c>
      <c r="N198" s="258" t="s">
        <v>43</v>
      </c>
      <c r="O198" s="83"/>
      <c r="P198" s="204">
        <f>O198*H198</f>
        <v>0</v>
      </c>
      <c r="Q198" s="204">
        <v>0.108</v>
      </c>
      <c r="R198" s="204">
        <f>Q198*H198</f>
        <v>0.108</v>
      </c>
      <c r="S198" s="204">
        <v>0</v>
      </c>
      <c r="T198" s="20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6" t="s">
        <v>172</v>
      </c>
      <c r="AT198" s="206" t="s">
        <v>255</v>
      </c>
      <c r="AU198" s="206" t="s">
        <v>82</v>
      </c>
      <c r="AY198" s="16" t="s">
        <v>128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6" t="s">
        <v>80</v>
      </c>
      <c r="BK198" s="207">
        <f>ROUND(I198*H198,2)</f>
        <v>0</v>
      </c>
      <c r="BL198" s="16" t="s">
        <v>150</v>
      </c>
      <c r="BM198" s="206" t="s">
        <v>707</v>
      </c>
    </row>
    <row r="199" s="11" customFormat="1" ht="22.8" customHeight="1">
      <c r="A199" s="11"/>
      <c r="B199" s="181"/>
      <c r="C199" s="182"/>
      <c r="D199" s="183" t="s">
        <v>71</v>
      </c>
      <c r="E199" s="226" t="s">
        <v>176</v>
      </c>
      <c r="F199" s="226" t="s">
        <v>383</v>
      </c>
      <c r="G199" s="182"/>
      <c r="H199" s="182"/>
      <c r="I199" s="185"/>
      <c r="J199" s="227">
        <f>BK199</f>
        <v>0</v>
      </c>
      <c r="K199" s="182"/>
      <c r="L199" s="187"/>
      <c r="M199" s="188"/>
      <c r="N199" s="189"/>
      <c r="O199" s="189"/>
      <c r="P199" s="190">
        <f>SUM(P200:P249)</f>
        <v>0</v>
      </c>
      <c r="Q199" s="189"/>
      <c r="R199" s="190">
        <f>SUM(R200:R249)</f>
        <v>42.461420749999995</v>
      </c>
      <c r="S199" s="189"/>
      <c r="T199" s="191">
        <f>SUM(T200:T249)</f>
        <v>107.9078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192" t="s">
        <v>80</v>
      </c>
      <c r="AT199" s="193" t="s">
        <v>71</v>
      </c>
      <c r="AU199" s="193" t="s">
        <v>80</v>
      </c>
      <c r="AY199" s="192" t="s">
        <v>128</v>
      </c>
      <c r="BK199" s="194">
        <f>SUM(BK200:BK249)</f>
        <v>0</v>
      </c>
    </row>
    <row r="200" s="2" customFormat="1" ht="16.5" customHeight="1">
      <c r="A200" s="37"/>
      <c r="B200" s="38"/>
      <c r="C200" s="195" t="s">
        <v>435</v>
      </c>
      <c r="D200" s="195" t="s">
        <v>129</v>
      </c>
      <c r="E200" s="196" t="s">
        <v>385</v>
      </c>
      <c r="F200" s="197" t="s">
        <v>386</v>
      </c>
      <c r="G200" s="198" t="s">
        <v>262</v>
      </c>
      <c r="H200" s="199">
        <v>4563</v>
      </c>
      <c r="I200" s="200"/>
      <c r="J200" s="201">
        <f>ROUND(I200*H200,2)</f>
        <v>0</v>
      </c>
      <c r="K200" s="197" t="s">
        <v>19</v>
      </c>
      <c r="L200" s="43"/>
      <c r="M200" s="202" t="s">
        <v>19</v>
      </c>
      <c r="N200" s="203" t="s">
        <v>43</v>
      </c>
      <c r="O200" s="83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6" t="s">
        <v>150</v>
      </c>
      <c r="AT200" s="206" t="s">
        <v>129</v>
      </c>
      <c r="AU200" s="206" t="s">
        <v>82</v>
      </c>
      <c r="AY200" s="16" t="s">
        <v>128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6" t="s">
        <v>80</v>
      </c>
      <c r="BK200" s="207">
        <f>ROUND(I200*H200,2)</f>
        <v>0</v>
      </c>
      <c r="BL200" s="16" t="s">
        <v>150</v>
      </c>
      <c r="BM200" s="206" t="s">
        <v>387</v>
      </c>
    </row>
    <row r="201" s="2" customFormat="1" ht="49.05" customHeight="1">
      <c r="A201" s="37"/>
      <c r="B201" s="38"/>
      <c r="C201" s="195" t="s">
        <v>439</v>
      </c>
      <c r="D201" s="195" t="s">
        <v>129</v>
      </c>
      <c r="E201" s="196" t="s">
        <v>708</v>
      </c>
      <c r="F201" s="197" t="s">
        <v>709</v>
      </c>
      <c r="G201" s="198" t="s">
        <v>405</v>
      </c>
      <c r="H201" s="199">
        <v>16.25</v>
      </c>
      <c r="I201" s="200"/>
      <c r="J201" s="201">
        <f>ROUND(I201*H201,2)</f>
        <v>0</v>
      </c>
      <c r="K201" s="197" t="s">
        <v>133</v>
      </c>
      <c r="L201" s="43"/>
      <c r="M201" s="202" t="s">
        <v>19</v>
      </c>
      <c r="N201" s="203" t="s">
        <v>43</v>
      </c>
      <c r="O201" s="83"/>
      <c r="P201" s="204">
        <f>O201*H201</f>
        <v>0</v>
      </c>
      <c r="Q201" s="204">
        <v>0.14066999999999999</v>
      </c>
      <c r="R201" s="204">
        <f>Q201*H201</f>
        <v>2.2858874999999998</v>
      </c>
      <c r="S201" s="204">
        <v>0</v>
      </c>
      <c r="T201" s="20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6" t="s">
        <v>150</v>
      </c>
      <c r="AT201" s="206" t="s">
        <v>129</v>
      </c>
      <c r="AU201" s="206" t="s">
        <v>82</v>
      </c>
      <c r="AY201" s="16" t="s">
        <v>128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6" t="s">
        <v>80</v>
      </c>
      <c r="BK201" s="207">
        <f>ROUND(I201*H201,2)</f>
        <v>0</v>
      </c>
      <c r="BL201" s="16" t="s">
        <v>150</v>
      </c>
      <c r="BM201" s="206" t="s">
        <v>710</v>
      </c>
    </row>
    <row r="202" s="2" customFormat="1">
      <c r="A202" s="37"/>
      <c r="B202" s="38"/>
      <c r="C202" s="39"/>
      <c r="D202" s="208" t="s">
        <v>136</v>
      </c>
      <c r="E202" s="39"/>
      <c r="F202" s="209" t="s">
        <v>711</v>
      </c>
      <c r="G202" s="39"/>
      <c r="H202" s="39"/>
      <c r="I202" s="210"/>
      <c r="J202" s="39"/>
      <c r="K202" s="39"/>
      <c r="L202" s="43"/>
      <c r="M202" s="211"/>
      <c r="N202" s="212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136</v>
      </c>
      <c r="AU202" s="16" t="s">
        <v>82</v>
      </c>
    </row>
    <row r="203" s="14" customFormat="1">
      <c r="A203" s="14"/>
      <c r="B203" s="238"/>
      <c r="C203" s="239"/>
      <c r="D203" s="213" t="s">
        <v>215</v>
      </c>
      <c r="E203" s="240" t="s">
        <v>19</v>
      </c>
      <c r="F203" s="241" t="s">
        <v>712</v>
      </c>
      <c r="G203" s="239"/>
      <c r="H203" s="242">
        <v>16.25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215</v>
      </c>
      <c r="AU203" s="248" t="s">
        <v>82</v>
      </c>
      <c r="AV203" s="14" t="s">
        <v>82</v>
      </c>
      <c r="AW203" s="14" t="s">
        <v>33</v>
      </c>
      <c r="AX203" s="14" t="s">
        <v>72</v>
      </c>
      <c r="AY203" s="248" t="s">
        <v>128</v>
      </c>
    </row>
    <row r="204" s="2" customFormat="1" ht="16.5" customHeight="1">
      <c r="A204" s="37"/>
      <c r="B204" s="38"/>
      <c r="C204" s="249" t="s">
        <v>444</v>
      </c>
      <c r="D204" s="249" t="s">
        <v>255</v>
      </c>
      <c r="E204" s="250" t="s">
        <v>713</v>
      </c>
      <c r="F204" s="251" t="s">
        <v>714</v>
      </c>
      <c r="G204" s="252" t="s">
        <v>405</v>
      </c>
      <c r="H204" s="253">
        <v>14</v>
      </c>
      <c r="I204" s="254"/>
      <c r="J204" s="255">
        <f>ROUND(I204*H204,2)</f>
        <v>0</v>
      </c>
      <c r="K204" s="251" t="s">
        <v>133</v>
      </c>
      <c r="L204" s="256"/>
      <c r="M204" s="257" t="s">
        <v>19</v>
      </c>
      <c r="N204" s="258" t="s">
        <v>43</v>
      </c>
      <c r="O204" s="83"/>
      <c r="P204" s="204">
        <f>O204*H204</f>
        <v>0</v>
      </c>
      <c r="Q204" s="204">
        <v>0.125</v>
      </c>
      <c r="R204" s="204">
        <f>Q204*H204</f>
        <v>1.75</v>
      </c>
      <c r="S204" s="204">
        <v>0</v>
      </c>
      <c r="T204" s="20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06" t="s">
        <v>526</v>
      </c>
      <c r="AT204" s="206" t="s">
        <v>255</v>
      </c>
      <c r="AU204" s="206" t="s">
        <v>82</v>
      </c>
      <c r="AY204" s="16" t="s">
        <v>128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6" t="s">
        <v>80</v>
      </c>
      <c r="BK204" s="207">
        <f>ROUND(I204*H204,2)</f>
        <v>0</v>
      </c>
      <c r="BL204" s="16" t="s">
        <v>526</v>
      </c>
      <c r="BM204" s="206" t="s">
        <v>715</v>
      </c>
    </row>
    <row r="205" s="14" customFormat="1">
      <c r="A205" s="14"/>
      <c r="B205" s="238"/>
      <c r="C205" s="239"/>
      <c r="D205" s="213" t="s">
        <v>215</v>
      </c>
      <c r="E205" s="239"/>
      <c r="F205" s="241" t="s">
        <v>716</v>
      </c>
      <c r="G205" s="239"/>
      <c r="H205" s="242">
        <v>14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215</v>
      </c>
      <c r="AU205" s="248" t="s">
        <v>82</v>
      </c>
      <c r="AV205" s="14" t="s">
        <v>82</v>
      </c>
      <c r="AW205" s="14" t="s">
        <v>4</v>
      </c>
      <c r="AX205" s="14" t="s">
        <v>80</v>
      </c>
      <c r="AY205" s="248" t="s">
        <v>128</v>
      </c>
    </row>
    <row r="206" s="2" customFormat="1" ht="24.15" customHeight="1">
      <c r="A206" s="37"/>
      <c r="B206" s="38"/>
      <c r="C206" s="249" t="s">
        <v>449</v>
      </c>
      <c r="D206" s="249" t="s">
        <v>255</v>
      </c>
      <c r="E206" s="250" t="s">
        <v>717</v>
      </c>
      <c r="F206" s="251" t="s">
        <v>718</v>
      </c>
      <c r="G206" s="252" t="s">
        <v>405</v>
      </c>
      <c r="H206" s="253">
        <v>2.25</v>
      </c>
      <c r="I206" s="254"/>
      <c r="J206" s="255">
        <f>ROUND(I206*H206,2)</f>
        <v>0</v>
      </c>
      <c r="K206" s="251" t="s">
        <v>133</v>
      </c>
      <c r="L206" s="256"/>
      <c r="M206" s="257" t="s">
        <v>19</v>
      </c>
      <c r="N206" s="258" t="s">
        <v>43</v>
      </c>
      <c r="O206" s="83"/>
      <c r="P206" s="204">
        <f>O206*H206</f>
        <v>0</v>
      </c>
      <c r="Q206" s="204">
        <v>0.125</v>
      </c>
      <c r="R206" s="204">
        <f>Q206*H206</f>
        <v>0.28125</v>
      </c>
      <c r="S206" s="204">
        <v>0</v>
      </c>
      <c r="T206" s="20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6" t="s">
        <v>526</v>
      </c>
      <c r="AT206" s="206" t="s">
        <v>255</v>
      </c>
      <c r="AU206" s="206" t="s">
        <v>82</v>
      </c>
      <c r="AY206" s="16" t="s">
        <v>128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6" t="s">
        <v>80</v>
      </c>
      <c r="BK206" s="207">
        <f>ROUND(I206*H206,2)</f>
        <v>0</v>
      </c>
      <c r="BL206" s="16" t="s">
        <v>526</v>
      </c>
      <c r="BM206" s="206" t="s">
        <v>719</v>
      </c>
    </row>
    <row r="207" s="14" customFormat="1">
      <c r="A207" s="14"/>
      <c r="B207" s="238"/>
      <c r="C207" s="239"/>
      <c r="D207" s="213" t="s">
        <v>215</v>
      </c>
      <c r="E207" s="240" t="s">
        <v>19</v>
      </c>
      <c r="F207" s="241" t="s">
        <v>720</v>
      </c>
      <c r="G207" s="239"/>
      <c r="H207" s="242">
        <v>2.25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215</v>
      </c>
      <c r="AU207" s="248" t="s">
        <v>82</v>
      </c>
      <c r="AV207" s="14" t="s">
        <v>82</v>
      </c>
      <c r="AW207" s="14" t="s">
        <v>33</v>
      </c>
      <c r="AX207" s="14" t="s">
        <v>72</v>
      </c>
      <c r="AY207" s="248" t="s">
        <v>128</v>
      </c>
    </row>
    <row r="208" s="2" customFormat="1" ht="55.5" customHeight="1">
      <c r="A208" s="37"/>
      <c r="B208" s="38"/>
      <c r="C208" s="195" t="s">
        <v>456</v>
      </c>
      <c r="D208" s="195" t="s">
        <v>129</v>
      </c>
      <c r="E208" s="196" t="s">
        <v>721</v>
      </c>
      <c r="F208" s="197" t="s">
        <v>722</v>
      </c>
      <c r="G208" s="198" t="s">
        <v>405</v>
      </c>
      <c r="H208" s="199">
        <v>75</v>
      </c>
      <c r="I208" s="200"/>
      <c r="J208" s="201">
        <f>ROUND(I208*H208,2)</f>
        <v>0</v>
      </c>
      <c r="K208" s="197" t="s">
        <v>133</v>
      </c>
      <c r="L208" s="43"/>
      <c r="M208" s="202" t="s">
        <v>19</v>
      </c>
      <c r="N208" s="203" t="s">
        <v>43</v>
      </c>
      <c r="O208" s="83"/>
      <c r="P208" s="204">
        <f>O208*H208</f>
        <v>0</v>
      </c>
      <c r="Q208" s="204">
        <v>0.16370999999999999</v>
      </c>
      <c r="R208" s="204">
        <f>Q208*H208</f>
        <v>12.27825</v>
      </c>
      <c r="S208" s="204">
        <v>0</v>
      </c>
      <c r="T208" s="20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6" t="s">
        <v>150</v>
      </c>
      <c r="AT208" s="206" t="s">
        <v>129</v>
      </c>
      <c r="AU208" s="206" t="s">
        <v>82</v>
      </c>
      <c r="AY208" s="16" t="s">
        <v>128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6" t="s">
        <v>80</v>
      </c>
      <c r="BK208" s="207">
        <f>ROUND(I208*H208,2)</f>
        <v>0</v>
      </c>
      <c r="BL208" s="16" t="s">
        <v>150</v>
      </c>
      <c r="BM208" s="206" t="s">
        <v>723</v>
      </c>
    </row>
    <row r="209" s="2" customFormat="1">
      <c r="A209" s="37"/>
      <c r="B209" s="38"/>
      <c r="C209" s="39"/>
      <c r="D209" s="208" t="s">
        <v>136</v>
      </c>
      <c r="E209" s="39"/>
      <c r="F209" s="209" t="s">
        <v>724</v>
      </c>
      <c r="G209" s="39"/>
      <c r="H209" s="39"/>
      <c r="I209" s="210"/>
      <c r="J209" s="39"/>
      <c r="K209" s="39"/>
      <c r="L209" s="43"/>
      <c r="M209" s="211"/>
      <c r="N209" s="212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136</v>
      </c>
      <c r="AU209" s="16" t="s">
        <v>82</v>
      </c>
    </row>
    <row r="210" s="2" customFormat="1" ht="16.5" customHeight="1">
      <c r="A210" s="37"/>
      <c r="B210" s="38"/>
      <c r="C210" s="249" t="s">
        <v>461</v>
      </c>
      <c r="D210" s="249" t="s">
        <v>255</v>
      </c>
      <c r="E210" s="250" t="s">
        <v>725</v>
      </c>
      <c r="F210" s="251" t="s">
        <v>726</v>
      </c>
      <c r="G210" s="252" t="s">
        <v>405</v>
      </c>
      <c r="H210" s="253">
        <v>78.75</v>
      </c>
      <c r="I210" s="254"/>
      <c r="J210" s="255">
        <f>ROUND(I210*H210,2)</f>
        <v>0</v>
      </c>
      <c r="K210" s="251" t="s">
        <v>133</v>
      </c>
      <c r="L210" s="256"/>
      <c r="M210" s="257" t="s">
        <v>19</v>
      </c>
      <c r="N210" s="258" t="s">
        <v>43</v>
      </c>
      <c r="O210" s="83"/>
      <c r="P210" s="204">
        <f>O210*H210</f>
        <v>0</v>
      </c>
      <c r="Q210" s="204">
        <v>0.12</v>
      </c>
      <c r="R210" s="204">
        <f>Q210*H210</f>
        <v>9.4499999999999993</v>
      </c>
      <c r="S210" s="204">
        <v>0</v>
      </c>
      <c r="T210" s="20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6" t="s">
        <v>526</v>
      </c>
      <c r="AT210" s="206" t="s">
        <v>255</v>
      </c>
      <c r="AU210" s="206" t="s">
        <v>82</v>
      </c>
      <c r="AY210" s="16" t="s">
        <v>128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6" t="s">
        <v>80</v>
      </c>
      <c r="BK210" s="207">
        <f>ROUND(I210*H210,2)</f>
        <v>0</v>
      </c>
      <c r="BL210" s="16" t="s">
        <v>526</v>
      </c>
      <c r="BM210" s="206" t="s">
        <v>727</v>
      </c>
    </row>
    <row r="211" s="14" customFormat="1">
      <c r="A211" s="14"/>
      <c r="B211" s="238"/>
      <c r="C211" s="239"/>
      <c r="D211" s="213" t="s">
        <v>215</v>
      </c>
      <c r="E211" s="240" t="s">
        <v>19</v>
      </c>
      <c r="F211" s="241" t="s">
        <v>728</v>
      </c>
      <c r="G211" s="239"/>
      <c r="H211" s="242">
        <v>78.75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215</v>
      </c>
      <c r="AU211" s="248" t="s">
        <v>82</v>
      </c>
      <c r="AV211" s="14" t="s">
        <v>82</v>
      </c>
      <c r="AW211" s="14" t="s">
        <v>33</v>
      </c>
      <c r="AX211" s="14" t="s">
        <v>72</v>
      </c>
      <c r="AY211" s="248" t="s">
        <v>128</v>
      </c>
    </row>
    <row r="212" s="2" customFormat="1" ht="37.8" customHeight="1">
      <c r="A212" s="37"/>
      <c r="B212" s="38"/>
      <c r="C212" s="195" t="s">
        <v>465</v>
      </c>
      <c r="D212" s="195" t="s">
        <v>129</v>
      </c>
      <c r="E212" s="196" t="s">
        <v>440</v>
      </c>
      <c r="F212" s="197" t="s">
        <v>441</v>
      </c>
      <c r="G212" s="198" t="s">
        <v>405</v>
      </c>
      <c r="H212" s="199">
        <v>1448</v>
      </c>
      <c r="I212" s="200"/>
      <c r="J212" s="201">
        <f>ROUND(I212*H212,2)</f>
        <v>0</v>
      </c>
      <c r="K212" s="197" t="s">
        <v>133</v>
      </c>
      <c r="L212" s="43"/>
      <c r="M212" s="202" t="s">
        <v>19</v>
      </c>
      <c r="N212" s="203" t="s">
        <v>43</v>
      </c>
      <c r="O212" s="83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6" t="s">
        <v>150</v>
      </c>
      <c r="AT212" s="206" t="s">
        <v>129</v>
      </c>
      <c r="AU212" s="206" t="s">
        <v>82</v>
      </c>
      <c r="AY212" s="16" t="s">
        <v>128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6" t="s">
        <v>80</v>
      </c>
      <c r="BK212" s="207">
        <f>ROUND(I212*H212,2)</f>
        <v>0</v>
      </c>
      <c r="BL212" s="16" t="s">
        <v>150</v>
      </c>
      <c r="BM212" s="206" t="s">
        <v>442</v>
      </c>
    </row>
    <row r="213" s="2" customFormat="1">
      <c r="A213" s="37"/>
      <c r="B213" s="38"/>
      <c r="C213" s="39"/>
      <c r="D213" s="208" t="s">
        <v>136</v>
      </c>
      <c r="E213" s="39"/>
      <c r="F213" s="209" t="s">
        <v>443</v>
      </c>
      <c r="G213" s="39"/>
      <c r="H213" s="39"/>
      <c r="I213" s="210"/>
      <c r="J213" s="39"/>
      <c r="K213" s="39"/>
      <c r="L213" s="43"/>
      <c r="M213" s="211"/>
      <c r="N213" s="21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136</v>
      </c>
      <c r="AU213" s="16" t="s">
        <v>82</v>
      </c>
    </row>
    <row r="214" s="14" customFormat="1">
      <c r="A214" s="14"/>
      <c r="B214" s="238"/>
      <c r="C214" s="239"/>
      <c r="D214" s="213" t="s">
        <v>215</v>
      </c>
      <c r="E214" s="240" t="s">
        <v>19</v>
      </c>
      <c r="F214" s="241" t="s">
        <v>729</v>
      </c>
      <c r="G214" s="239"/>
      <c r="H214" s="242">
        <v>1448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215</v>
      </c>
      <c r="AU214" s="248" t="s">
        <v>82</v>
      </c>
      <c r="AV214" s="14" t="s">
        <v>82</v>
      </c>
      <c r="AW214" s="14" t="s">
        <v>33</v>
      </c>
      <c r="AX214" s="14" t="s">
        <v>72</v>
      </c>
      <c r="AY214" s="248" t="s">
        <v>128</v>
      </c>
    </row>
    <row r="215" s="2" customFormat="1" ht="33" customHeight="1">
      <c r="A215" s="37"/>
      <c r="B215" s="38"/>
      <c r="C215" s="195" t="s">
        <v>470</v>
      </c>
      <c r="D215" s="195" t="s">
        <v>129</v>
      </c>
      <c r="E215" s="196" t="s">
        <v>730</v>
      </c>
      <c r="F215" s="197" t="s">
        <v>731</v>
      </c>
      <c r="G215" s="198" t="s">
        <v>405</v>
      </c>
      <c r="H215" s="199">
        <v>1390</v>
      </c>
      <c r="I215" s="200"/>
      <c r="J215" s="201">
        <f>ROUND(I215*H215,2)</f>
        <v>0</v>
      </c>
      <c r="K215" s="197" t="s">
        <v>133</v>
      </c>
      <c r="L215" s="43"/>
      <c r="M215" s="202" t="s">
        <v>19</v>
      </c>
      <c r="N215" s="203" t="s">
        <v>43</v>
      </c>
      <c r="O215" s="83"/>
      <c r="P215" s="204">
        <f>O215*H215</f>
        <v>0</v>
      </c>
      <c r="Q215" s="204">
        <v>0.00064999999999999997</v>
      </c>
      <c r="R215" s="204">
        <f>Q215*H215</f>
        <v>0.90349999999999997</v>
      </c>
      <c r="S215" s="204">
        <v>0</v>
      </c>
      <c r="T215" s="20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6" t="s">
        <v>150</v>
      </c>
      <c r="AT215" s="206" t="s">
        <v>129</v>
      </c>
      <c r="AU215" s="206" t="s">
        <v>82</v>
      </c>
      <c r="AY215" s="16" t="s">
        <v>128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6" t="s">
        <v>80</v>
      </c>
      <c r="BK215" s="207">
        <f>ROUND(I215*H215,2)</f>
        <v>0</v>
      </c>
      <c r="BL215" s="16" t="s">
        <v>150</v>
      </c>
      <c r="BM215" s="206" t="s">
        <v>447</v>
      </c>
    </row>
    <row r="216" s="2" customFormat="1">
      <c r="A216" s="37"/>
      <c r="B216" s="38"/>
      <c r="C216" s="39"/>
      <c r="D216" s="208" t="s">
        <v>136</v>
      </c>
      <c r="E216" s="39"/>
      <c r="F216" s="209" t="s">
        <v>732</v>
      </c>
      <c r="G216" s="39"/>
      <c r="H216" s="39"/>
      <c r="I216" s="210"/>
      <c r="J216" s="39"/>
      <c r="K216" s="39"/>
      <c r="L216" s="43"/>
      <c r="M216" s="211"/>
      <c r="N216" s="212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136</v>
      </c>
      <c r="AU216" s="16" t="s">
        <v>82</v>
      </c>
    </row>
    <row r="217" s="2" customFormat="1" ht="33" customHeight="1">
      <c r="A217" s="37"/>
      <c r="B217" s="38"/>
      <c r="C217" s="195" t="s">
        <v>477</v>
      </c>
      <c r="D217" s="195" t="s">
        <v>129</v>
      </c>
      <c r="E217" s="196" t="s">
        <v>733</v>
      </c>
      <c r="F217" s="197" t="s">
        <v>734</v>
      </c>
      <c r="G217" s="198" t="s">
        <v>405</v>
      </c>
      <c r="H217" s="199">
        <v>58</v>
      </c>
      <c r="I217" s="200"/>
      <c r="J217" s="201">
        <f>ROUND(I217*H217,2)</f>
        <v>0</v>
      </c>
      <c r="K217" s="197" t="s">
        <v>133</v>
      </c>
      <c r="L217" s="43"/>
      <c r="M217" s="202" t="s">
        <v>19</v>
      </c>
      <c r="N217" s="203" t="s">
        <v>43</v>
      </c>
      <c r="O217" s="83"/>
      <c r="P217" s="204">
        <f>O217*H217</f>
        <v>0</v>
      </c>
      <c r="Q217" s="204">
        <v>0.00038000000000000002</v>
      </c>
      <c r="R217" s="204">
        <f>Q217*H217</f>
        <v>0.022040000000000001</v>
      </c>
      <c r="S217" s="204">
        <v>0</v>
      </c>
      <c r="T217" s="20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6" t="s">
        <v>150</v>
      </c>
      <c r="AT217" s="206" t="s">
        <v>129</v>
      </c>
      <c r="AU217" s="206" t="s">
        <v>82</v>
      </c>
      <c r="AY217" s="16" t="s">
        <v>128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6" t="s">
        <v>80</v>
      </c>
      <c r="BK217" s="207">
        <f>ROUND(I217*H217,2)</f>
        <v>0</v>
      </c>
      <c r="BL217" s="16" t="s">
        <v>150</v>
      </c>
      <c r="BM217" s="206" t="s">
        <v>735</v>
      </c>
    </row>
    <row r="218" s="2" customFormat="1">
      <c r="A218" s="37"/>
      <c r="B218" s="38"/>
      <c r="C218" s="39"/>
      <c r="D218" s="208" t="s">
        <v>136</v>
      </c>
      <c r="E218" s="39"/>
      <c r="F218" s="209" t="s">
        <v>736</v>
      </c>
      <c r="G218" s="39"/>
      <c r="H218" s="39"/>
      <c r="I218" s="210"/>
      <c r="J218" s="39"/>
      <c r="K218" s="39"/>
      <c r="L218" s="43"/>
      <c r="M218" s="211"/>
      <c r="N218" s="212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136</v>
      </c>
      <c r="AU218" s="16" t="s">
        <v>82</v>
      </c>
    </row>
    <row r="219" s="2" customFormat="1" ht="33" customHeight="1">
      <c r="A219" s="37"/>
      <c r="B219" s="38"/>
      <c r="C219" s="195" t="s">
        <v>482</v>
      </c>
      <c r="D219" s="195" t="s">
        <v>129</v>
      </c>
      <c r="E219" s="196" t="s">
        <v>450</v>
      </c>
      <c r="F219" s="197" t="s">
        <v>451</v>
      </c>
      <c r="G219" s="198" t="s">
        <v>405</v>
      </c>
      <c r="H219" s="199">
        <v>754</v>
      </c>
      <c r="I219" s="200"/>
      <c r="J219" s="201">
        <f>ROUND(I219*H219,2)</f>
        <v>0</v>
      </c>
      <c r="K219" s="197" t="s">
        <v>133</v>
      </c>
      <c r="L219" s="43"/>
      <c r="M219" s="202" t="s">
        <v>19</v>
      </c>
      <c r="N219" s="203" t="s">
        <v>43</v>
      </c>
      <c r="O219" s="83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6" t="s">
        <v>150</v>
      </c>
      <c r="AT219" s="206" t="s">
        <v>129</v>
      </c>
      <c r="AU219" s="206" t="s">
        <v>82</v>
      </c>
      <c r="AY219" s="16" t="s">
        <v>128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80</v>
      </c>
      <c r="BK219" s="207">
        <f>ROUND(I219*H219,2)</f>
        <v>0</v>
      </c>
      <c r="BL219" s="16" t="s">
        <v>150</v>
      </c>
      <c r="BM219" s="206" t="s">
        <v>452</v>
      </c>
    </row>
    <row r="220" s="2" customFormat="1">
      <c r="A220" s="37"/>
      <c r="B220" s="38"/>
      <c r="C220" s="39"/>
      <c r="D220" s="208" t="s">
        <v>136</v>
      </c>
      <c r="E220" s="39"/>
      <c r="F220" s="209" t="s">
        <v>453</v>
      </c>
      <c r="G220" s="39"/>
      <c r="H220" s="39"/>
      <c r="I220" s="210"/>
      <c r="J220" s="39"/>
      <c r="K220" s="39"/>
      <c r="L220" s="43"/>
      <c r="M220" s="211"/>
      <c r="N220" s="21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136</v>
      </c>
      <c r="AU220" s="16" t="s">
        <v>82</v>
      </c>
    </row>
    <row r="221" s="13" customFormat="1">
      <c r="A221" s="13"/>
      <c r="B221" s="228"/>
      <c r="C221" s="229"/>
      <c r="D221" s="213" t="s">
        <v>215</v>
      </c>
      <c r="E221" s="230" t="s">
        <v>19</v>
      </c>
      <c r="F221" s="231" t="s">
        <v>454</v>
      </c>
      <c r="G221" s="229"/>
      <c r="H221" s="230" t="s">
        <v>19</v>
      </c>
      <c r="I221" s="232"/>
      <c r="J221" s="229"/>
      <c r="K221" s="229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215</v>
      </c>
      <c r="AU221" s="237" t="s">
        <v>82</v>
      </c>
      <c r="AV221" s="13" t="s">
        <v>80</v>
      </c>
      <c r="AW221" s="13" t="s">
        <v>33</v>
      </c>
      <c r="AX221" s="13" t="s">
        <v>72</v>
      </c>
      <c r="AY221" s="237" t="s">
        <v>128</v>
      </c>
    </row>
    <row r="222" s="14" customFormat="1">
      <c r="A222" s="14"/>
      <c r="B222" s="238"/>
      <c r="C222" s="239"/>
      <c r="D222" s="213" t="s">
        <v>215</v>
      </c>
      <c r="E222" s="240" t="s">
        <v>19</v>
      </c>
      <c r="F222" s="241" t="s">
        <v>737</v>
      </c>
      <c r="G222" s="239"/>
      <c r="H222" s="242">
        <v>754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215</v>
      </c>
      <c r="AU222" s="248" t="s">
        <v>82</v>
      </c>
      <c r="AV222" s="14" t="s">
        <v>82</v>
      </c>
      <c r="AW222" s="14" t="s">
        <v>33</v>
      </c>
      <c r="AX222" s="14" t="s">
        <v>72</v>
      </c>
      <c r="AY222" s="248" t="s">
        <v>128</v>
      </c>
    </row>
    <row r="223" s="2" customFormat="1" ht="55.5" customHeight="1">
      <c r="A223" s="37"/>
      <c r="B223" s="38"/>
      <c r="C223" s="195" t="s">
        <v>488</v>
      </c>
      <c r="D223" s="195" t="s">
        <v>129</v>
      </c>
      <c r="E223" s="196" t="s">
        <v>457</v>
      </c>
      <c r="F223" s="197" t="s">
        <v>458</v>
      </c>
      <c r="G223" s="198" t="s">
        <v>405</v>
      </c>
      <c r="H223" s="199">
        <v>754</v>
      </c>
      <c r="I223" s="200"/>
      <c r="J223" s="201">
        <f>ROUND(I223*H223,2)</f>
        <v>0</v>
      </c>
      <c r="K223" s="197" t="s">
        <v>133</v>
      </c>
      <c r="L223" s="43"/>
      <c r="M223" s="202" t="s">
        <v>19</v>
      </c>
      <c r="N223" s="203" t="s">
        <v>43</v>
      </c>
      <c r="O223" s="83"/>
      <c r="P223" s="204">
        <f>O223*H223</f>
        <v>0</v>
      </c>
      <c r="Q223" s="204">
        <v>0.00022000000000000001</v>
      </c>
      <c r="R223" s="204">
        <f>Q223*H223</f>
        <v>0.16588</v>
      </c>
      <c r="S223" s="204">
        <v>0</v>
      </c>
      <c r="T223" s="20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06" t="s">
        <v>150</v>
      </c>
      <c r="AT223" s="206" t="s">
        <v>129</v>
      </c>
      <c r="AU223" s="206" t="s">
        <v>82</v>
      </c>
      <c r="AY223" s="16" t="s">
        <v>128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6" t="s">
        <v>80</v>
      </c>
      <c r="BK223" s="207">
        <f>ROUND(I223*H223,2)</f>
        <v>0</v>
      </c>
      <c r="BL223" s="16" t="s">
        <v>150</v>
      </c>
      <c r="BM223" s="206" t="s">
        <v>459</v>
      </c>
    </row>
    <row r="224" s="2" customFormat="1">
      <c r="A224" s="37"/>
      <c r="B224" s="38"/>
      <c r="C224" s="39"/>
      <c r="D224" s="208" t="s">
        <v>136</v>
      </c>
      <c r="E224" s="39"/>
      <c r="F224" s="209" t="s">
        <v>460</v>
      </c>
      <c r="G224" s="39"/>
      <c r="H224" s="39"/>
      <c r="I224" s="210"/>
      <c r="J224" s="39"/>
      <c r="K224" s="39"/>
      <c r="L224" s="43"/>
      <c r="M224" s="211"/>
      <c r="N224" s="212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136</v>
      </c>
      <c r="AU224" s="16" t="s">
        <v>82</v>
      </c>
    </row>
    <row r="225" s="2" customFormat="1" ht="62.7" customHeight="1">
      <c r="A225" s="37"/>
      <c r="B225" s="38"/>
      <c r="C225" s="195" t="s">
        <v>495</v>
      </c>
      <c r="D225" s="195" t="s">
        <v>129</v>
      </c>
      <c r="E225" s="196" t="s">
        <v>478</v>
      </c>
      <c r="F225" s="197" t="s">
        <v>479</v>
      </c>
      <c r="G225" s="198" t="s">
        <v>405</v>
      </c>
      <c r="H225" s="199">
        <v>100</v>
      </c>
      <c r="I225" s="200"/>
      <c r="J225" s="201">
        <f>ROUND(I225*H225,2)</f>
        <v>0</v>
      </c>
      <c r="K225" s="197" t="s">
        <v>133</v>
      </c>
      <c r="L225" s="43"/>
      <c r="M225" s="202" t="s">
        <v>19</v>
      </c>
      <c r="N225" s="203" t="s">
        <v>43</v>
      </c>
      <c r="O225" s="83"/>
      <c r="P225" s="204">
        <f>O225*H225</f>
        <v>0</v>
      </c>
      <c r="Q225" s="204">
        <v>0</v>
      </c>
      <c r="R225" s="204">
        <f>Q225*H225</f>
        <v>0</v>
      </c>
      <c r="S225" s="204">
        <v>0</v>
      </c>
      <c r="T225" s="20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6" t="s">
        <v>150</v>
      </c>
      <c r="AT225" s="206" t="s">
        <v>129</v>
      </c>
      <c r="AU225" s="206" t="s">
        <v>82</v>
      </c>
      <c r="AY225" s="16" t="s">
        <v>128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6" t="s">
        <v>80</v>
      </c>
      <c r="BK225" s="207">
        <f>ROUND(I225*H225,2)</f>
        <v>0</v>
      </c>
      <c r="BL225" s="16" t="s">
        <v>150</v>
      </c>
      <c r="BM225" s="206" t="s">
        <v>480</v>
      </c>
    </row>
    <row r="226" s="2" customFormat="1">
      <c r="A226" s="37"/>
      <c r="B226" s="38"/>
      <c r="C226" s="39"/>
      <c r="D226" s="208" t="s">
        <v>136</v>
      </c>
      <c r="E226" s="39"/>
      <c r="F226" s="209" t="s">
        <v>481</v>
      </c>
      <c r="G226" s="39"/>
      <c r="H226" s="39"/>
      <c r="I226" s="210"/>
      <c r="J226" s="39"/>
      <c r="K226" s="39"/>
      <c r="L226" s="43"/>
      <c r="M226" s="211"/>
      <c r="N226" s="212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136</v>
      </c>
      <c r="AU226" s="16" t="s">
        <v>82</v>
      </c>
    </row>
    <row r="227" s="2" customFormat="1" ht="66.75" customHeight="1">
      <c r="A227" s="37"/>
      <c r="B227" s="38"/>
      <c r="C227" s="195" t="s">
        <v>500</v>
      </c>
      <c r="D227" s="195" t="s">
        <v>129</v>
      </c>
      <c r="E227" s="196" t="s">
        <v>483</v>
      </c>
      <c r="F227" s="197" t="s">
        <v>484</v>
      </c>
      <c r="G227" s="198" t="s">
        <v>405</v>
      </c>
      <c r="H227" s="199">
        <v>7.2999999999999998</v>
      </c>
      <c r="I227" s="200"/>
      <c r="J227" s="201">
        <f>ROUND(I227*H227,2)</f>
        <v>0</v>
      </c>
      <c r="K227" s="197" t="s">
        <v>133</v>
      </c>
      <c r="L227" s="43"/>
      <c r="M227" s="202" t="s">
        <v>19</v>
      </c>
      <c r="N227" s="203" t="s">
        <v>43</v>
      </c>
      <c r="O227" s="83"/>
      <c r="P227" s="204">
        <f>O227*H227</f>
        <v>0</v>
      </c>
      <c r="Q227" s="204">
        <v>0</v>
      </c>
      <c r="R227" s="204">
        <f>Q227*H227</f>
        <v>0</v>
      </c>
      <c r="S227" s="204">
        <v>0.085999999999999993</v>
      </c>
      <c r="T227" s="205">
        <f>S227*H227</f>
        <v>0.62779999999999991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6" t="s">
        <v>150</v>
      </c>
      <c r="AT227" s="206" t="s">
        <v>129</v>
      </c>
      <c r="AU227" s="206" t="s">
        <v>82</v>
      </c>
      <c r="AY227" s="16" t="s">
        <v>128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6" t="s">
        <v>80</v>
      </c>
      <c r="BK227" s="207">
        <f>ROUND(I227*H227,2)</f>
        <v>0</v>
      </c>
      <c r="BL227" s="16" t="s">
        <v>150</v>
      </c>
      <c r="BM227" s="206" t="s">
        <v>485</v>
      </c>
    </row>
    <row r="228" s="2" customFormat="1">
      <c r="A228" s="37"/>
      <c r="B228" s="38"/>
      <c r="C228" s="39"/>
      <c r="D228" s="208" t="s">
        <v>136</v>
      </c>
      <c r="E228" s="39"/>
      <c r="F228" s="209" t="s">
        <v>486</v>
      </c>
      <c r="G228" s="39"/>
      <c r="H228" s="39"/>
      <c r="I228" s="210"/>
      <c r="J228" s="39"/>
      <c r="K228" s="39"/>
      <c r="L228" s="43"/>
      <c r="M228" s="211"/>
      <c r="N228" s="212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136</v>
      </c>
      <c r="AU228" s="16" t="s">
        <v>82</v>
      </c>
    </row>
    <row r="229" s="13" customFormat="1">
      <c r="A229" s="13"/>
      <c r="B229" s="228"/>
      <c r="C229" s="229"/>
      <c r="D229" s="213" t="s">
        <v>215</v>
      </c>
      <c r="E229" s="230" t="s">
        <v>19</v>
      </c>
      <c r="F229" s="231" t="s">
        <v>661</v>
      </c>
      <c r="G229" s="229"/>
      <c r="H229" s="230" t="s">
        <v>19</v>
      </c>
      <c r="I229" s="232"/>
      <c r="J229" s="229"/>
      <c r="K229" s="229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215</v>
      </c>
      <c r="AU229" s="237" t="s">
        <v>82</v>
      </c>
      <c r="AV229" s="13" t="s">
        <v>80</v>
      </c>
      <c r="AW229" s="13" t="s">
        <v>33</v>
      </c>
      <c r="AX229" s="13" t="s">
        <v>72</v>
      </c>
      <c r="AY229" s="237" t="s">
        <v>128</v>
      </c>
    </row>
    <row r="230" s="14" customFormat="1">
      <c r="A230" s="14"/>
      <c r="B230" s="238"/>
      <c r="C230" s="239"/>
      <c r="D230" s="213" t="s">
        <v>215</v>
      </c>
      <c r="E230" s="240" t="s">
        <v>19</v>
      </c>
      <c r="F230" s="241" t="s">
        <v>738</v>
      </c>
      <c r="G230" s="239"/>
      <c r="H230" s="242">
        <v>7.2999999999999998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215</v>
      </c>
      <c r="AU230" s="248" t="s">
        <v>82</v>
      </c>
      <c r="AV230" s="14" t="s">
        <v>82</v>
      </c>
      <c r="AW230" s="14" t="s">
        <v>33</v>
      </c>
      <c r="AX230" s="14" t="s">
        <v>72</v>
      </c>
      <c r="AY230" s="248" t="s">
        <v>128</v>
      </c>
    </row>
    <row r="231" s="2" customFormat="1" ht="62.7" customHeight="1">
      <c r="A231" s="37"/>
      <c r="B231" s="38"/>
      <c r="C231" s="195" t="s">
        <v>505</v>
      </c>
      <c r="D231" s="195" t="s">
        <v>129</v>
      </c>
      <c r="E231" s="196" t="s">
        <v>501</v>
      </c>
      <c r="F231" s="197" t="s">
        <v>502</v>
      </c>
      <c r="G231" s="198" t="s">
        <v>262</v>
      </c>
      <c r="H231" s="199">
        <v>4563</v>
      </c>
      <c r="I231" s="200"/>
      <c r="J231" s="201">
        <f>ROUND(I231*H231,2)</f>
        <v>0</v>
      </c>
      <c r="K231" s="197" t="s">
        <v>133</v>
      </c>
      <c r="L231" s="43"/>
      <c r="M231" s="202" t="s">
        <v>19</v>
      </c>
      <c r="N231" s="203" t="s">
        <v>43</v>
      </c>
      <c r="O231" s="83"/>
      <c r="P231" s="204">
        <f>O231*H231</f>
        <v>0</v>
      </c>
      <c r="Q231" s="204">
        <v>0</v>
      </c>
      <c r="R231" s="204">
        <f>Q231*H231</f>
        <v>0</v>
      </c>
      <c r="S231" s="204">
        <v>0.02</v>
      </c>
      <c r="T231" s="205">
        <f>S231*H231</f>
        <v>91.260000000000005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6" t="s">
        <v>150</v>
      </c>
      <c r="AT231" s="206" t="s">
        <v>129</v>
      </c>
      <c r="AU231" s="206" t="s">
        <v>82</v>
      </c>
      <c r="AY231" s="16" t="s">
        <v>128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6" t="s">
        <v>80</v>
      </c>
      <c r="BK231" s="207">
        <f>ROUND(I231*H231,2)</f>
        <v>0</v>
      </c>
      <c r="BL231" s="16" t="s">
        <v>150</v>
      </c>
      <c r="BM231" s="206" t="s">
        <v>503</v>
      </c>
    </row>
    <row r="232" s="2" customFormat="1">
      <c r="A232" s="37"/>
      <c r="B232" s="38"/>
      <c r="C232" s="39"/>
      <c r="D232" s="208" t="s">
        <v>136</v>
      </c>
      <c r="E232" s="39"/>
      <c r="F232" s="209" t="s">
        <v>504</v>
      </c>
      <c r="G232" s="39"/>
      <c r="H232" s="39"/>
      <c r="I232" s="210"/>
      <c r="J232" s="39"/>
      <c r="K232" s="39"/>
      <c r="L232" s="43"/>
      <c r="M232" s="211"/>
      <c r="N232" s="212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136</v>
      </c>
      <c r="AU232" s="16" t="s">
        <v>82</v>
      </c>
    </row>
    <row r="233" s="2" customFormat="1" ht="62.7" customHeight="1">
      <c r="A233" s="37"/>
      <c r="B233" s="38"/>
      <c r="C233" s="195" t="s">
        <v>511</v>
      </c>
      <c r="D233" s="195" t="s">
        <v>129</v>
      </c>
      <c r="E233" s="196" t="s">
        <v>506</v>
      </c>
      <c r="F233" s="197" t="s">
        <v>507</v>
      </c>
      <c r="G233" s="198" t="s">
        <v>405</v>
      </c>
      <c r="H233" s="199">
        <v>9</v>
      </c>
      <c r="I233" s="200"/>
      <c r="J233" s="201">
        <f>ROUND(I233*H233,2)</f>
        <v>0</v>
      </c>
      <c r="K233" s="197" t="s">
        <v>133</v>
      </c>
      <c r="L233" s="43"/>
      <c r="M233" s="202" t="s">
        <v>19</v>
      </c>
      <c r="N233" s="203" t="s">
        <v>43</v>
      </c>
      <c r="O233" s="83"/>
      <c r="P233" s="204">
        <f>O233*H233</f>
        <v>0</v>
      </c>
      <c r="Q233" s="204">
        <v>0</v>
      </c>
      <c r="R233" s="204">
        <f>Q233*H233</f>
        <v>0</v>
      </c>
      <c r="S233" s="204">
        <v>0.97999999999999998</v>
      </c>
      <c r="T233" s="205">
        <f>S233*H233</f>
        <v>8.8200000000000003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6" t="s">
        <v>150</v>
      </c>
      <c r="AT233" s="206" t="s">
        <v>129</v>
      </c>
      <c r="AU233" s="206" t="s">
        <v>82</v>
      </c>
      <c r="AY233" s="16" t="s">
        <v>128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6" t="s">
        <v>80</v>
      </c>
      <c r="BK233" s="207">
        <f>ROUND(I233*H233,2)</f>
        <v>0</v>
      </c>
      <c r="BL233" s="16" t="s">
        <v>150</v>
      </c>
      <c r="BM233" s="206" t="s">
        <v>508</v>
      </c>
    </row>
    <row r="234" s="2" customFormat="1">
      <c r="A234" s="37"/>
      <c r="B234" s="38"/>
      <c r="C234" s="39"/>
      <c r="D234" s="208" t="s">
        <v>136</v>
      </c>
      <c r="E234" s="39"/>
      <c r="F234" s="209" t="s">
        <v>509</v>
      </c>
      <c r="G234" s="39"/>
      <c r="H234" s="39"/>
      <c r="I234" s="210"/>
      <c r="J234" s="39"/>
      <c r="K234" s="39"/>
      <c r="L234" s="43"/>
      <c r="M234" s="211"/>
      <c r="N234" s="212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136</v>
      </c>
      <c r="AU234" s="16" t="s">
        <v>82</v>
      </c>
    </row>
    <row r="235" s="13" customFormat="1">
      <c r="A235" s="13"/>
      <c r="B235" s="228"/>
      <c r="C235" s="229"/>
      <c r="D235" s="213" t="s">
        <v>215</v>
      </c>
      <c r="E235" s="230" t="s">
        <v>19</v>
      </c>
      <c r="F235" s="231" t="s">
        <v>231</v>
      </c>
      <c r="G235" s="229"/>
      <c r="H235" s="230" t="s">
        <v>19</v>
      </c>
      <c r="I235" s="232"/>
      <c r="J235" s="229"/>
      <c r="K235" s="229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215</v>
      </c>
      <c r="AU235" s="237" t="s">
        <v>82</v>
      </c>
      <c r="AV235" s="13" t="s">
        <v>80</v>
      </c>
      <c r="AW235" s="13" t="s">
        <v>33</v>
      </c>
      <c r="AX235" s="13" t="s">
        <v>72</v>
      </c>
      <c r="AY235" s="237" t="s">
        <v>128</v>
      </c>
    </row>
    <row r="236" s="13" customFormat="1">
      <c r="A236" s="13"/>
      <c r="B236" s="228"/>
      <c r="C236" s="229"/>
      <c r="D236" s="213" t="s">
        <v>215</v>
      </c>
      <c r="E236" s="230" t="s">
        <v>19</v>
      </c>
      <c r="F236" s="231" t="s">
        <v>626</v>
      </c>
      <c r="G236" s="229"/>
      <c r="H236" s="230" t="s">
        <v>19</v>
      </c>
      <c r="I236" s="232"/>
      <c r="J236" s="229"/>
      <c r="K236" s="229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215</v>
      </c>
      <c r="AU236" s="237" t="s">
        <v>82</v>
      </c>
      <c r="AV236" s="13" t="s">
        <v>80</v>
      </c>
      <c r="AW236" s="13" t="s">
        <v>33</v>
      </c>
      <c r="AX236" s="13" t="s">
        <v>72</v>
      </c>
      <c r="AY236" s="237" t="s">
        <v>128</v>
      </c>
    </row>
    <row r="237" s="14" customFormat="1">
      <c r="A237" s="14"/>
      <c r="B237" s="238"/>
      <c r="C237" s="239"/>
      <c r="D237" s="213" t="s">
        <v>215</v>
      </c>
      <c r="E237" s="240" t="s">
        <v>19</v>
      </c>
      <c r="F237" s="241" t="s">
        <v>176</v>
      </c>
      <c r="G237" s="239"/>
      <c r="H237" s="242">
        <v>9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215</v>
      </c>
      <c r="AU237" s="248" t="s">
        <v>82</v>
      </c>
      <c r="AV237" s="14" t="s">
        <v>82</v>
      </c>
      <c r="AW237" s="14" t="s">
        <v>33</v>
      </c>
      <c r="AX237" s="14" t="s">
        <v>72</v>
      </c>
      <c r="AY237" s="248" t="s">
        <v>128</v>
      </c>
    </row>
    <row r="238" s="2" customFormat="1" ht="49.05" customHeight="1">
      <c r="A238" s="37"/>
      <c r="B238" s="38"/>
      <c r="C238" s="195" t="s">
        <v>518</v>
      </c>
      <c r="D238" s="195" t="s">
        <v>129</v>
      </c>
      <c r="E238" s="196" t="s">
        <v>512</v>
      </c>
      <c r="F238" s="197" t="s">
        <v>513</v>
      </c>
      <c r="G238" s="198" t="s">
        <v>212</v>
      </c>
      <c r="H238" s="199">
        <v>3</v>
      </c>
      <c r="I238" s="200"/>
      <c r="J238" s="201">
        <f>ROUND(I238*H238,2)</f>
        <v>0</v>
      </c>
      <c r="K238" s="197" t="s">
        <v>133</v>
      </c>
      <c r="L238" s="43"/>
      <c r="M238" s="202" t="s">
        <v>19</v>
      </c>
      <c r="N238" s="203" t="s">
        <v>43</v>
      </c>
      <c r="O238" s="83"/>
      <c r="P238" s="204">
        <f>O238*H238</f>
        <v>0</v>
      </c>
      <c r="Q238" s="204">
        <v>0</v>
      </c>
      <c r="R238" s="204">
        <f>Q238*H238</f>
        <v>0</v>
      </c>
      <c r="S238" s="204">
        <v>2.3999999999999999</v>
      </c>
      <c r="T238" s="205">
        <f>S238*H238</f>
        <v>7.1999999999999993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6" t="s">
        <v>150</v>
      </c>
      <c r="AT238" s="206" t="s">
        <v>129</v>
      </c>
      <c r="AU238" s="206" t="s">
        <v>82</v>
      </c>
      <c r="AY238" s="16" t="s">
        <v>128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6" t="s">
        <v>80</v>
      </c>
      <c r="BK238" s="207">
        <f>ROUND(I238*H238,2)</f>
        <v>0</v>
      </c>
      <c r="BL238" s="16" t="s">
        <v>150</v>
      </c>
      <c r="BM238" s="206" t="s">
        <v>514</v>
      </c>
    </row>
    <row r="239" s="2" customFormat="1">
      <c r="A239" s="37"/>
      <c r="B239" s="38"/>
      <c r="C239" s="39"/>
      <c r="D239" s="208" t="s">
        <v>136</v>
      </c>
      <c r="E239" s="39"/>
      <c r="F239" s="209" t="s">
        <v>515</v>
      </c>
      <c r="G239" s="39"/>
      <c r="H239" s="39"/>
      <c r="I239" s="210"/>
      <c r="J239" s="39"/>
      <c r="K239" s="39"/>
      <c r="L239" s="43"/>
      <c r="M239" s="211"/>
      <c r="N239" s="212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136</v>
      </c>
      <c r="AU239" s="16" t="s">
        <v>82</v>
      </c>
    </row>
    <row r="240" s="13" customFormat="1">
      <c r="A240" s="13"/>
      <c r="B240" s="228"/>
      <c r="C240" s="229"/>
      <c r="D240" s="213" t="s">
        <v>215</v>
      </c>
      <c r="E240" s="230" t="s">
        <v>19</v>
      </c>
      <c r="F240" s="231" t="s">
        <v>516</v>
      </c>
      <c r="G240" s="229"/>
      <c r="H240" s="230" t="s">
        <v>19</v>
      </c>
      <c r="I240" s="232"/>
      <c r="J240" s="229"/>
      <c r="K240" s="229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215</v>
      </c>
      <c r="AU240" s="237" t="s">
        <v>82</v>
      </c>
      <c r="AV240" s="13" t="s">
        <v>80</v>
      </c>
      <c r="AW240" s="13" t="s">
        <v>33</v>
      </c>
      <c r="AX240" s="13" t="s">
        <v>72</v>
      </c>
      <c r="AY240" s="237" t="s">
        <v>128</v>
      </c>
    </row>
    <row r="241" s="13" customFormat="1">
      <c r="A241" s="13"/>
      <c r="B241" s="228"/>
      <c r="C241" s="229"/>
      <c r="D241" s="213" t="s">
        <v>215</v>
      </c>
      <c r="E241" s="230" t="s">
        <v>19</v>
      </c>
      <c r="F241" s="231" t="s">
        <v>626</v>
      </c>
      <c r="G241" s="229"/>
      <c r="H241" s="230" t="s">
        <v>19</v>
      </c>
      <c r="I241" s="232"/>
      <c r="J241" s="229"/>
      <c r="K241" s="229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215</v>
      </c>
      <c r="AU241" s="237" t="s">
        <v>82</v>
      </c>
      <c r="AV241" s="13" t="s">
        <v>80</v>
      </c>
      <c r="AW241" s="13" t="s">
        <v>33</v>
      </c>
      <c r="AX241" s="13" t="s">
        <v>72</v>
      </c>
      <c r="AY241" s="237" t="s">
        <v>128</v>
      </c>
    </row>
    <row r="242" s="14" customFormat="1">
      <c r="A242" s="14"/>
      <c r="B242" s="238"/>
      <c r="C242" s="239"/>
      <c r="D242" s="213" t="s">
        <v>215</v>
      </c>
      <c r="E242" s="240" t="s">
        <v>19</v>
      </c>
      <c r="F242" s="241" t="s">
        <v>517</v>
      </c>
      <c r="G242" s="239"/>
      <c r="H242" s="242">
        <v>3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215</v>
      </c>
      <c r="AU242" s="248" t="s">
        <v>82</v>
      </c>
      <c r="AV242" s="14" t="s">
        <v>82</v>
      </c>
      <c r="AW242" s="14" t="s">
        <v>33</v>
      </c>
      <c r="AX242" s="14" t="s">
        <v>72</v>
      </c>
      <c r="AY242" s="248" t="s">
        <v>128</v>
      </c>
    </row>
    <row r="243" s="2" customFormat="1" ht="33" customHeight="1">
      <c r="A243" s="37"/>
      <c r="B243" s="38"/>
      <c r="C243" s="195" t="s">
        <v>523</v>
      </c>
      <c r="D243" s="195" t="s">
        <v>129</v>
      </c>
      <c r="E243" s="196" t="s">
        <v>739</v>
      </c>
      <c r="F243" s="197" t="s">
        <v>740</v>
      </c>
      <c r="G243" s="198" t="s">
        <v>405</v>
      </c>
      <c r="H243" s="199">
        <v>10</v>
      </c>
      <c r="I243" s="200"/>
      <c r="J243" s="201">
        <f>ROUND(I243*H243,2)</f>
        <v>0</v>
      </c>
      <c r="K243" s="197" t="s">
        <v>133</v>
      </c>
      <c r="L243" s="43"/>
      <c r="M243" s="202" t="s">
        <v>19</v>
      </c>
      <c r="N243" s="203" t="s">
        <v>43</v>
      </c>
      <c r="O243" s="83"/>
      <c r="P243" s="204">
        <f>O243*H243</f>
        <v>0</v>
      </c>
      <c r="Q243" s="204">
        <v>0</v>
      </c>
      <c r="R243" s="204">
        <f>Q243*H243</f>
        <v>0</v>
      </c>
      <c r="S243" s="204">
        <v>0</v>
      </c>
      <c r="T243" s="20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6" t="s">
        <v>150</v>
      </c>
      <c r="AT243" s="206" t="s">
        <v>129</v>
      </c>
      <c r="AU243" s="206" t="s">
        <v>82</v>
      </c>
      <c r="AY243" s="16" t="s">
        <v>128</v>
      </c>
      <c r="BE243" s="207">
        <f>IF(N243="základní",J243,0)</f>
        <v>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6" t="s">
        <v>80</v>
      </c>
      <c r="BK243" s="207">
        <f>ROUND(I243*H243,2)</f>
        <v>0</v>
      </c>
      <c r="BL243" s="16" t="s">
        <v>150</v>
      </c>
      <c r="BM243" s="206" t="s">
        <v>521</v>
      </c>
    </row>
    <row r="244" s="2" customFormat="1">
      <c r="A244" s="37"/>
      <c r="B244" s="38"/>
      <c r="C244" s="39"/>
      <c r="D244" s="208" t="s">
        <v>136</v>
      </c>
      <c r="E244" s="39"/>
      <c r="F244" s="209" t="s">
        <v>741</v>
      </c>
      <c r="G244" s="39"/>
      <c r="H244" s="39"/>
      <c r="I244" s="210"/>
      <c r="J244" s="39"/>
      <c r="K244" s="39"/>
      <c r="L244" s="43"/>
      <c r="M244" s="211"/>
      <c r="N244" s="212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136</v>
      </c>
      <c r="AU244" s="16" t="s">
        <v>82</v>
      </c>
    </row>
    <row r="245" s="2" customFormat="1" ht="24.15" customHeight="1">
      <c r="A245" s="37"/>
      <c r="B245" s="38"/>
      <c r="C245" s="249" t="s">
        <v>528</v>
      </c>
      <c r="D245" s="249" t="s">
        <v>255</v>
      </c>
      <c r="E245" s="250" t="s">
        <v>742</v>
      </c>
      <c r="F245" s="251" t="s">
        <v>743</v>
      </c>
      <c r="G245" s="252" t="s">
        <v>405</v>
      </c>
      <c r="H245" s="253">
        <v>12</v>
      </c>
      <c r="I245" s="254"/>
      <c r="J245" s="255">
        <f>ROUND(I245*H245,2)</f>
        <v>0</v>
      </c>
      <c r="K245" s="251" t="s">
        <v>133</v>
      </c>
      <c r="L245" s="256"/>
      <c r="M245" s="257" t="s">
        <v>19</v>
      </c>
      <c r="N245" s="258" t="s">
        <v>43</v>
      </c>
      <c r="O245" s="83"/>
      <c r="P245" s="204">
        <f>O245*H245</f>
        <v>0</v>
      </c>
      <c r="Q245" s="204">
        <v>0.013180000000000001</v>
      </c>
      <c r="R245" s="204">
        <f>Q245*H245</f>
        <v>0.15816000000000002</v>
      </c>
      <c r="S245" s="204">
        <v>0</v>
      </c>
      <c r="T245" s="20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6" t="s">
        <v>526</v>
      </c>
      <c r="AT245" s="206" t="s">
        <v>255</v>
      </c>
      <c r="AU245" s="206" t="s">
        <v>82</v>
      </c>
      <c r="AY245" s="16" t="s">
        <v>128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6" t="s">
        <v>80</v>
      </c>
      <c r="BK245" s="207">
        <f>ROUND(I245*H245,2)</f>
        <v>0</v>
      </c>
      <c r="BL245" s="16" t="s">
        <v>526</v>
      </c>
      <c r="BM245" s="206" t="s">
        <v>527</v>
      </c>
    </row>
    <row r="246" s="2" customFormat="1" ht="24.15" customHeight="1">
      <c r="A246" s="37"/>
      <c r="B246" s="38"/>
      <c r="C246" s="195" t="s">
        <v>535</v>
      </c>
      <c r="D246" s="195" t="s">
        <v>129</v>
      </c>
      <c r="E246" s="196" t="s">
        <v>529</v>
      </c>
      <c r="F246" s="197" t="s">
        <v>530</v>
      </c>
      <c r="G246" s="198" t="s">
        <v>212</v>
      </c>
      <c r="H246" s="199">
        <v>6.0369999999999999</v>
      </c>
      <c r="I246" s="200"/>
      <c r="J246" s="201">
        <f>ROUND(I246*H246,2)</f>
        <v>0</v>
      </c>
      <c r="K246" s="197" t="s">
        <v>133</v>
      </c>
      <c r="L246" s="43"/>
      <c r="M246" s="202" t="s">
        <v>19</v>
      </c>
      <c r="N246" s="203" t="s">
        <v>43</v>
      </c>
      <c r="O246" s="83"/>
      <c r="P246" s="204">
        <f>O246*H246</f>
        <v>0</v>
      </c>
      <c r="Q246" s="204">
        <v>2.5122499999999999</v>
      </c>
      <c r="R246" s="204">
        <f>Q246*H246</f>
        <v>15.166453249999998</v>
      </c>
      <c r="S246" s="204">
        <v>0</v>
      </c>
      <c r="T246" s="20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6" t="s">
        <v>150</v>
      </c>
      <c r="AT246" s="206" t="s">
        <v>129</v>
      </c>
      <c r="AU246" s="206" t="s">
        <v>82</v>
      </c>
      <c r="AY246" s="16" t="s">
        <v>128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6" t="s">
        <v>80</v>
      </c>
      <c r="BK246" s="207">
        <f>ROUND(I246*H246,2)</f>
        <v>0</v>
      </c>
      <c r="BL246" s="16" t="s">
        <v>150</v>
      </c>
      <c r="BM246" s="206" t="s">
        <v>531</v>
      </c>
    </row>
    <row r="247" s="2" customFormat="1">
      <c r="A247" s="37"/>
      <c r="B247" s="38"/>
      <c r="C247" s="39"/>
      <c r="D247" s="208" t="s">
        <v>136</v>
      </c>
      <c r="E247" s="39"/>
      <c r="F247" s="209" t="s">
        <v>532</v>
      </c>
      <c r="G247" s="39"/>
      <c r="H247" s="39"/>
      <c r="I247" s="210"/>
      <c r="J247" s="39"/>
      <c r="K247" s="39"/>
      <c r="L247" s="43"/>
      <c r="M247" s="211"/>
      <c r="N247" s="212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136</v>
      </c>
      <c r="AU247" s="16" t="s">
        <v>82</v>
      </c>
    </row>
    <row r="248" s="13" customFormat="1">
      <c r="A248" s="13"/>
      <c r="B248" s="228"/>
      <c r="C248" s="229"/>
      <c r="D248" s="213" t="s">
        <v>215</v>
      </c>
      <c r="E248" s="230" t="s">
        <v>19</v>
      </c>
      <c r="F248" s="231" t="s">
        <v>626</v>
      </c>
      <c r="G248" s="229"/>
      <c r="H248" s="230" t="s">
        <v>19</v>
      </c>
      <c r="I248" s="232"/>
      <c r="J248" s="229"/>
      <c r="K248" s="229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215</v>
      </c>
      <c r="AU248" s="237" t="s">
        <v>82</v>
      </c>
      <c r="AV248" s="13" t="s">
        <v>80</v>
      </c>
      <c r="AW248" s="13" t="s">
        <v>33</v>
      </c>
      <c r="AX248" s="13" t="s">
        <v>72</v>
      </c>
      <c r="AY248" s="237" t="s">
        <v>128</v>
      </c>
    </row>
    <row r="249" s="14" customFormat="1">
      <c r="A249" s="14"/>
      <c r="B249" s="238"/>
      <c r="C249" s="239"/>
      <c r="D249" s="213" t="s">
        <v>215</v>
      </c>
      <c r="E249" s="240" t="s">
        <v>19</v>
      </c>
      <c r="F249" s="241" t="s">
        <v>744</v>
      </c>
      <c r="G249" s="239"/>
      <c r="H249" s="242">
        <v>6.0369999999999999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215</v>
      </c>
      <c r="AU249" s="248" t="s">
        <v>82</v>
      </c>
      <c r="AV249" s="14" t="s">
        <v>82</v>
      </c>
      <c r="AW249" s="14" t="s">
        <v>33</v>
      </c>
      <c r="AX249" s="14" t="s">
        <v>72</v>
      </c>
      <c r="AY249" s="248" t="s">
        <v>128</v>
      </c>
    </row>
    <row r="250" s="11" customFormat="1" ht="22.8" customHeight="1">
      <c r="A250" s="11"/>
      <c r="B250" s="181"/>
      <c r="C250" s="182"/>
      <c r="D250" s="183" t="s">
        <v>71</v>
      </c>
      <c r="E250" s="226" t="s">
        <v>546</v>
      </c>
      <c r="F250" s="226" t="s">
        <v>547</v>
      </c>
      <c r="G250" s="182"/>
      <c r="H250" s="182"/>
      <c r="I250" s="185"/>
      <c r="J250" s="227">
        <f>BK250</f>
        <v>0</v>
      </c>
      <c r="K250" s="182"/>
      <c r="L250" s="187"/>
      <c r="M250" s="188"/>
      <c r="N250" s="189"/>
      <c r="O250" s="189"/>
      <c r="P250" s="190">
        <f>SUM(P251:P252)</f>
        <v>0</v>
      </c>
      <c r="Q250" s="189"/>
      <c r="R250" s="190">
        <f>SUM(R251:R252)</f>
        <v>0</v>
      </c>
      <c r="S250" s="189"/>
      <c r="T250" s="191">
        <f>SUM(T251:T252)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192" t="s">
        <v>80</v>
      </c>
      <c r="AT250" s="193" t="s">
        <v>71</v>
      </c>
      <c r="AU250" s="193" t="s">
        <v>80</v>
      </c>
      <c r="AY250" s="192" t="s">
        <v>128</v>
      </c>
      <c r="BK250" s="194">
        <f>SUM(BK251:BK252)</f>
        <v>0</v>
      </c>
    </row>
    <row r="251" s="2" customFormat="1" ht="44.25" customHeight="1">
      <c r="A251" s="37"/>
      <c r="B251" s="38"/>
      <c r="C251" s="195" t="s">
        <v>542</v>
      </c>
      <c r="D251" s="195" t="s">
        <v>129</v>
      </c>
      <c r="E251" s="196" t="s">
        <v>549</v>
      </c>
      <c r="F251" s="197" t="s">
        <v>550</v>
      </c>
      <c r="G251" s="198" t="s">
        <v>246</v>
      </c>
      <c r="H251" s="199">
        <v>209.67599999999999</v>
      </c>
      <c r="I251" s="200"/>
      <c r="J251" s="201">
        <f>ROUND(I251*H251,2)</f>
        <v>0</v>
      </c>
      <c r="K251" s="197" t="s">
        <v>133</v>
      </c>
      <c r="L251" s="43"/>
      <c r="M251" s="202" t="s">
        <v>19</v>
      </c>
      <c r="N251" s="203" t="s">
        <v>43</v>
      </c>
      <c r="O251" s="83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6" t="s">
        <v>150</v>
      </c>
      <c r="AT251" s="206" t="s">
        <v>129</v>
      </c>
      <c r="AU251" s="206" t="s">
        <v>82</v>
      </c>
      <c r="AY251" s="16" t="s">
        <v>128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6" t="s">
        <v>80</v>
      </c>
      <c r="BK251" s="207">
        <f>ROUND(I251*H251,2)</f>
        <v>0</v>
      </c>
      <c r="BL251" s="16" t="s">
        <v>150</v>
      </c>
      <c r="BM251" s="206" t="s">
        <v>551</v>
      </c>
    </row>
    <row r="252" s="2" customFormat="1">
      <c r="A252" s="37"/>
      <c r="B252" s="38"/>
      <c r="C252" s="39"/>
      <c r="D252" s="208" t="s">
        <v>136</v>
      </c>
      <c r="E252" s="39"/>
      <c r="F252" s="209" t="s">
        <v>552</v>
      </c>
      <c r="G252" s="39"/>
      <c r="H252" s="39"/>
      <c r="I252" s="210"/>
      <c r="J252" s="39"/>
      <c r="K252" s="39"/>
      <c r="L252" s="43"/>
      <c r="M252" s="211"/>
      <c r="N252" s="212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136</v>
      </c>
      <c r="AU252" s="16" t="s">
        <v>82</v>
      </c>
    </row>
    <row r="253" s="11" customFormat="1" ht="22.8" customHeight="1">
      <c r="A253" s="11"/>
      <c r="B253" s="181"/>
      <c r="C253" s="182"/>
      <c r="D253" s="183" t="s">
        <v>71</v>
      </c>
      <c r="E253" s="226" t="s">
        <v>553</v>
      </c>
      <c r="F253" s="226" t="s">
        <v>554</v>
      </c>
      <c r="G253" s="182"/>
      <c r="H253" s="182"/>
      <c r="I253" s="185"/>
      <c r="J253" s="227">
        <f>BK253</f>
        <v>0</v>
      </c>
      <c r="K253" s="182"/>
      <c r="L253" s="187"/>
      <c r="M253" s="188"/>
      <c r="N253" s="189"/>
      <c r="O253" s="189"/>
      <c r="P253" s="190">
        <f>SUM(P254:P274)</f>
        <v>0</v>
      </c>
      <c r="Q253" s="189"/>
      <c r="R253" s="190">
        <f>SUM(R254:R274)</f>
        <v>0</v>
      </c>
      <c r="S253" s="189"/>
      <c r="T253" s="191">
        <f>SUM(T254:T274)</f>
        <v>0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192" t="s">
        <v>80</v>
      </c>
      <c r="AT253" s="193" t="s">
        <v>71</v>
      </c>
      <c r="AU253" s="193" t="s">
        <v>80</v>
      </c>
      <c r="AY253" s="192" t="s">
        <v>128</v>
      </c>
      <c r="BK253" s="194">
        <f>SUM(BK254:BK274)</f>
        <v>0</v>
      </c>
    </row>
    <row r="254" s="2" customFormat="1" ht="24.15" customHeight="1">
      <c r="A254" s="37"/>
      <c r="B254" s="38"/>
      <c r="C254" s="195" t="s">
        <v>548</v>
      </c>
      <c r="D254" s="195" t="s">
        <v>129</v>
      </c>
      <c r="E254" s="196" t="s">
        <v>556</v>
      </c>
      <c r="F254" s="197" t="s">
        <v>557</v>
      </c>
      <c r="G254" s="198" t="s">
        <v>246</v>
      </c>
      <c r="H254" s="199">
        <v>143.22999999999999</v>
      </c>
      <c r="I254" s="200"/>
      <c r="J254" s="201">
        <f>ROUND(I254*H254,2)</f>
        <v>0</v>
      </c>
      <c r="K254" s="197" t="s">
        <v>133</v>
      </c>
      <c r="L254" s="43"/>
      <c r="M254" s="202" t="s">
        <v>19</v>
      </c>
      <c r="N254" s="203" t="s">
        <v>43</v>
      </c>
      <c r="O254" s="83"/>
      <c r="P254" s="204">
        <f>O254*H254</f>
        <v>0</v>
      </c>
      <c r="Q254" s="204">
        <v>0</v>
      </c>
      <c r="R254" s="204">
        <f>Q254*H254</f>
        <v>0</v>
      </c>
      <c r="S254" s="204">
        <v>0</v>
      </c>
      <c r="T254" s="20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6" t="s">
        <v>150</v>
      </c>
      <c r="AT254" s="206" t="s">
        <v>129</v>
      </c>
      <c r="AU254" s="206" t="s">
        <v>82</v>
      </c>
      <c r="AY254" s="16" t="s">
        <v>128</v>
      </c>
      <c r="BE254" s="207">
        <f>IF(N254="základní",J254,0)</f>
        <v>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6" t="s">
        <v>80</v>
      </c>
      <c r="BK254" s="207">
        <f>ROUND(I254*H254,2)</f>
        <v>0</v>
      </c>
      <c r="BL254" s="16" t="s">
        <v>150</v>
      </c>
      <c r="BM254" s="206" t="s">
        <v>558</v>
      </c>
    </row>
    <row r="255" s="2" customFormat="1">
      <c r="A255" s="37"/>
      <c r="B255" s="38"/>
      <c r="C255" s="39"/>
      <c r="D255" s="208" t="s">
        <v>136</v>
      </c>
      <c r="E255" s="39"/>
      <c r="F255" s="209" t="s">
        <v>559</v>
      </c>
      <c r="G255" s="39"/>
      <c r="H255" s="39"/>
      <c r="I255" s="210"/>
      <c r="J255" s="39"/>
      <c r="K255" s="39"/>
      <c r="L255" s="43"/>
      <c r="M255" s="211"/>
      <c r="N255" s="212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136</v>
      </c>
      <c r="AU255" s="16" t="s">
        <v>82</v>
      </c>
    </row>
    <row r="256" s="13" customFormat="1">
      <c r="A256" s="13"/>
      <c r="B256" s="228"/>
      <c r="C256" s="229"/>
      <c r="D256" s="213" t="s">
        <v>215</v>
      </c>
      <c r="E256" s="230" t="s">
        <v>19</v>
      </c>
      <c r="F256" s="231" t="s">
        <v>560</v>
      </c>
      <c r="G256" s="229"/>
      <c r="H256" s="230" t="s">
        <v>19</v>
      </c>
      <c r="I256" s="232"/>
      <c r="J256" s="229"/>
      <c r="K256" s="229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215</v>
      </c>
      <c r="AU256" s="237" t="s">
        <v>82</v>
      </c>
      <c r="AV256" s="13" t="s">
        <v>80</v>
      </c>
      <c r="AW256" s="13" t="s">
        <v>33</v>
      </c>
      <c r="AX256" s="13" t="s">
        <v>72</v>
      </c>
      <c r="AY256" s="237" t="s">
        <v>128</v>
      </c>
    </row>
    <row r="257" s="14" customFormat="1">
      <c r="A257" s="14"/>
      <c r="B257" s="238"/>
      <c r="C257" s="239"/>
      <c r="D257" s="213" t="s">
        <v>215</v>
      </c>
      <c r="E257" s="240" t="s">
        <v>19</v>
      </c>
      <c r="F257" s="241" t="s">
        <v>745</v>
      </c>
      <c r="G257" s="239"/>
      <c r="H257" s="242">
        <v>0.63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215</v>
      </c>
      <c r="AU257" s="248" t="s">
        <v>82</v>
      </c>
      <c r="AV257" s="14" t="s">
        <v>82</v>
      </c>
      <c r="AW257" s="14" t="s">
        <v>33</v>
      </c>
      <c r="AX257" s="14" t="s">
        <v>72</v>
      </c>
      <c r="AY257" s="248" t="s">
        <v>128</v>
      </c>
    </row>
    <row r="258" s="13" customFormat="1">
      <c r="A258" s="13"/>
      <c r="B258" s="228"/>
      <c r="C258" s="229"/>
      <c r="D258" s="213" t="s">
        <v>215</v>
      </c>
      <c r="E258" s="230" t="s">
        <v>19</v>
      </c>
      <c r="F258" s="231" t="s">
        <v>562</v>
      </c>
      <c r="G258" s="229"/>
      <c r="H258" s="230" t="s">
        <v>19</v>
      </c>
      <c r="I258" s="232"/>
      <c r="J258" s="229"/>
      <c r="K258" s="229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215</v>
      </c>
      <c r="AU258" s="237" t="s">
        <v>82</v>
      </c>
      <c r="AV258" s="13" t="s">
        <v>80</v>
      </c>
      <c r="AW258" s="13" t="s">
        <v>33</v>
      </c>
      <c r="AX258" s="13" t="s">
        <v>72</v>
      </c>
      <c r="AY258" s="237" t="s">
        <v>128</v>
      </c>
    </row>
    <row r="259" s="14" customFormat="1">
      <c r="A259" s="14"/>
      <c r="B259" s="238"/>
      <c r="C259" s="239"/>
      <c r="D259" s="213" t="s">
        <v>215</v>
      </c>
      <c r="E259" s="240" t="s">
        <v>19</v>
      </c>
      <c r="F259" s="241" t="s">
        <v>746</v>
      </c>
      <c r="G259" s="239"/>
      <c r="H259" s="242">
        <v>142.59999999999999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215</v>
      </c>
      <c r="AU259" s="248" t="s">
        <v>82</v>
      </c>
      <c r="AV259" s="14" t="s">
        <v>82</v>
      </c>
      <c r="AW259" s="14" t="s">
        <v>33</v>
      </c>
      <c r="AX259" s="14" t="s">
        <v>72</v>
      </c>
      <c r="AY259" s="248" t="s">
        <v>128</v>
      </c>
    </row>
    <row r="260" s="2" customFormat="1" ht="24.15" customHeight="1">
      <c r="A260" s="37"/>
      <c r="B260" s="38"/>
      <c r="C260" s="195" t="s">
        <v>555</v>
      </c>
      <c r="D260" s="195" t="s">
        <v>129</v>
      </c>
      <c r="E260" s="196" t="s">
        <v>565</v>
      </c>
      <c r="F260" s="197" t="s">
        <v>566</v>
      </c>
      <c r="G260" s="198" t="s">
        <v>246</v>
      </c>
      <c r="H260" s="199">
        <v>499.19</v>
      </c>
      <c r="I260" s="200"/>
      <c r="J260" s="201">
        <f>ROUND(I260*H260,2)</f>
        <v>0</v>
      </c>
      <c r="K260" s="197" t="s">
        <v>19</v>
      </c>
      <c r="L260" s="43"/>
      <c r="M260" s="202" t="s">
        <v>19</v>
      </c>
      <c r="N260" s="203" t="s">
        <v>43</v>
      </c>
      <c r="O260" s="83"/>
      <c r="P260" s="204">
        <f>O260*H260</f>
        <v>0</v>
      </c>
      <c r="Q260" s="204">
        <v>0</v>
      </c>
      <c r="R260" s="204">
        <f>Q260*H260</f>
        <v>0</v>
      </c>
      <c r="S260" s="204">
        <v>0</v>
      </c>
      <c r="T260" s="20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06" t="s">
        <v>150</v>
      </c>
      <c r="AT260" s="206" t="s">
        <v>129</v>
      </c>
      <c r="AU260" s="206" t="s">
        <v>82</v>
      </c>
      <c r="AY260" s="16" t="s">
        <v>128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6" t="s">
        <v>80</v>
      </c>
      <c r="BK260" s="207">
        <f>ROUND(I260*H260,2)</f>
        <v>0</v>
      </c>
      <c r="BL260" s="16" t="s">
        <v>150</v>
      </c>
      <c r="BM260" s="206" t="s">
        <v>567</v>
      </c>
    </row>
    <row r="261" s="13" customFormat="1">
      <c r="A261" s="13"/>
      <c r="B261" s="228"/>
      <c r="C261" s="229"/>
      <c r="D261" s="213" t="s">
        <v>215</v>
      </c>
      <c r="E261" s="230" t="s">
        <v>19</v>
      </c>
      <c r="F261" s="231" t="s">
        <v>747</v>
      </c>
      <c r="G261" s="229"/>
      <c r="H261" s="230" t="s">
        <v>19</v>
      </c>
      <c r="I261" s="232"/>
      <c r="J261" s="229"/>
      <c r="K261" s="229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215</v>
      </c>
      <c r="AU261" s="237" t="s">
        <v>82</v>
      </c>
      <c r="AV261" s="13" t="s">
        <v>80</v>
      </c>
      <c r="AW261" s="13" t="s">
        <v>33</v>
      </c>
      <c r="AX261" s="13" t="s">
        <v>72</v>
      </c>
      <c r="AY261" s="237" t="s">
        <v>128</v>
      </c>
    </row>
    <row r="262" s="14" customFormat="1">
      <c r="A262" s="14"/>
      <c r="B262" s="238"/>
      <c r="C262" s="239"/>
      <c r="D262" s="213" t="s">
        <v>215</v>
      </c>
      <c r="E262" s="240" t="s">
        <v>19</v>
      </c>
      <c r="F262" s="241" t="s">
        <v>748</v>
      </c>
      <c r="G262" s="239"/>
      <c r="H262" s="242">
        <v>407.30000000000001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215</v>
      </c>
      <c r="AU262" s="248" t="s">
        <v>82</v>
      </c>
      <c r="AV262" s="14" t="s">
        <v>82</v>
      </c>
      <c r="AW262" s="14" t="s">
        <v>33</v>
      </c>
      <c r="AX262" s="14" t="s">
        <v>72</v>
      </c>
      <c r="AY262" s="248" t="s">
        <v>128</v>
      </c>
    </row>
    <row r="263" s="13" customFormat="1">
      <c r="A263" s="13"/>
      <c r="B263" s="228"/>
      <c r="C263" s="229"/>
      <c r="D263" s="213" t="s">
        <v>215</v>
      </c>
      <c r="E263" s="230" t="s">
        <v>19</v>
      </c>
      <c r="F263" s="231" t="s">
        <v>568</v>
      </c>
      <c r="G263" s="229"/>
      <c r="H263" s="230" t="s">
        <v>19</v>
      </c>
      <c r="I263" s="232"/>
      <c r="J263" s="229"/>
      <c r="K263" s="229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215</v>
      </c>
      <c r="AU263" s="237" t="s">
        <v>82</v>
      </c>
      <c r="AV263" s="13" t="s">
        <v>80</v>
      </c>
      <c r="AW263" s="13" t="s">
        <v>33</v>
      </c>
      <c r="AX263" s="13" t="s">
        <v>72</v>
      </c>
      <c r="AY263" s="237" t="s">
        <v>128</v>
      </c>
    </row>
    <row r="264" s="14" customFormat="1">
      <c r="A264" s="14"/>
      <c r="B264" s="238"/>
      <c r="C264" s="239"/>
      <c r="D264" s="213" t="s">
        <v>215</v>
      </c>
      <c r="E264" s="240" t="s">
        <v>19</v>
      </c>
      <c r="F264" s="241" t="s">
        <v>749</v>
      </c>
      <c r="G264" s="239"/>
      <c r="H264" s="242">
        <v>91.260000000000005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215</v>
      </c>
      <c r="AU264" s="248" t="s">
        <v>82</v>
      </c>
      <c r="AV264" s="14" t="s">
        <v>82</v>
      </c>
      <c r="AW264" s="14" t="s">
        <v>33</v>
      </c>
      <c r="AX264" s="14" t="s">
        <v>72</v>
      </c>
      <c r="AY264" s="248" t="s">
        <v>128</v>
      </c>
    </row>
    <row r="265" s="13" customFormat="1">
      <c r="A265" s="13"/>
      <c r="B265" s="228"/>
      <c r="C265" s="229"/>
      <c r="D265" s="213" t="s">
        <v>215</v>
      </c>
      <c r="E265" s="230" t="s">
        <v>19</v>
      </c>
      <c r="F265" s="231" t="s">
        <v>570</v>
      </c>
      <c r="G265" s="229"/>
      <c r="H265" s="230" t="s">
        <v>19</v>
      </c>
      <c r="I265" s="232"/>
      <c r="J265" s="229"/>
      <c r="K265" s="229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215</v>
      </c>
      <c r="AU265" s="237" t="s">
        <v>82</v>
      </c>
      <c r="AV265" s="13" t="s">
        <v>80</v>
      </c>
      <c r="AW265" s="13" t="s">
        <v>33</v>
      </c>
      <c r="AX265" s="13" t="s">
        <v>72</v>
      </c>
      <c r="AY265" s="237" t="s">
        <v>128</v>
      </c>
    </row>
    <row r="266" s="14" customFormat="1">
      <c r="A266" s="14"/>
      <c r="B266" s="238"/>
      <c r="C266" s="239"/>
      <c r="D266" s="213" t="s">
        <v>215</v>
      </c>
      <c r="E266" s="240" t="s">
        <v>19</v>
      </c>
      <c r="F266" s="241" t="s">
        <v>745</v>
      </c>
      <c r="G266" s="239"/>
      <c r="H266" s="242">
        <v>0.63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215</v>
      </c>
      <c r="AU266" s="248" t="s">
        <v>82</v>
      </c>
      <c r="AV266" s="14" t="s">
        <v>82</v>
      </c>
      <c r="AW266" s="14" t="s">
        <v>33</v>
      </c>
      <c r="AX266" s="14" t="s">
        <v>72</v>
      </c>
      <c r="AY266" s="248" t="s">
        <v>128</v>
      </c>
    </row>
    <row r="267" s="2" customFormat="1" ht="44.25" customHeight="1">
      <c r="A267" s="37"/>
      <c r="B267" s="38"/>
      <c r="C267" s="195" t="s">
        <v>564</v>
      </c>
      <c r="D267" s="195" t="s">
        <v>129</v>
      </c>
      <c r="E267" s="196" t="s">
        <v>573</v>
      </c>
      <c r="F267" s="197" t="s">
        <v>574</v>
      </c>
      <c r="G267" s="198" t="s">
        <v>246</v>
      </c>
      <c r="H267" s="199">
        <v>0.63</v>
      </c>
      <c r="I267" s="200"/>
      <c r="J267" s="201">
        <f>ROUND(I267*H267,2)</f>
        <v>0</v>
      </c>
      <c r="K267" s="197" t="s">
        <v>133</v>
      </c>
      <c r="L267" s="43"/>
      <c r="M267" s="202" t="s">
        <v>19</v>
      </c>
      <c r="N267" s="203" t="s">
        <v>43</v>
      </c>
      <c r="O267" s="83"/>
      <c r="P267" s="204">
        <f>O267*H267</f>
        <v>0</v>
      </c>
      <c r="Q267" s="204">
        <v>0</v>
      </c>
      <c r="R267" s="204">
        <f>Q267*H267</f>
        <v>0</v>
      </c>
      <c r="S267" s="204">
        <v>0</v>
      </c>
      <c r="T267" s="20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06" t="s">
        <v>150</v>
      </c>
      <c r="AT267" s="206" t="s">
        <v>129</v>
      </c>
      <c r="AU267" s="206" t="s">
        <v>82</v>
      </c>
      <c r="AY267" s="16" t="s">
        <v>128</v>
      </c>
      <c r="BE267" s="207">
        <f>IF(N267="základní",J267,0)</f>
        <v>0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6" t="s">
        <v>80</v>
      </c>
      <c r="BK267" s="207">
        <f>ROUND(I267*H267,2)</f>
        <v>0</v>
      </c>
      <c r="BL267" s="16" t="s">
        <v>150</v>
      </c>
      <c r="BM267" s="206" t="s">
        <v>575</v>
      </c>
    </row>
    <row r="268" s="2" customFormat="1">
      <c r="A268" s="37"/>
      <c r="B268" s="38"/>
      <c r="C268" s="39"/>
      <c r="D268" s="208" t="s">
        <v>136</v>
      </c>
      <c r="E268" s="39"/>
      <c r="F268" s="209" t="s">
        <v>576</v>
      </c>
      <c r="G268" s="39"/>
      <c r="H268" s="39"/>
      <c r="I268" s="210"/>
      <c r="J268" s="39"/>
      <c r="K268" s="39"/>
      <c r="L268" s="43"/>
      <c r="M268" s="211"/>
      <c r="N268" s="212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136</v>
      </c>
      <c r="AU268" s="16" t="s">
        <v>82</v>
      </c>
    </row>
    <row r="269" s="13" customFormat="1">
      <c r="A269" s="13"/>
      <c r="B269" s="228"/>
      <c r="C269" s="229"/>
      <c r="D269" s="213" t="s">
        <v>215</v>
      </c>
      <c r="E269" s="230" t="s">
        <v>19</v>
      </c>
      <c r="F269" s="231" t="s">
        <v>570</v>
      </c>
      <c r="G269" s="229"/>
      <c r="H269" s="230" t="s">
        <v>19</v>
      </c>
      <c r="I269" s="232"/>
      <c r="J269" s="229"/>
      <c r="K269" s="229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215</v>
      </c>
      <c r="AU269" s="237" t="s">
        <v>82</v>
      </c>
      <c r="AV269" s="13" t="s">
        <v>80</v>
      </c>
      <c r="AW269" s="13" t="s">
        <v>33</v>
      </c>
      <c r="AX269" s="13" t="s">
        <v>72</v>
      </c>
      <c r="AY269" s="237" t="s">
        <v>128</v>
      </c>
    </row>
    <row r="270" s="14" customFormat="1">
      <c r="A270" s="14"/>
      <c r="B270" s="238"/>
      <c r="C270" s="239"/>
      <c r="D270" s="213" t="s">
        <v>215</v>
      </c>
      <c r="E270" s="240" t="s">
        <v>19</v>
      </c>
      <c r="F270" s="241" t="s">
        <v>745</v>
      </c>
      <c r="G270" s="239"/>
      <c r="H270" s="242">
        <v>0.63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215</v>
      </c>
      <c r="AU270" s="248" t="s">
        <v>82</v>
      </c>
      <c r="AV270" s="14" t="s">
        <v>82</v>
      </c>
      <c r="AW270" s="14" t="s">
        <v>33</v>
      </c>
      <c r="AX270" s="14" t="s">
        <v>72</v>
      </c>
      <c r="AY270" s="248" t="s">
        <v>128</v>
      </c>
    </row>
    <row r="271" s="2" customFormat="1" ht="24.15" customHeight="1">
      <c r="A271" s="37"/>
      <c r="B271" s="38"/>
      <c r="C271" s="195" t="s">
        <v>572</v>
      </c>
      <c r="D271" s="195" t="s">
        <v>129</v>
      </c>
      <c r="E271" s="196" t="s">
        <v>578</v>
      </c>
      <c r="F271" s="197" t="s">
        <v>579</v>
      </c>
      <c r="G271" s="198" t="s">
        <v>246</v>
      </c>
      <c r="H271" s="199">
        <v>16.02</v>
      </c>
      <c r="I271" s="200"/>
      <c r="J271" s="201">
        <f>ROUND(I271*H271,2)</f>
        <v>0</v>
      </c>
      <c r="K271" s="197" t="s">
        <v>19</v>
      </c>
      <c r="L271" s="43"/>
      <c r="M271" s="202" t="s">
        <v>19</v>
      </c>
      <c r="N271" s="203" t="s">
        <v>43</v>
      </c>
      <c r="O271" s="83"/>
      <c r="P271" s="204">
        <f>O271*H271</f>
        <v>0</v>
      </c>
      <c r="Q271" s="204">
        <v>0</v>
      </c>
      <c r="R271" s="204">
        <f>Q271*H271</f>
        <v>0</v>
      </c>
      <c r="S271" s="204">
        <v>0</v>
      </c>
      <c r="T271" s="20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06" t="s">
        <v>150</v>
      </c>
      <c r="AT271" s="206" t="s">
        <v>129</v>
      </c>
      <c r="AU271" s="206" t="s">
        <v>82</v>
      </c>
      <c r="AY271" s="16" t="s">
        <v>128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6" t="s">
        <v>80</v>
      </c>
      <c r="BK271" s="207">
        <f>ROUND(I271*H271,2)</f>
        <v>0</v>
      </c>
      <c r="BL271" s="16" t="s">
        <v>150</v>
      </c>
      <c r="BM271" s="206" t="s">
        <v>580</v>
      </c>
    </row>
    <row r="272" s="14" customFormat="1">
      <c r="A272" s="14"/>
      <c r="B272" s="238"/>
      <c r="C272" s="239"/>
      <c r="D272" s="213" t="s">
        <v>215</v>
      </c>
      <c r="E272" s="240" t="s">
        <v>19</v>
      </c>
      <c r="F272" s="241" t="s">
        <v>750</v>
      </c>
      <c r="G272" s="239"/>
      <c r="H272" s="242">
        <v>16.02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215</v>
      </c>
      <c r="AU272" s="248" t="s">
        <v>82</v>
      </c>
      <c r="AV272" s="14" t="s">
        <v>82</v>
      </c>
      <c r="AW272" s="14" t="s">
        <v>33</v>
      </c>
      <c r="AX272" s="14" t="s">
        <v>72</v>
      </c>
      <c r="AY272" s="248" t="s">
        <v>128</v>
      </c>
    </row>
    <row r="273" s="2" customFormat="1" ht="44.25" customHeight="1">
      <c r="A273" s="37"/>
      <c r="B273" s="38"/>
      <c r="C273" s="195" t="s">
        <v>577</v>
      </c>
      <c r="D273" s="195" t="s">
        <v>129</v>
      </c>
      <c r="E273" s="196" t="s">
        <v>583</v>
      </c>
      <c r="F273" s="197" t="s">
        <v>584</v>
      </c>
      <c r="G273" s="198" t="s">
        <v>246</v>
      </c>
      <c r="H273" s="199">
        <v>16.02</v>
      </c>
      <c r="I273" s="200"/>
      <c r="J273" s="201">
        <f>ROUND(I273*H273,2)</f>
        <v>0</v>
      </c>
      <c r="K273" s="197" t="s">
        <v>133</v>
      </c>
      <c r="L273" s="43"/>
      <c r="M273" s="202" t="s">
        <v>19</v>
      </c>
      <c r="N273" s="203" t="s">
        <v>43</v>
      </c>
      <c r="O273" s="83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6" t="s">
        <v>150</v>
      </c>
      <c r="AT273" s="206" t="s">
        <v>129</v>
      </c>
      <c r="AU273" s="206" t="s">
        <v>82</v>
      </c>
      <c r="AY273" s="16" t="s">
        <v>128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6" t="s">
        <v>80</v>
      </c>
      <c r="BK273" s="207">
        <f>ROUND(I273*H273,2)</f>
        <v>0</v>
      </c>
      <c r="BL273" s="16" t="s">
        <v>150</v>
      </c>
      <c r="BM273" s="206" t="s">
        <v>585</v>
      </c>
    </row>
    <row r="274" s="2" customFormat="1">
      <c r="A274" s="37"/>
      <c r="B274" s="38"/>
      <c r="C274" s="39"/>
      <c r="D274" s="208" t="s">
        <v>136</v>
      </c>
      <c r="E274" s="39"/>
      <c r="F274" s="209" t="s">
        <v>586</v>
      </c>
      <c r="G274" s="39"/>
      <c r="H274" s="39"/>
      <c r="I274" s="210"/>
      <c r="J274" s="39"/>
      <c r="K274" s="39"/>
      <c r="L274" s="43"/>
      <c r="M274" s="259"/>
      <c r="N274" s="260"/>
      <c r="O274" s="217"/>
      <c r="P274" s="217"/>
      <c r="Q274" s="217"/>
      <c r="R274" s="217"/>
      <c r="S274" s="217"/>
      <c r="T274" s="26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136</v>
      </c>
      <c r="AU274" s="16" t="s">
        <v>82</v>
      </c>
    </row>
    <row r="275" s="2" customFormat="1" ht="6.96" customHeight="1">
      <c r="A275" s="37"/>
      <c r="B275" s="58"/>
      <c r="C275" s="59"/>
      <c r="D275" s="59"/>
      <c r="E275" s="59"/>
      <c r="F275" s="59"/>
      <c r="G275" s="59"/>
      <c r="H275" s="59"/>
      <c r="I275" s="59"/>
      <c r="J275" s="59"/>
      <c r="K275" s="59"/>
      <c r="L275" s="43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</sheetData>
  <sheetProtection sheet="1" autoFilter="0" formatColumns="0" formatRows="0" objects="1" scenarios="1" spinCount="100000" saltValue="nfaPi4e56xlYXHxCNqesTLJy/dYdICN0QVmFclkYG19faLJA13S2pziCenIbmfpgTGW4KXD+ynwYipG8m8mBsg==" hashValue="wzUc43wtqnh7+5FdZ6d2iM3bKRkoEqceRHGDUtEFhVFltkoiyaoy9J/AHmnopom2qMdQP79WBIkFovxRvLAiGw==" algorithmName="SHA-512" password="CC35"/>
  <autoFilter ref="C87:K2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22552203"/>
    <hyperlink ref="F96" r:id="rId2" display="https://podminky.urs.cz/item/CS_URS_2024_02/113154552"/>
    <hyperlink ref="F98" r:id="rId3" display="https://podminky.urs.cz/item/CS_URS_2024_02/131213701"/>
    <hyperlink ref="F102" r:id="rId4" display="https://podminky.urs.cz/item/CS_URS_2024_02/132251251"/>
    <hyperlink ref="F108" r:id="rId5" display="https://podminky.urs.cz/item/CS_URS_2024_02/162751117"/>
    <hyperlink ref="F111" r:id="rId6" display="https://podminky.urs.cz/item/CS_URS_2024_02/162751119"/>
    <hyperlink ref="F114" r:id="rId7" display="https://podminky.urs.cz/item/CS_URS_2024_02/171201221"/>
    <hyperlink ref="F117" r:id="rId8" display="https://podminky.urs.cz/item/CS_URS_2024_02/174151101"/>
    <hyperlink ref="F125" r:id="rId9" display="https://podminky.urs.cz/item/CS_URS_2024_02/181951112"/>
    <hyperlink ref="F134" r:id="rId10" display="https://podminky.urs.cz/item/CS_URS_2024_02/184911311"/>
    <hyperlink ref="F138" r:id="rId11" display="https://podminky.urs.cz/item/CS_URS_2024_02/211531111"/>
    <hyperlink ref="F141" r:id="rId12" display="https://podminky.urs.cz/item/CS_URS_2024_02/211971110"/>
    <hyperlink ref="F147" r:id="rId13" display="https://podminky.urs.cz/item/CS_URS_2024_02/212532111"/>
    <hyperlink ref="F150" r:id="rId14" display="https://podminky.urs.cz/item/CS_URS_2024_02/212755218"/>
    <hyperlink ref="F153" r:id="rId15" display="https://podminky.urs.cz/item/CS_URS_2024_02/451317111"/>
    <hyperlink ref="F160" r:id="rId16" display="https://podminky.urs.cz/item/CS_URS_2024_02/465513227"/>
    <hyperlink ref="F162" r:id="rId17" display="https://podminky.urs.cz/item/CS_URS_2024_02/451573111"/>
    <hyperlink ref="F167" r:id="rId18" display="https://podminky.urs.cz/item/CS_URS_2024_02/452311151"/>
    <hyperlink ref="F170" r:id="rId19" display="https://podminky.urs.cz/item/CS_URS_2024_02/573231108"/>
    <hyperlink ref="F177" r:id="rId20" display="https://podminky.urs.cz/item/CS_URS_2024_02/573231107"/>
    <hyperlink ref="F181" r:id="rId21" display="https://podminky.urs.cz/item/CS_URS_2024_02/569931132"/>
    <hyperlink ref="F183" r:id="rId22" display="https://podminky.urs.cz/item/CS_URS_2024_02/564851011"/>
    <hyperlink ref="F185" r:id="rId23" display="https://podminky.urs.cz/item/CS_URS_2024_02/571908111"/>
    <hyperlink ref="F190" r:id="rId24" display="https://podminky.urs.cz/item/CS_URS_2024_02/899203112"/>
    <hyperlink ref="F193" r:id="rId25" display="https://podminky.urs.cz/item/CS_URS_2024_02/899133211"/>
    <hyperlink ref="F197" r:id="rId26" display="https://podminky.urs.cz/item/CS_URS_2024_02/899204112"/>
    <hyperlink ref="F202" r:id="rId27" display="https://podminky.urs.cz/item/CS_URS_2024_02/916241213"/>
    <hyperlink ref="F209" r:id="rId28" display="https://podminky.urs.cz/item/CS_URS_2024_02/935112211"/>
    <hyperlink ref="F213" r:id="rId29" display="https://podminky.urs.cz/item/CS_URS_2024_02/915611111"/>
    <hyperlink ref="F216" r:id="rId30" display="https://podminky.urs.cz/item/CS_URS_2024_02/915221112"/>
    <hyperlink ref="F218" r:id="rId31" display="https://podminky.urs.cz/item/CS_URS_2024_02/915221122"/>
    <hyperlink ref="F220" r:id="rId32" display="https://podminky.urs.cz/item/CS_URS_2024_02/919112111"/>
    <hyperlink ref="F224" r:id="rId33" display="https://podminky.urs.cz/item/CS_URS_2024_02/919121212"/>
    <hyperlink ref="F226" r:id="rId34" display="https://podminky.urs.cz/item/CS_URS_2024_02/938902151"/>
    <hyperlink ref="F228" r:id="rId35" display="https://podminky.urs.cz/item/CS_URS_2024_02/938902421"/>
    <hyperlink ref="F232" r:id="rId36" display="https://podminky.urs.cz/item/CS_URS_2024_02/938909311"/>
    <hyperlink ref="F234" r:id="rId37" display="https://podminky.urs.cz/item/CS_URS_2024_02/966008112"/>
    <hyperlink ref="F239" r:id="rId38" display="https://podminky.urs.cz/item/CS_URS_2024_02/966008311"/>
    <hyperlink ref="F244" r:id="rId39" display="https://podminky.urs.cz/item/CS_URS_2024_02/919551113"/>
    <hyperlink ref="F247" r:id="rId40" display="https://podminky.urs.cz/item/CS_URS_2024_02/919535556"/>
    <hyperlink ref="F252" r:id="rId41" display="https://podminky.urs.cz/item/CS_URS_2024_02/998225111"/>
    <hyperlink ref="F255" r:id="rId42" display="https://podminky.urs.cz/item/CS_URS_2024_02/997221611"/>
    <hyperlink ref="F268" r:id="rId43" display="https://podminky.urs.cz/item/CS_URS_2024_02/997221873"/>
    <hyperlink ref="F274" r:id="rId44" display="https://podminky.urs.cz/item/CS_URS_2024_02/997221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751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ROUND((SUM(BE87:BE277)),  2)</f>
        <v>0</v>
      </c>
      <c r="G33" s="37"/>
      <c r="H33" s="37"/>
      <c r="I33" s="147">
        <v>0.20999999999999999</v>
      </c>
      <c r="J33" s="146">
        <f>ROUND(((SUM(BE87:BE277))*I33),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ROUND((SUM(BF87:BF277)),  2)</f>
        <v>0</v>
      </c>
      <c r="G34" s="37"/>
      <c r="H34" s="37"/>
      <c r="I34" s="147">
        <v>0.12</v>
      </c>
      <c r="J34" s="146">
        <f>ROUND(((SUM(BF87:BF277))*I34),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ROUND((SUM(BG87:BG277)),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ROUND((SUM(BH87:BH277)),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ROUND((SUM(BI87:BI277)),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03 - 3. ETAPA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196</v>
      </c>
      <c r="E60" s="167"/>
      <c r="F60" s="167"/>
      <c r="G60" s="167"/>
      <c r="H60" s="167"/>
      <c r="I60" s="167"/>
      <c r="J60" s="168">
        <f>J88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J89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199</v>
      </c>
      <c r="E62" s="223"/>
      <c r="F62" s="223"/>
      <c r="G62" s="223"/>
      <c r="H62" s="223"/>
      <c r="I62" s="223"/>
      <c r="J62" s="224">
        <f>J136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200</v>
      </c>
      <c r="E63" s="223"/>
      <c r="F63" s="223"/>
      <c r="G63" s="223"/>
      <c r="H63" s="223"/>
      <c r="I63" s="223"/>
      <c r="J63" s="224">
        <f>J157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201</v>
      </c>
      <c r="E64" s="223"/>
      <c r="F64" s="223"/>
      <c r="G64" s="223"/>
      <c r="H64" s="223"/>
      <c r="I64" s="223"/>
      <c r="J64" s="224">
        <f>J180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202</v>
      </c>
      <c r="E65" s="223"/>
      <c r="F65" s="223"/>
      <c r="G65" s="223"/>
      <c r="H65" s="223"/>
      <c r="I65" s="223"/>
      <c r="J65" s="224">
        <f>J184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203</v>
      </c>
      <c r="E66" s="223"/>
      <c r="F66" s="223"/>
      <c r="G66" s="223"/>
      <c r="H66" s="223"/>
      <c r="I66" s="223"/>
      <c r="J66" s="224">
        <f>J257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0"/>
      <c r="C67" s="221"/>
      <c r="D67" s="222" t="s">
        <v>204</v>
      </c>
      <c r="E67" s="223"/>
      <c r="F67" s="223"/>
      <c r="G67" s="223"/>
      <c r="H67" s="223"/>
      <c r="I67" s="223"/>
      <c r="J67" s="224">
        <f>J260</f>
        <v>0</v>
      </c>
      <c r="K67" s="221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/>
    <row r="71" hidden="1"/>
    <row r="72" hidden="1"/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113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59" t="str">
        <f>E7</f>
        <v>II-172 Soběšice - Frymburk, oprava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105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03 - 3. ETAPA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 xml:space="preserve"> </v>
      </c>
      <c r="G81" s="39"/>
      <c r="H81" s="39"/>
      <c r="I81" s="31" t="s">
        <v>23</v>
      </c>
      <c r="J81" s="71" t="str">
        <f>IF(J12="","",J12)</f>
        <v>26. 10. 2024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25</v>
      </c>
      <c r="D83" s="39"/>
      <c r="E83" s="39"/>
      <c r="F83" s="26" t="str">
        <f>E15</f>
        <v>Správa a údržba silnic Plzeňského kraje</v>
      </c>
      <c r="G83" s="39"/>
      <c r="H83" s="39"/>
      <c r="I83" s="31" t="s">
        <v>31</v>
      </c>
      <c r="J83" s="35" t="str">
        <f>E21</f>
        <v>SG GEOTECHNIKA a.s.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9"/>
      <c r="E84" s="39"/>
      <c r="F84" s="26" t="str">
        <f>IF(E18="","",E18)</f>
        <v>Vyplň údaj</v>
      </c>
      <c r="G84" s="39"/>
      <c r="H84" s="39"/>
      <c r="I84" s="31" t="s">
        <v>34</v>
      </c>
      <c r="J84" s="35" t="str">
        <f>E24</f>
        <v>ROMAN MITAS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0" customFormat="1" ht="29.28" customHeight="1">
      <c r="A86" s="170"/>
      <c r="B86" s="171"/>
      <c r="C86" s="172" t="s">
        <v>114</v>
      </c>
      <c r="D86" s="173" t="s">
        <v>57</v>
      </c>
      <c r="E86" s="173" t="s">
        <v>53</v>
      </c>
      <c r="F86" s="173" t="s">
        <v>54</v>
      </c>
      <c r="G86" s="173" t="s">
        <v>115</v>
      </c>
      <c r="H86" s="173" t="s">
        <v>116</v>
      </c>
      <c r="I86" s="173" t="s">
        <v>117</v>
      </c>
      <c r="J86" s="173" t="s">
        <v>109</v>
      </c>
      <c r="K86" s="174" t="s">
        <v>118</v>
      </c>
      <c r="L86" s="175"/>
      <c r="M86" s="91" t="s">
        <v>19</v>
      </c>
      <c r="N86" s="92" t="s">
        <v>42</v>
      </c>
      <c r="O86" s="92" t="s">
        <v>119</v>
      </c>
      <c r="P86" s="92" t="s">
        <v>120</v>
      </c>
      <c r="Q86" s="92" t="s">
        <v>121</v>
      </c>
      <c r="R86" s="92" t="s">
        <v>122</v>
      </c>
      <c r="S86" s="92" t="s">
        <v>123</v>
      </c>
      <c r="T86" s="93" t="s">
        <v>124</v>
      </c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="2" customFormat="1" ht="22.8" customHeight="1">
      <c r="A87" s="37"/>
      <c r="B87" s="38"/>
      <c r="C87" s="98" t="s">
        <v>125</v>
      </c>
      <c r="D87" s="39"/>
      <c r="E87" s="39"/>
      <c r="F87" s="39"/>
      <c r="G87" s="39"/>
      <c r="H87" s="39"/>
      <c r="I87" s="39"/>
      <c r="J87" s="176">
        <f>BK87</f>
        <v>0</v>
      </c>
      <c r="K87" s="39"/>
      <c r="L87" s="43"/>
      <c r="M87" s="94"/>
      <c r="N87" s="177"/>
      <c r="O87" s="95"/>
      <c r="P87" s="178">
        <f>P88</f>
        <v>0</v>
      </c>
      <c r="Q87" s="95"/>
      <c r="R87" s="178">
        <f>R88</f>
        <v>1005.14169223</v>
      </c>
      <c r="S87" s="95"/>
      <c r="T87" s="179">
        <f>T88</f>
        <v>486.46039999999999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71</v>
      </c>
      <c r="AU87" s="16" t="s">
        <v>110</v>
      </c>
      <c r="BK87" s="180">
        <f>BK88</f>
        <v>0</v>
      </c>
    </row>
    <row r="88" s="11" customFormat="1" ht="25.92" customHeight="1">
      <c r="A88" s="11"/>
      <c r="B88" s="181"/>
      <c r="C88" s="182"/>
      <c r="D88" s="183" t="s">
        <v>71</v>
      </c>
      <c r="E88" s="184" t="s">
        <v>207</v>
      </c>
      <c r="F88" s="184" t="s">
        <v>208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P89+P136+P157+P180+P184+P257+P260</f>
        <v>0</v>
      </c>
      <c r="Q88" s="189"/>
      <c r="R88" s="190">
        <f>R89+R136+R157+R180+R184+R257+R260</f>
        <v>1005.14169223</v>
      </c>
      <c r="S88" s="189"/>
      <c r="T88" s="191">
        <f>T89+T136+T157+T180+T184+T257+T260</f>
        <v>486.46039999999999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72</v>
      </c>
      <c r="AY88" s="192" t="s">
        <v>128</v>
      </c>
      <c r="BK88" s="194">
        <f>BK89+BK136+BK157+BK180+BK184+BK257+BK260</f>
        <v>0</v>
      </c>
    </row>
    <row r="89" s="11" customFormat="1" ht="22.8" customHeight="1">
      <c r="A89" s="11"/>
      <c r="B89" s="181"/>
      <c r="C89" s="182"/>
      <c r="D89" s="183" t="s">
        <v>71</v>
      </c>
      <c r="E89" s="226" t="s">
        <v>80</v>
      </c>
      <c r="F89" s="226" t="s">
        <v>209</v>
      </c>
      <c r="G89" s="182"/>
      <c r="H89" s="182"/>
      <c r="I89" s="185"/>
      <c r="J89" s="227">
        <f>BK89</f>
        <v>0</v>
      </c>
      <c r="K89" s="182"/>
      <c r="L89" s="187"/>
      <c r="M89" s="188"/>
      <c r="N89" s="189"/>
      <c r="O89" s="189"/>
      <c r="P89" s="190">
        <f>SUM(P90:P135)</f>
        <v>0</v>
      </c>
      <c r="Q89" s="189"/>
      <c r="R89" s="190">
        <f>SUM(R90:R135)</f>
        <v>44.549999999999997</v>
      </c>
      <c r="S89" s="189"/>
      <c r="T89" s="191">
        <f>SUM(T90:T135)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2" t="s">
        <v>80</v>
      </c>
      <c r="AT89" s="193" t="s">
        <v>71</v>
      </c>
      <c r="AU89" s="193" t="s">
        <v>80</v>
      </c>
      <c r="AY89" s="192" t="s">
        <v>128</v>
      </c>
      <c r="BK89" s="194">
        <f>SUM(BK90:BK135)</f>
        <v>0</v>
      </c>
    </row>
    <row r="90" s="2" customFormat="1" ht="33" customHeight="1">
      <c r="A90" s="37"/>
      <c r="B90" s="38"/>
      <c r="C90" s="195" t="s">
        <v>80</v>
      </c>
      <c r="D90" s="195" t="s">
        <v>129</v>
      </c>
      <c r="E90" s="196" t="s">
        <v>210</v>
      </c>
      <c r="F90" s="197" t="s">
        <v>211</v>
      </c>
      <c r="G90" s="198" t="s">
        <v>212</v>
      </c>
      <c r="H90" s="199">
        <v>8.6500000000000004</v>
      </c>
      <c r="I90" s="200"/>
      <c r="J90" s="201">
        <f>ROUND(I90*H90,2)</f>
        <v>0</v>
      </c>
      <c r="K90" s="197" t="s">
        <v>133</v>
      </c>
      <c r="L90" s="43"/>
      <c r="M90" s="202" t="s">
        <v>19</v>
      </c>
      <c r="N90" s="203" t="s">
        <v>43</v>
      </c>
      <c r="O90" s="83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6" t="s">
        <v>150</v>
      </c>
      <c r="AT90" s="206" t="s">
        <v>129</v>
      </c>
      <c r="AU90" s="206" t="s">
        <v>82</v>
      </c>
      <c r="AY90" s="16" t="s">
        <v>128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6" t="s">
        <v>80</v>
      </c>
      <c r="BK90" s="207">
        <f>ROUND(I90*H90,2)</f>
        <v>0</v>
      </c>
      <c r="BL90" s="16" t="s">
        <v>150</v>
      </c>
      <c r="BM90" s="206" t="s">
        <v>213</v>
      </c>
    </row>
    <row r="91" s="2" customFormat="1">
      <c r="A91" s="37"/>
      <c r="B91" s="38"/>
      <c r="C91" s="39"/>
      <c r="D91" s="208" t="s">
        <v>136</v>
      </c>
      <c r="E91" s="39"/>
      <c r="F91" s="209" t="s">
        <v>214</v>
      </c>
      <c r="G91" s="39"/>
      <c r="H91" s="39"/>
      <c r="I91" s="210"/>
      <c r="J91" s="39"/>
      <c r="K91" s="39"/>
      <c r="L91" s="43"/>
      <c r="M91" s="211"/>
      <c r="N91" s="212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136</v>
      </c>
      <c r="AU91" s="16" t="s">
        <v>82</v>
      </c>
    </row>
    <row r="92" s="13" customFormat="1">
      <c r="A92" s="13"/>
      <c r="B92" s="228"/>
      <c r="C92" s="229"/>
      <c r="D92" s="213" t="s">
        <v>215</v>
      </c>
      <c r="E92" s="230" t="s">
        <v>19</v>
      </c>
      <c r="F92" s="231" t="s">
        <v>216</v>
      </c>
      <c r="G92" s="229"/>
      <c r="H92" s="230" t="s">
        <v>19</v>
      </c>
      <c r="I92" s="232"/>
      <c r="J92" s="229"/>
      <c r="K92" s="229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215</v>
      </c>
      <c r="AU92" s="237" t="s">
        <v>82</v>
      </c>
      <c r="AV92" s="13" t="s">
        <v>80</v>
      </c>
      <c r="AW92" s="13" t="s">
        <v>33</v>
      </c>
      <c r="AX92" s="13" t="s">
        <v>72</v>
      </c>
      <c r="AY92" s="237" t="s">
        <v>128</v>
      </c>
    </row>
    <row r="93" s="14" customFormat="1">
      <c r="A93" s="14"/>
      <c r="B93" s="238"/>
      <c r="C93" s="239"/>
      <c r="D93" s="213" t="s">
        <v>215</v>
      </c>
      <c r="E93" s="240" t="s">
        <v>19</v>
      </c>
      <c r="F93" s="241" t="s">
        <v>752</v>
      </c>
      <c r="G93" s="239"/>
      <c r="H93" s="242">
        <v>8.6500000000000004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215</v>
      </c>
      <c r="AU93" s="248" t="s">
        <v>82</v>
      </c>
      <c r="AV93" s="14" t="s">
        <v>82</v>
      </c>
      <c r="AW93" s="14" t="s">
        <v>33</v>
      </c>
      <c r="AX93" s="14" t="s">
        <v>72</v>
      </c>
      <c r="AY93" s="248" t="s">
        <v>128</v>
      </c>
    </row>
    <row r="94" s="2" customFormat="1" ht="37.8" customHeight="1">
      <c r="A94" s="37"/>
      <c r="B94" s="38"/>
      <c r="C94" s="195" t="s">
        <v>82</v>
      </c>
      <c r="D94" s="195" t="s">
        <v>129</v>
      </c>
      <c r="E94" s="196" t="s">
        <v>218</v>
      </c>
      <c r="F94" s="197" t="s">
        <v>219</v>
      </c>
      <c r="G94" s="198" t="s">
        <v>212</v>
      </c>
      <c r="H94" s="199">
        <v>18</v>
      </c>
      <c r="I94" s="200"/>
      <c r="J94" s="201">
        <f>ROUND(I94*H94,2)</f>
        <v>0</v>
      </c>
      <c r="K94" s="197" t="s">
        <v>133</v>
      </c>
      <c r="L94" s="43"/>
      <c r="M94" s="202" t="s">
        <v>19</v>
      </c>
      <c r="N94" s="203" t="s">
        <v>43</v>
      </c>
      <c r="O94" s="83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150</v>
      </c>
      <c r="AT94" s="206" t="s">
        <v>129</v>
      </c>
      <c r="AU94" s="206" t="s">
        <v>82</v>
      </c>
      <c r="AY94" s="16" t="s">
        <v>128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80</v>
      </c>
      <c r="BK94" s="207">
        <f>ROUND(I94*H94,2)</f>
        <v>0</v>
      </c>
      <c r="BL94" s="16" t="s">
        <v>150</v>
      </c>
      <c r="BM94" s="206" t="s">
        <v>220</v>
      </c>
    </row>
    <row r="95" s="2" customFormat="1">
      <c r="A95" s="37"/>
      <c r="B95" s="38"/>
      <c r="C95" s="39"/>
      <c r="D95" s="208" t="s">
        <v>136</v>
      </c>
      <c r="E95" s="39"/>
      <c r="F95" s="209" t="s">
        <v>221</v>
      </c>
      <c r="G95" s="39"/>
      <c r="H95" s="39"/>
      <c r="I95" s="210"/>
      <c r="J95" s="39"/>
      <c r="K95" s="39"/>
      <c r="L95" s="43"/>
      <c r="M95" s="211"/>
      <c r="N95" s="21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136</v>
      </c>
      <c r="AU95" s="16" t="s">
        <v>82</v>
      </c>
    </row>
    <row r="96" s="13" customFormat="1">
      <c r="A96" s="13"/>
      <c r="B96" s="228"/>
      <c r="C96" s="229"/>
      <c r="D96" s="213" t="s">
        <v>215</v>
      </c>
      <c r="E96" s="230" t="s">
        <v>19</v>
      </c>
      <c r="F96" s="231" t="s">
        <v>222</v>
      </c>
      <c r="G96" s="229"/>
      <c r="H96" s="230" t="s">
        <v>19</v>
      </c>
      <c r="I96" s="232"/>
      <c r="J96" s="229"/>
      <c r="K96" s="229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215</v>
      </c>
      <c r="AU96" s="237" t="s">
        <v>82</v>
      </c>
      <c r="AV96" s="13" t="s">
        <v>80</v>
      </c>
      <c r="AW96" s="13" t="s">
        <v>33</v>
      </c>
      <c r="AX96" s="13" t="s">
        <v>72</v>
      </c>
      <c r="AY96" s="237" t="s">
        <v>128</v>
      </c>
    </row>
    <row r="97" s="14" customFormat="1">
      <c r="A97" s="14"/>
      <c r="B97" s="238"/>
      <c r="C97" s="239"/>
      <c r="D97" s="213" t="s">
        <v>215</v>
      </c>
      <c r="E97" s="240" t="s">
        <v>19</v>
      </c>
      <c r="F97" s="241" t="s">
        <v>753</v>
      </c>
      <c r="G97" s="239"/>
      <c r="H97" s="242">
        <v>18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215</v>
      </c>
      <c r="AU97" s="248" t="s">
        <v>82</v>
      </c>
      <c r="AV97" s="14" t="s">
        <v>82</v>
      </c>
      <c r="AW97" s="14" t="s">
        <v>33</v>
      </c>
      <c r="AX97" s="14" t="s">
        <v>72</v>
      </c>
      <c r="AY97" s="248" t="s">
        <v>128</v>
      </c>
    </row>
    <row r="98" s="2" customFormat="1" ht="49.05" customHeight="1">
      <c r="A98" s="37"/>
      <c r="B98" s="38"/>
      <c r="C98" s="195" t="s">
        <v>145</v>
      </c>
      <c r="D98" s="195" t="s">
        <v>129</v>
      </c>
      <c r="E98" s="196" t="s">
        <v>754</v>
      </c>
      <c r="F98" s="197" t="s">
        <v>755</v>
      </c>
      <c r="G98" s="198" t="s">
        <v>212</v>
      </c>
      <c r="H98" s="199">
        <v>24.75</v>
      </c>
      <c r="I98" s="200"/>
      <c r="J98" s="201">
        <f>ROUND(I98*H98,2)</f>
        <v>0</v>
      </c>
      <c r="K98" s="197" t="s">
        <v>133</v>
      </c>
      <c r="L98" s="43"/>
      <c r="M98" s="202" t="s">
        <v>19</v>
      </c>
      <c r="N98" s="203" t="s">
        <v>43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150</v>
      </c>
      <c r="AT98" s="206" t="s">
        <v>129</v>
      </c>
      <c r="AU98" s="206" t="s">
        <v>82</v>
      </c>
      <c r="AY98" s="16" t="s">
        <v>128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80</v>
      </c>
      <c r="BK98" s="207">
        <f>ROUND(I98*H98,2)</f>
        <v>0</v>
      </c>
      <c r="BL98" s="16" t="s">
        <v>150</v>
      </c>
      <c r="BM98" s="206" t="s">
        <v>226</v>
      </c>
    </row>
    <row r="99" s="2" customFormat="1">
      <c r="A99" s="37"/>
      <c r="B99" s="38"/>
      <c r="C99" s="39"/>
      <c r="D99" s="208" t="s">
        <v>136</v>
      </c>
      <c r="E99" s="39"/>
      <c r="F99" s="209" t="s">
        <v>756</v>
      </c>
      <c r="G99" s="39"/>
      <c r="H99" s="39"/>
      <c r="I99" s="210"/>
      <c r="J99" s="39"/>
      <c r="K99" s="39"/>
      <c r="L99" s="43"/>
      <c r="M99" s="211"/>
      <c r="N99" s="21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136</v>
      </c>
      <c r="AU99" s="16" t="s">
        <v>82</v>
      </c>
    </row>
    <row r="100" s="13" customFormat="1">
      <c r="A100" s="13"/>
      <c r="B100" s="228"/>
      <c r="C100" s="229"/>
      <c r="D100" s="213" t="s">
        <v>215</v>
      </c>
      <c r="E100" s="230" t="s">
        <v>19</v>
      </c>
      <c r="F100" s="231" t="s">
        <v>228</v>
      </c>
      <c r="G100" s="229"/>
      <c r="H100" s="230" t="s">
        <v>19</v>
      </c>
      <c r="I100" s="232"/>
      <c r="J100" s="229"/>
      <c r="K100" s="229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215</v>
      </c>
      <c r="AU100" s="237" t="s">
        <v>82</v>
      </c>
      <c r="AV100" s="13" t="s">
        <v>80</v>
      </c>
      <c r="AW100" s="13" t="s">
        <v>33</v>
      </c>
      <c r="AX100" s="13" t="s">
        <v>72</v>
      </c>
      <c r="AY100" s="237" t="s">
        <v>128</v>
      </c>
    </row>
    <row r="101" s="13" customFormat="1">
      <c r="A101" s="13"/>
      <c r="B101" s="228"/>
      <c r="C101" s="229"/>
      <c r="D101" s="213" t="s">
        <v>215</v>
      </c>
      <c r="E101" s="230" t="s">
        <v>19</v>
      </c>
      <c r="F101" s="231" t="s">
        <v>229</v>
      </c>
      <c r="G101" s="229"/>
      <c r="H101" s="230" t="s">
        <v>19</v>
      </c>
      <c r="I101" s="232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215</v>
      </c>
      <c r="AU101" s="237" t="s">
        <v>82</v>
      </c>
      <c r="AV101" s="13" t="s">
        <v>80</v>
      </c>
      <c r="AW101" s="13" t="s">
        <v>33</v>
      </c>
      <c r="AX101" s="13" t="s">
        <v>72</v>
      </c>
      <c r="AY101" s="237" t="s">
        <v>128</v>
      </c>
    </row>
    <row r="102" s="14" customFormat="1">
      <c r="A102" s="14"/>
      <c r="B102" s="238"/>
      <c r="C102" s="239"/>
      <c r="D102" s="213" t="s">
        <v>215</v>
      </c>
      <c r="E102" s="240" t="s">
        <v>19</v>
      </c>
      <c r="F102" s="241" t="s">
        <v>230</v>
      </c>
      <c r="G102" s="239"/>
      <c r="H102" s="242">
        <v>13.5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215</v>
      </c>
      <c r="AU102" s="248" t="s">
        <v>82</v>
      </c>
      <c r="AV102" s="14" t="s">
        <v>82</v>
      </c>
      <c r="AW102" s="14" t="s">
        <v>33</v>
      </c>
      <c r="AX102" s="14" t="s">
        <v>72</v>
      </c>
      <c r="AY102" s="248" t="s">
        <v>128</v>
      </c>
    </row>
    <row r="103" s="13" customFormat="1">
      <c r="A103" s="13"/>
      <c r="B103" s="228"/>
      <c r="C103" s="229"/>
      <c r="D103" s="213" t="s">
        <v>215</v>
      </c>
      <c r="E103" s="230" t="s">
        <v>19</v>
      </c>
      <c r="F103" s="231" t="s">
        <v>231</v>
      </c>
      <c r="G103" s="229"/>
      <c r="H103" s="230" t="s">
        <v>19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215</v>
      </c>
      <c r="AU103" s="237" t="s">
        <v>82</v>
      </c>
      <c r="AV103" s="13" t="s">
        <v>80</v>
      </c>
      <c r="AW103" s="13" t="s">
        <v>33</v>
      </c>
      <c r="AX103" s="13" t="s">
        <v>72</v>
      </c>
      <c r="AY103" s="237" t="s">
        <v>128</v>
      </c>
    </row>
    <row r="104" s="13" customFormat="1">
      <c r="A104" s="13"/>
      <c r="B104" s="228"/>
      <c r="C104" s="229"/>
      <c r="D104" s="213" t="s">
        <v>215</v>
      </c>
      <c r="E104" s="230" t="s">
        <v>19</v>
      </c>
      <c r="F104" s="231" t="s">
        <v>757</v>
      </c>
      <c r="G104" s="229"/>
      <c r="H104" s="230" t="s">
        <v>19</v>
      </c>
      <c r="I104" s="232"/>
      <c r="J104" s="229"/>
      <c r="K104" s="229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215</v>
      </c>
      <c r="AU104" s="237" t="s">
        <v>82</v>
      </c>
      <c r="AV104" s="13" t="s">
        <v>80</v>
      </c>
      <c r="AW104" s="13" t="s">
        <v>33</v>
      </c>
      <c r="AX104" s="13" t="s">
        <v>72</v>
      </c>
      <c r="AY104" s="237" t="s">
        <v>128</v>
      </c>
    </row>
    <row r="105" s="14" customFormat="1">
      <c r="A105" s="14"/>
      <c r="B105" s="238"/>
      <c r="C105" s="239"/>
      <c r="D105" s="213" t="s">
        <v>215</v>
      </c>
      <c r="E105" s="240" t="s">
        <v>19</v>
      </c>
      <c r="F105" s="241" t="s">
        <v>758</v>
      </c>
      <c r="G105" s="239"/>
      <c r="H105" s="242">
        <v>11.25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215</v>
      </c>
      <c r="AU105" s="248" t="s">
        <v>82</v>
      </c>
      <c r="AV105" s="14" t="s">
        <v>82</v>
      </c>
      <c r="AW105" s="14" t="s">
        <v>33</v>
      </c>
      <c r="AX105" s="14" t="s">
        <v>72</v>
      </c>
      <c r="AY105" s="248" t="s">
        <v>128</v>
      </c>
    </row>
    <row r="106" s="2" customFormat="1" ht="62.7" customHeight="1">
      <c r="A106" s="37"/>
      <c r="B106" s="38"/>
      <c r="C106" s="195" t="s">
        <v>150</v>
      </c>
      <c r="D106" s="195" t="s">
        <v>129</v>
      </c>
      <c r="E106" s="196" t="s">
        <v>234</v>
      </c>
      <c r="F106" s="197" t="s">
        <v>235</v>
      </c>
      <c r="G106" s="198" t="s">
        <v>212</v>
      </c>
      <c r="H106" s="199">
        <v>51.399999999999999</v>
      </c>
      <c r="I106" s="200"/>
      <c r="J106" s="201">
        <f>ROUND(I106*H106,2)</f>
        <v>0</v>
      </c>
      <c r="K106" s="197" t="s">
        <v>133</v>
      </c>
      <c r="L106" s="43"/>
      <c r="M106" s="202" t="s">
        <v>19</v>
      </c>
      <c r="N106" s="203" t="s">
        <v>43</v>
      </c>
      <c r="O106" s="83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6" t="s">
        <v>150</v>
      </c>
      <c r="AT106" s="206" t="s">
        <v>129</v>
      </c>
      <c r="AU106" s="206" t="s">
        <v>82</v>
      </c>
      <c r="AY106" s="16" t="s">
        <v>128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6" t="s">
        <v>80</v>
      </c>
      <c r="BK106" s="207">
        <f>ROUND(I106*H106,2)</f>
        <v>0</v>
      </c>
      <c r="BL106" s="16" t="s">
        <v>150</v>
      </c>
      <c r="BM106" s="206" t="s">
        <v>236</v>
      </c>
    </row>
    <row r="107" s="2" customFormat="1">
      <c r="A107" s="37"/>
      <c r="B107" s="38"/>
      <c r="C107" s="39"/>
      <c r="D107" s="208" t="s">
        <v>136</v>
      </c>
      <c r="E107" s="39"/>
      <c r="F107" s="209" t="s">
        <v>237</v>
      </c>
      <c r="G107" s="39"/>
      <c r="H107" s="39"/>
      <c r="I107" s="210"/>
      <c r="J107" s="39"/>
      <c r="K107" s="39"/>
      <c r="L107" s="43"/>
      <c r="M107" s="211"/>
      <c r="N107" s="212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136</v>
      </c>
      <c r="AU107" s="16" t="s">
        <v>82</v>
      </c>
    </row>
    <row r="108" s="14" customFormat="1">
      <c r="A108" s="14"/>
      <c r="B108" s="238"/>
      <c r="C108" s="239"/>
      <c r="D108" s="213" t="s">
        <v>215</v>
      </c>
      <c r="E108" s="240" t="s">
        <v>19</v>
      </c>
      <c r="F108" s="241" t="s">
        <v>759</v>
      </c>
      <c r="G108" s="239"/>
      <c r="H108" s="242">
        <v>51.399999999999999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215</v>
      </c>
      <c r="AU108" s="248" t="s">
        <v>82</v>
      </c>
      <c r="AV108" s="14" t="s">
        <v>82</v>
      </c>
      <c r="AW108" s="14" t="s">
        <v>33</v>
      </c>
      <c r="AX108" s="14" t="s">
        <v>72</v>
      </c>
      <c r="AY108" s="248" t="s">
        <v>128</v>
      </c>
    </row>
    <row r="109" s="2" customFormat="1" ht="66.75" customHeight="1">
      <c r="A109" s="37"/>
      <c r="B109" s="38"/>
      <c r="C109" s="195" t="s">
        <v>155</v>
      </c>
      <c r="D109" s="195" t="s">
        <v>129</v>
      </c>
      <c r="E109" s="196" t="s">
        <v>239</v>
      </c>
      <c r="F109" s="197" t="s">
        <v>240</v>
      </c>
      <c r="G109" s="198" t="s">
        <v>212</v>
      </c>
      <c r="H109" s="199">
        <v>514</v>
      </c>
      <c r="I109" s="200"/>
      <c r="J109" s="201">
        <f>ROUND(I109*H109,2)</f>
        <v>0</v>
      </c>
      <c r="K109" s="197" t="s">
        <v>133</v>
      </c>
      <c r="L109" s="43"/>
      <c r="M109" s="202" t="s">
        <v>19</v>
      </c>
      <c r="N109" s="203" t="s">
        <v>43</v>
      </c>
      <c r="O109" s="83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6" t="s">
        <v>150</v>
      </c>
      <c r="AT109" s="206" t="s">
        <v>129</v>
      </c>
      <c r="AU109" s="206" t="s">
        <v>82</v>
      </c>
      <c r="AY109" s="16" t="s">
        <v>128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6" t="s">
        <v>80</v>
      </c>
      <c r="BK109" s="207">
        <f>ROUND(I109*H109,2)</f>
        <v>0</v>
      </c>
      <c r="BL109" s="16" t="s">
        <v>150</v>
      </c>
      <c r="BM109" s="206" t="s">
        <v>241</v>
      </c>
    </row>
    <row r="110" s="2" customFormat="1">
      <c r="A110" s="37"/>
      <c r="B110" s="38"/>
      <c r="C110" s="39"/>
      <c r="D110" s="208" t="s">
        <v>136</v>
      </c>
      <c r="E110" s="39"/>
      <c r="F110" s="209" t="s">
        <v>242</v>
      </c>
      <c r="G110" s="39"/>
      <c r="H110" s="39"/>
      <c r="I110" s="210"/>
      <c r="J110" s="39"/>
      <c r="K110" s="39"/>
      <c r="L110" s="43"/>
      <c r="M110" s="211"/>
      <c r="N110" s="21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136</v>
      </c>
      <c r="AU110" s="16" t="s">
        <v>82</v>
      </c>
    </row>
    <row r="111" s="14" customFormat="1">
      <c r="A111" s="14"/>
      <c r="B111" s="238"/>
      <c r="C111" s="239"/>
      <c r="D111" s="213" t="s">
        <v>215</v>
      </c>
      <c r="E111" s="240" t="s">
        <v>19</v>
      </c>
      <c r="F111" s="241" t="s">
        <v>760</v>
      </c>
      <c r="G111" s="239"/>
      <c r="H111" s="242">
        <v>514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215</v>
      </c>
      <c r="AU111" s="248" t="s">
        <v>82</v>
      </c>
      <c r="AV111" s="14" t="s">
        <v>82</v>
      </c>
      <c r="AW111" s="14" t="s">
        <v>33</v>
      </c>
      <c r="AX111" s="14" t="s">
        <v>72</v>
      </c>
      <c r="AY111" s="248" t="s">
        <v>128</v>
      </c>
    </row>
    <row r="112" s="2" customFormat="1" ht="44.25" customHeight="1">
      <c r="A112" s="37"/>
      <c r="B112" s="38"/>
      <c r="C112" s="195" t="s">
        <v>162</v>
      </c>
      <c r="D112" s="195" t="s">
        <v>129</v>
      </c>
      <c r="E112" s="196" t="s">
        <v>244</v>
      </c>
      <c r="F112" s="197" t="s">
        <v>245</v>
      </c>
      <c r="G112" s="198" t="s">
        <v>246</v>
      </c>
      <c r="H112" s="199">
        <v>95.090000000000003</v>
      </c>
      <c r="I112" s="200"/>
      <c r="J112" s="201">
        <f>ROUND(I112*H112,2)</f>
        <v>0</v>
      </c>
      <c r="K112" s="197" t="s">
        <v>133</v>
      </c>
      <c r="L112" s="43"/>
      <c r="M112" s="202" t="s">
        <v>19</v>
      </c>
      <c r="N112" s="203" t="s">
        <v>43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150</v>
      </c>
      <c r="AT112" s="206" t="s">
        <v>129</v>
      </c>
      <c r="AU112" s="206" t="s">
        <v>82</v>
      </c>
      <c r="AY112" s="16" t="s">
        <v>128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80</v>
      </c>
      <c r="BK112" s="207">
        <f>ROUND(I112*H112,2)</f>
        <v>0</v>
      </c>
      <c r="BL112" s="16" t="s">
        <v>150</v>
      </c>
      <c r="BM112" s="206" t="s">
        <v>247</v>
      </c>
    </row>
    <row r="113" s="2" customFormat="1">
      <c r="A113" s="37"/>
      <c r="B113" s="38"/>
      <c r="C113" s="39"/>
      <c r="D113" s="208" t="s">
        <v>136</v>
      </c>
      <c r="E113" s="39"/>
      <c r="F113" s="209" t="s">
        <v>248</v>
      </c>
      <c r="G113" s="39"/>
      <c r="H113" s="39"/>
      <c r="I113" s="210"/>
      <c r="J113" s="39"/>
      <c r="K113" s="39"/>
      <c r="L113" s="43"/>
      <c r="M113" s="211"/>
      <c r="N113" s="21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136</v>
      </c>
      <c r="AU113" s="16" t="s">
        <v>82</v>
      </c>
    </row>
    <row r="114" s="14" customFormat="1">
      <c r="A114" s="14"/>
      <c r="B114" s="238"/>
      <c r="C114" s="239"/>
      <c r="D114" s="213" t="s">
        <v>215</v>
      </c>
      <c r="E114" s="240" t="s">
        <v>19</v>
      </c>
      <c r="F114" s="241" t="s">
        <v>761</v>
      </c>
      <c r="G114" s="239"/>
      <c r="H114" s="242">
        <v>95.090000000000003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215</v>
      </c>
      <c r="AU114" s="248" t="s">
        <v>82</v>
      </c>
      <c r="AV114" s="14" t="s">
        <v>82</v>
      </c>
      <c r="AW114" s="14" t="s">
        <v>33</v>
      </c>
      <c r="AX114" s="14" t="s">
        <v>72</v>
      </c>
      <c r="AY114" s="248" t="s">
        <v>128</v>
      </c>
    </row>
    <row r="115" s="2" customFormat="1" ht="44.25" customHeight="1">
      <c r="A115" s="37"/>
      <c r="B115" s="38"/>
      <c r="C115" s="195" t="s">
        <v>168</v>
      </c>
      <c r="D115" s="195" t="s">
        <v>129</v>
      </c>
      <c r="E115" s="196" t="s">
        <v>250</v>
      </c>
      <c r="F115" s="197" t="s">
        <v>251</v>
      </c>
      <c r="G115" s="198" t="s">
        <v>212</v>
      </c>
      <c r="H115" s="199">
        <v>24.75</v>
      </c>
      <c r="I115" s="200"/>
      <c r="J115" s="201">
        <f>ROUND(I115*H115,2)</f>
        <v>0</v>
      </c>
      <c r="K115" s="197" t="s">
        <v>133</v>
      </c>
      <c r="L115" s="43"/>
      <c r="M115" s="202" t="s">
        <v>19</v>
      </c>
      <c r="N115" s="203" t="s">
        <v>43</v>
      </c>
      <c r="O115" s="83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6" t="s">
        <v>150</v>
      </c>
      <c r="AT115" s="206" t="s">
        <v>129</v>
      </c>
      <c r="AU115" s="206" t="s">
        <v>82</v>
      </c>
      <c r="AY115" s="16" t="s">
        <v>128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6" t="s">
        <v>80</v>
      </c>
      <c r="BK115" s="207">
        <f>ROUND(I115*H115,2)</f>
        <v>0</v>
      </c>
      <c r="BL115" s="16" t="s">
        <v>150</v>
      </c>
      <c r="BM115" s="206" t="s">
        <v>252</v>
      </c>
    </row>
    <row r="116" s="2" customFormat="1">
      <c r="A116" s="37"/>
      <c r="B116" s="38"/>
      <c r="C116" s="39"/>
      <c r="D116" s="208" t="s">
        <v>136</v>
      </c>
      <c r="E116" s="39"/>
      <c r="F116" s="209" t="s">
        <v>253</v>
      </c>
      <c r="G116" s="39"/>
      <c r="H116" s="39"/>
      <c r="I116" s="210"/>
      <c r="J116" s="39"/>
      <c r="K116" s="39"/>
      <c r="L116" s="43"/>
      <c r="M116" s="211"/>
      <c r="N116" s="21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136</v>
      </c>
      <c r="AU116" s="16" t="s">
        <v>82</v>
      </c>
    </row>
    <row r="117" s="13" customFormat="1">
      <c r="A117" s="13"/>
      <c r="B117" s="228"/>
      <c r="C117" s="229"/>
      <c r="D117" s="213" t="s">
        <v>215</v>
      </c>
      <c r="E117" s="230" t="s">
        <v>19</v>
      </c>
      <c r="F117" s="231" t="s">
        <v>254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215</v>
      </c>
      <c r="AU117" s="237" t="s">
        <v>82</v>
      </c>
      <c r="AV117" s="13" t="s">
        <v>80</v>
      </c>
      <c r="AW117" s="13" t="s">
        <v>33</v>
      </c>
      <c r="AX117" s="13" t="s">
        <v>72</v>
      </c>
      <c r="AY117" s="237" t="s">
        <v>128</v>
      </c>
    </row>
    <row r="118" s="13" customFormat="1">
      <c r="A118" s="13"/>
      <c r="B118" s="228"/>
      <c r="C118" s="229"/>
      <c r="D118" s="213" t="s">
        <v>215</v>
      </c>
      <c r="E118" s="230" t="s">
        <v>19</v>
      </c>
      <c r="F118" s="231" t="s">
        <v>229</v>
      </c>
      <c r="G118" s="229"/>
      <c r="H118" s="230" t="s">
        <v>19</v>
      </c>
      <c r="I118" s="232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215</v>
      </c>
      <c r="AU118" s="237" t="s">
        <v>82</v>
      </c>
      <c r="AV118" s="13" t="s">
        <v>80</v>
      </c>
      <c r="AW118" s="13" t="s">
        <v>33</v>
      </c>
      <c r="AX118" s="13" t="s">
        <v>72</v>
      </c>
      <c r="AY118" s="237" t="s">
        <v>128</v>
      </c>
    </row>
    <row r="119" s="14" customFormat="1">
      <c r="A119" s="14"/>
      <c r="B119" s="238"/>
      <c r="C119" s="239"/>
      <c r="D119" s="213" t="s">
        <v>215</v>
      </c>
      <c r="E119" s="240" t="s">
        <v>19</v>
      </c>
      <c r="F119" s="241" t="s">
        <v>230</v>
      </c>
      <c r="G119" s="239"/>
      <c r="H119" s="242">
        <v>13.5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215</v>
      </c>
      <c r="AU119" s="248" t="s">
        <v>82</v>
      </c>
      <c r="AV119" s="14" t="s">
        <v>82</v>
      </c>
      <c r="AW119" s="14" t="s">
        <v>33</v>
      </c>
      <c r="AX119" s="14" t="s">
        <v>72</v>
      </c>
      <c r="AY119" s="248" t="s">
        <v>128</v>
      </c>
    </row>
    <row r="120" s="13" customFormat="1">
      <c r="A120" s="13"/>
      <c r="B120" s="228"/>
      <c r="C120" s="229"/>
      <c r="D120" s="213" t="s">
        <v>215</v>
      </c>
      <c r="E120" s="230" t="s">
        <v>19</v>
      </c>
      <c r="F120" s="231" t="s">
        <v>231</v>
      </c>
      <c r="G120" s="229"/>
      <c r="H120" s="230" t="s">
        <v>19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215</v>
      </c>
      <c r="AU120" s="237" t="s">
        <v>82</v>
      </c>
      <c r="AV120" s="13" t="s">
        <v>80</v>
      </c>
      <c r="AW120" s="13" t="s">
        <v>33</v>
      </c>
      <c r="AX120" s="13" t="s">
        <v>72</v>
      </c>
      <c r="AY120" s="237" t="s">
        <v>128</v>
      </c>
    </row>
    <row r="121" s="13" customFormat="1">
      <c r="A121" s="13"/>
      <c r="B121" s="228"/>
      <c r="C121" s="229"/>
      <c r="D121" s="213" t="s">
        <v>215</v>
      </c>
      <c r="E121" s="230" t="s">
        <v>19</v>
      </c>
      <c r="F121" s="231" t="s">
        <v>757</v>
      </c>
      <c r="G121" s="229"/>
      <c r="H121" s="230" t="s">
        <v>19</v>
      </c>
      <c r="I121" s="232"/>
      <c r="J121" s="229"/>
      <c r="K121" s="229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215</v>
      </c>
      <c r="AU121" s="237" t="s">
        <v>82</v>
      </c>
      <c r="AV121" s="13" t="s">
        <v>80</v>
      </c>
      <c r="AW121" s="13" t="s">
        <v>33</v>
      </c>
      <c r="AX121" s="13" t="s">
        <v>72</v>
      </c>
      <c r="AY121" s="237" t="s">
        <v>128</v>
      </c>
    </row>
    <row r="122" s="14" customFormat="1">
      <c r="A122" s="14"/>
      <c r="B122" s="238"/>
      <c r="C122" s="239"/>
      <c r="D122" s="213" t="s">
        <v>215</v>
      </c>
      <c r="E122" s="240" t="s">
        <v>19</v>
      </c>
      <c r="F122" s="241" t="s">
        <v>758</v>
      </c>
      <c r="G122" s="239"/>
      <c r="H122" s="242">
        <v>11.25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215</v>
      </c>
      <c r="AU122" s="248" t="s">
        <v>82</v>
      </c>
      <c r="AV122" s="14" t="s">
        <v>82</v>
      </c>
      <c r="AW122" s="14" t="s">
        <v>33</v>
      </c>
      <c r="AX122" s="14" t="s">
        <v>72</v>
      </c>
      <c r="AY122" s="248" t="s">
        <v>128</v>
      </c>
    </row>
    <row r="123" s="2" customFormat="1" ht="16.5" customHeight="1">
      <c r="A123" s="37"/>
      <c r="B123" s="38"/>
      <c r="C123" s="249" t="s">
        <v>172</v>
      </c>
      <c r="D123" s="249" t="s">
        <v>255</v>
      </c>
      <c r="E123" s="250" t="s">
        <v>256</v>
      </c>
      <c r="F123" s="251" t="s">
        <v>257</v>
      </c>
      <c r="G123" s="252" t="s">
        <v>246</v>
      </c>
      <c r="H123" s="253">
        <v>44.549999999999997</v>
      </c>
      <c r="I123" s="254"/>
      <c r="J123" s="255">
        <f>ROUND(I123*H123,2)</f>
        <v>0</v>
      </c>
      <c r="K123" s="251" t="s">
        <v>133</v>
      </c>
      <c r="L123" s="256"/>
      <c r="M123" s="257" t="s">
        <v>19</v>
      </c>
      <c r="N123" s="258" t="s">
        <v>43</v>
      </c>
      <c r="O123" s="83"/>
      <c r="P123" s="204">
        <f>O123*H123</f>
        <v>0</v>
      </c>
      <c r="Q123" s="204">
        <v>1</v>
      </c>
      <c r="R123" s="204">
        <f>Q123*H123</f>
        <v>44.549999999999997</v>
      </c>
      <c r="S123" s="204">
        <v>0</v>
      </c>
      <c r="T123" s="20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6" t="s">
        <v>172</v>
      </c>
      <c r="AT123" s="206" t="s">
        <v>255</v>
      </c>
      <c r="AU123" s="206" t="s">
        <v>82</v>
      </c>
      <c r="AY123" s="16" t="s">
        <v>128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80</v>
      </c>
      <c r="BK123" s="207">
        <f>ROUND(I123*H123,2)</f>
        <v>0</v>
      </c>
      <c r="BL123" s="16" t="s">
        <v>150</v>
      </c>
      <c r="BM123" s="206" t="s">
        <v>258</v>
      </c>
    </row>
    <row r="124" s="14" customFormat="1">
      <c r="A124" s="14"/>
      <c r="B124" s="238"/>
      <c r="C124" s="239"/>
      <c r="D124" s="213" t="s">
        <v>215</v>
      </c>
      <c r="E124" s="240" t="s">
        <v>19</v>
      </c>
      <c r="F124" s="241" t="s">
        <v>762</v>
      </c>
      <c r="G124" s="239"/>
      <c r="H124" s="242">
        <v>44.549999999999997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215</v>
      </c>
      <c r="AU124" s="248" t="s">
        <v>82</v>
      </c>
      <c r="AV124" s="14" t="s">
        <v>82</v>
      </c>
      <c r="AW124" s="14" t="s">
        <v>33</v>
      </c>
      <c r="AX124" s="14" t="s">
        <v>80</v>
      </c>
      <c r="AY124" s="248" t="s">
        <v>128</v>
      </c>
    </row>
    <row r="125" s="2" customFormat="1" ht="33" customHeight="1">
      <c r="A125" s="37"/>
      <c r="B125" s="38"/>
      <c r="C125" s="195" t="s">
        <v>176</v>
      </c>
      <c r="D125" s="195" t="s">
        <v>129</v>
      </c>
      <c r="E125" s="196" t="s">
        <v>260</v>
      </c>
      <c r="F125" s="197" t="s">
        <v>261</v>
      </c>
      <c r="G125" s="198" t="s">
        <v>262</v>
      </c>
      <c r="H125" s="199">
        <v>294.5</v>
      </c>
      <c r="I125" s="200"/>
      <c r="J125" s="201">
        <f>ROUND(I125*H125,2)</f>
        <v>0</v>
      </c>
      <c r="K125" s="197" t="s">
        <v>133</v>
      </c>
      <c r="L125" s="43"/>
      <c r="M125" s="202" t="s">
        <v>19</v>
      </c>
      <c r="N125" s="203" t="s">
        <v>43</v>
      </c>
      <c r="O125" s="83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6" t="s">
        <v>150</v>
      </c>
      <c r="AT125" s="206" t="s">
        <v>129</v>
      </c>
      <c r="AU125" s="206" t="s">
        <v>82</v>
      </c>
      <c r="AY125" s="16" t="s">
        <v>128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80</v>
      </c>
      <c r="BK125" s="207">
        <f>ROUND(I125*H125,2)</f>
        <v>0</v>
      </c>
      <c r="BL125" s="16" t="s">
        <v>150</v>
      </c>
      <c r="BM125" s="206" t="s">
        <v>263</v>
      </c>
    </row>
    <row r="126" s="2" customFormat="1">
      <c r="A126" s="37"/>
      <c r="B126" s="38"/>
      <c r="C126" s="39"/>
      <c r="D126" s="208" t="s">
        <v>136</v>
      </c>
      <c r="E126" s="39"/>
      <c r="F126" s="209" t="s">
        <v>264</v>
      </c>
      <c r="G126" s="39"/>
      <c r="H126" s="39"/>
      <c r="I126" s="210"/>
      <c r="J126" s="39"/>
      <c r="K126" s="39"/>
      <c r="L126" s="43"/>
      <c r="M126" s="211"/>
      <c r="N126" s="21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136</v>
      </c>
      <c r="AU126" s="16" t="s">
        <v>82</v>
      </c>
    </row>
    <row r="127" s="13" customFormat="1">
      <c r="A127" s="13"/>
      <c r="B127" s="228"/>
      <c r="C127" s="229"/>
      <c r="D127" s="213" t="s">
        <v>215</v>
      </c>
      <c r="E127" s="230" t="s">
        <v>19</v>
      </c>
      <c r="F127" s="231" t="s">
        <v>216</v>
      </c>
      <c r="G127" s="229"/>
      <c r="H127" s="230" t="s">
        <v>19</v>
      </c>
      <c r="I127" s="232"/>
      <c r="J127" s="229"/>
      <c r="K127" s="229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215</v>
      </c>
      <c r="AU127" s="237" t="s">
        <v>82</v>
      </c>
      <c r="AV127" s="13" t="s">
        <v>80</v>
      </c>
      <c r="AW127" s="13" t="s">
        <v>33</v>
      </c>
      <c r="AX127" s="13" t="s">
        <v>72</v>
      </c>
      <c r="AY127" s="237" t="s">
        <v>128</v>
      </c>
    </row>
    <row r="128" s="14" customFormat="1">
      <c r="A128" s="14"/>
      <c r="B128" s="238"/>
      <c r="C128" s="239"/>
      <c r="D128" s="213" t="s">
        <v>215</v>
      </c>
      <c r="E128" s="240" t="s">
        <v>19</v>
      </c>
      <c r="F128" s="241" t="s">
        <v>763</v>
      </c>
      <c r="G128" s="239"/>
      <c r="H128" s="242">
        <v>173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215</v>
      </c>
      <c r="AU128" s="248" t="s">
        <v>82</v>
      </c>
      <c r="AV128" s="14" t="s">
        <v>82</v>
      </c>
      <c r="AW128" s="14" t="s">
        <v>33</v>
      </c>
      <c r="AX128" s="14" t="s">
        <v>72</v>
      </c>
      <c r="AY128" s="248" t="s">
        <v>128</v>
      </c>
    </row>
    <row r="129" s="13" customFormat="1">
      <c r="A129" s="13"/>
      <c r="B129" s="228"/>
      <c r="C129" s="229"/>
      <c r="D129" s="213" t="s">
        <v>215</v>
      </c>
      <c r="E129" s="230" t="s">
        <v>19</v>
      </c>
      <c r="F129" s="231" t="s">
        <v>229</v>
      </c>
      <c r="G129" s="229"/>
      <c r="H129" s="230" t="s">
        <v>19</v>
      </c>
      <c r="I129" s="232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215</v>
      </c>
      <c r="AU129" s="237" t="s">
        <v>82</v>
      </c>
      <c r="AV129" s="13" t="s">
        <v>80</v>
      </c>
      <c r="AW129" s="13" t="s">
        <v>33</v>
      </c>
      <c r="AX129" s="13" t="s">
        <v>72</v>
      </c>
      <c r="AY129" s="237" t="s">
        <v>128</v>
      </c>
    </row>
    <row r="130" s="14" customFormat="1">
      <c r="A130" s="14"/>
      <c r="B130" s="238"/>
      <c r="C130" s="239"/>
      <c r="D130" s="213" t="s">
        <v>215</v>
      </c>
      <c r="E130" s="240" t="s">
        <v>19</v>
      </c>
      <c r="F130" s="241" t="s">
        <v>764</v>
      </c>
      <c r="G130" s="239"/>
      <c r="H130" s="242">
        <v>27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215</v>
      </c>
      <c r="AU130" s="248" t="s">
        <v>82</v>
      </c>
      <c r="AV130" s="14" t="s">
        <v>82</v>
      </c>
      <c r="AW130" s="14" t="s">
        <v>33</v>
      </c>
      <c r="AX130" s="14" t="s">
        <v>72</v>
      </c>
      <c r="AY130" s="248" t="s">
        <v>128</v>
      </c>
    </row>
    <row r="131" s="13" customFormat="1">
      <c r="A131" s="13"/>
      <c r="B131" s="228"/>
      <c r="C131" s="229"/>
      <c r="D131" s="213" t="s">
        <v>215</v>
      </c>
      <c r="E131" s="230" t="s">
        <v>19</v>
      </c>
      <c r="F131" s="231" t="s">
        <v>231</v>
      </c>
      <c r="G131" s="229"/>
      <c r="H131" s="230" t="s">
        <v>19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215</v>
      </c>
      <c r="AU131" s="237" t="s">
        <v>82</v>
      </c>
      <c r="AV131" s="13" t="s">
        <v>80</v>
      </c>
      <c r="AW131" s="13" t="s">
        <v>33</v>
      </c>
      <c r="AX131" s="13" t="s">
        <v>72</v>
      </c>
      <c r="AY131" s="237" t="s">
        <v>128</v>
      </c>
    </row>
    <row r="132" s="13" customFormat="1">
      <c r="A132" s="13"/>
      <c r="B132" s="228"/>
      <c r="C132" s="229"/>
      <c r="D132" s="213" t="s">
        <v>215</v>
      </c>
      <c r="E132" s="230" t="s">
        <v>19</v>
      </c>
      <c r="F132" s="231" t="s">
        <v>757</v>
      </c>
      <c r="G132" s="229"/>
      <c r="H132" s="230" t="s">
        <v>19</v>
      </c>
      <c r="I132" s="232"/>
      <c r="J132" s="229"/>
      <c r="K132" s="229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215</v>
      </c>
      <c r="AU132" s="237" t="s">
        <v>82</v>
      </c>
      <c r="AV132" s="13" t="s">
        <v>80</v>
      </c>
      <c r="AW132" s="13" t="s">
        <v>33</v>
      </c>
      <c r="AX132" s="13" t="s">
        <v>72</v>
      </c>
      <c r="AY132" s="237" t="s">
        <v>128</v>
      </c>
    </row>
    <row r="133" s="14" customFormat="1">
      <c r="A133" s="14"/>
      <c r="B133" s="238"/>
      <c r="C133" s="239"/>
      <c r="D133" s="213" t="s">
        <v>215</v>
      </c>
      <c r="E133" s="240" t="s">
        <v>19</v>
      </c>
      <c r="F133" s="241" t="s">
        <v>765</v>
      </c>
      <c r="G133" s="239"/>
      <c r="H133" s="242">
        <v>22.5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215</v>
      </c>
      <c r="AU133" s="248" t="s">
        <v>82</v>
      </c>
      <c r="AV133" s="14" t="s">
        <v>82</v>
      </c>
      <c r="AW133" s="14" t="s">
        <v>33</v>
      </c>
      <c r="AX133" s="14" t="s">
        <v>72</v>
      </c>
      <c r="AY133" s="248" t="s">
        <v>128</v>
      </c>
    </row>
    <row r="134" s="13" customFormat="1">
      <c r="A134" s="13"/>
      <c r="B134" s="228"/>
      <c r="C134" s="229"/>
      <c r="D134" s="213" t="s">
        <v>215</v>
      </c>
      <c r="E134" s="230" t="s">
        <v>19</v>
      </c>
      <c r="F134" s="231" t="s">
        <v>268</v>
      </c>
      <c r="G134" s="229"/>
      <c r="H134" s="230" t="s">
        <v>19</v>
      </c>
      <c r="I134" s="232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215</v>
      </c>
      <c r="AU134" s="237" t="s">
        <v>82</v>
      </c>
      <c r="AV134" s="13" t="s">
        <v>80</v>
      </c>
      <c r="AW134" s="13" t="s">
        <v>33</v>
      </c>
      <c r="AX134" s="13" t="s">
        <v>72</v>
      </c>
      <c r="AY134" s="237" t="s">
        <v>128</v>
      </c>
    </row>
    <row r="135" s="14" customFormat="1">
      <c r="A135" s="14"/>
      <c r="B135" s="238"/>
      <c r="C135" s="239"/>
      <c r="D135" s="213" t="s">
        <v>215</v>
      </c>
      <c r="E135" s="240" t="s">
        <v>19</v>
      </c>
      <c r="F135" s="241" t="s">
        <v>766</v>
      </c>
      <c r="G135" s="239"/>
      <c r="H135" s="242">
        <v>72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215</v>
      </c>
      <c r="AU135" s="248" t="s">
        <v>82</v>
      </c>
      <c r="AV135" s="14" t="s">
        <v>82</v>
      </c>
      <c r="AW135" s="14" t="s">
        <v>33</v>
      </c>
      <c r="AX135" s="14" t="s">
        <v>72</v>
      </c>
      <c r="AY135" s="248" t="s">
        <v>128</v>
      </c>
    </row>
    <row r="136" s="11" customFormat="1" ht="22.8" customHeight="1">
      <c r="A136" s="11"/>
      <c r="B136" s="181"/>
      <c r="C136" s="182"/>
      <c r="D136" s="183" t="s">
        <v>71</v>
      </c>
      <c r="E136" s="226" t="s">
        <v>150</v>
      </c>
      <c r="F136" s="226" t="s">
        <v>305</v>
      </c>
      <c r="G136" s="182"/>
      <c r="H136" s="182"/>
      <c r="I136" s="185"/>
      <c r="J136" s="227">
        <f>BK136</f>
        <v>0</v>
      </c>
      <c r="K136" s="182"/>
      <c r="L136" s="187"/>
      <c r="M136" s="188"/>
      <c r="N136" s="189"/>
      <c r="O136" s="189"/>
      <c r="P136" s="190">
        <f>SUM(P137:P156)</f>
        <v>0</v>
      </c>
      <c r="Q136" s="189"/>
      <c r="R136" s="190">
        <f>SUM(R137:R156)</f>
        <v>59.275439999999996</v>
      </c>
      <c r="S136" s="189"/>
      <c r="T136" s="191">
        <f>SUM(T137:T156)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2" t="s">
        <v>80</v>
      </c>
      <c r="AT136" s="193" t="s">
        <v>71</v>
      </c>
      <c r="AU136" s="193" t="s">
        <v>80</v>
      </c>
      <c r="AY136" s="192" t="s">
        <v>128</v>
      </c>
      <c r="BK136" s="194">
        <f>SUM(BK137:BK156)</f>
        <v>0</v>
      </c>
    </row>
    <row r="137" s="2" customFormat="1" ht="33" customHeight="1">
      <c r="A137" s="37"/>
      <c r="B137" s="38"/>
      <c r="C137" s="195" t="s">
        <v>180</v>
      </c>
      <c r="D137" s="195" t="s">
        <v>129</v>
      </c>
      <c r="E137" s="196" t="s">
        <v>307</v>
      </c>
      <c r="F137" s="197" t="s">
        <v>308</v>
      </c>
      <c r="G137" s="198" t="s">
        <v>262</v>
      </c>
      <c r="H137" s="199">
        <v>72</v>
      </c>
      <c r="I137" s="200"/>
      <c r="J137" s="201">
        <f>ROUND(I137*H137,2)</f>
        <v>0</v>
      </c>
      <c r="K137" s="197" t="s">
        <v>133</v>
      </c>
      <c r="L137" s="43"/>
      <c r="M137" s="202" t="s">
        <v>19</v>
      </c>
      <c r="N137" s="203" t="s">
        <v>43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150</v>
      </c>
      <c r="AT137" s="206" t="s">
        <v>129</v>
      </c>
      <c r="AU137" s="206" t="s">
        <v>82</v>
      </c>
      <c r="AY137" s="16" t="s">
        <v>128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80</v>
      </c>
      <c r="BK137" s="207">
        <f>ROUND(I137*H137,2)</f>
        <v>0</v>
      </c>
      <c r="BL137" s="16" t="s">
        <v>150</v>
      </c>
      <c r="BM137" s="206" t="s">
        <v>309</v>
      </c>
    </row>
    <row r="138" s="2" customFormat="1">
      <c r="A138" s="37"/>
      <c r="B138" s="38"/>
      <c r="C138" s="39"/>
      <c r="D138" s="208" t="s">
        <v>136</v>
      </c>
      <c r="E138" s="39"/>
      <c r="F138" s="209" t="s">
        <v>310</v>
      </c>
      <c r="G138" s="39"/>
      <c r="H138" s="39"/>
      <c r="I138" s="210"/>
      <c r="J138" s="39"/>
      <c r="K138" s="39"/>
      <c r="L138" s="43"/>
      <c r="M138" s="211"/>
      <c r="N138" s="21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136</v>
      </c>
      <c r="AU138" s="16" t="s">
        <v>82</v>
      </c>
    </row>
    <row r="139" s="13" customFormat="1">
      <c r="A139" s="13"/>
      <c r="B139" s="228"/>
      <c r="C139" s="229"/>
      <c r="D139" s="213" t="s">
        <v>215</v>
      </c>
      <c r="E139" s="230" t="s">
        <v>19</v>
      </c>
      <c r="F139" s="231" t="s">
        <v>231</v>
      </c>
      <c r="G139" s="229"/>
      <c r="H139" s="230" t="s">
        <v>19</v>
      </c>
      <c r="I139" s="232"/>
      <c r="J139" s="229"/>
      <c r="K139" s="229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215</v>
      </c>
      <c r="AU139" s="237" t="s">
        <v>82</v>
      </c>
      <c r="AV139" s="13" t="s">
        <v>80</v>
      </c>
      <c r="AW139" s="13" t="s">
        <v>33</v>
      </c>
      <c r="AX139" s="13" t="s">
        <v>72</v>
      </c>
      <c r="AY139" s="237" t="s">
        <v>128</v>
      </c>
    </row>
    <row r="140" s="13" customFormat="1">
      <c r="A140" s="13"/>
      <c r="B140" s="228"/>
      <c r="C140" s="229"/>
      <c r="D140" s="213" t="s">
        <v>215</v>
      </c>
      <c r="E140" s="230" t="s">
        <v>19</v>
      </c>
      <c r="F140" s="231" t="s">
        <v>757</v>
      </c>
      <c r="G140" s="229"/>
      <c r="H140" s="230" t="s">
        <v>19</v>
      </c>
      <c r="I140" s="232"/>
      <c r="J140" s="229"/>
      <c r="K140" s="229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215</v>
      </c>
      <c r="AU140" s="237" t="s">
        <v>82</v>
      </c>
      <c r="AV140" s="13" t="s">
        <v>80</v>
      </c>
      <c r="AW140" s="13" t="s">
        <v>33</v>
      </c>
      <c r="AX140" s="13" t="s">
        <v>72</v>
      </c>
      <c r="AY140" s="237" t="s">
        <v>128</v>
      </c>
    </row>
    <row r="141" s="14" customFormat="1">
      <c r="A141" s="14"/>
      <c r="B141" s="238"/>
      <c r="C141" s="239"/>
      <c r="D141" s="213" t="s">
        <v>215</v>
      </c>
      <c r="E141" s="240" t="s">
        <v>19</v>
      </c>
      <c r="F141" s="241" t="s">
        <v>767</v>
      </c>
      <c r="G141" s="239"/>
      <c r="H141" s="242">
        <v>30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215</v>
      </c>
      <c r="AU141" s="248" t="s">
        <v>82</v>
      </c>
      <c r="AV141" s="14" t="s">
        <v>82</v>
      </c>
      <c r="AW141" s="14" t="s">
        <v>33</v>
      </c>
      <c r="AX141" s="14" t="s">
        <v>72</v>
      </c>
      <c r="AY141" s="248" t="s">
        <v>128</v>
      </c>
    </row>
    <row r="142" s="13" customFormat="1">
      <c r="A142" s="13"/>
      <c r="B142" s="228"/>
      <c r="C142" s="229"/>
      <c r="D142" s="213" t="s">
        <v>215</v>
      </c>
      <c r="E142" s="230" t="s">
        <v>19</v>
      </c>
      <c r="F142" s="231" t="s">
        <v>768</v>
      </c>
      <c r="G142" s="229"/>
      <c r="H142" s="230" t="s">
        <v>19</v>
      </c>
      <c r="I142" s="232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215</v>
      </c>
      <c r="AU142" s="237" t="s">
        <v>82</v>
      </c>
      <c r="AV142" s="13" t="s">
        <v>80</v>
      </c>
      <c r="AW142" s="13" t="s">
        <v>33</v>
      </c>
      <c r="AX142" s="13" t="s">
        <v>72</v>
      </c>
      <c r="AY142" s="237" t="s">
        <v>128</v>
      </c>
    </row>
    <row r="143" s="14" customFormat="1">
      <c r="A143" s="14"/>
      <c r="B143" s="238"/>
      <c r="C143" s="239"/>
      <c r="D143" s="213" t="s">
        <v>215</v>
      </c>
      <c r="E143" s="240" t="s">
        <v>19</v>
      </c>
      <c r="F143" s="241" t="s">
        <v>769</v>
      </c>
      <c r="G143" s="239"/>
      <c r="H143" s="242">
        <v>22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215</v>
      </c>
      <c r="AU143" s="248" t="s">
        <v>82</v>
      </c>
      <c r="AV143" s="14" t="s">
        <v>82</v>
      </c>
      <c r="AW143" s="14" t="s">
        <v>33</v>
      </c>
      <c r="AX143" s="14" t="s">
        <v>72</v>
      </c>
      <c r="AY143" s="248" t="s">
        <v>128</v>
      </c>
    </row>
    <row r="144" s="13" customFormat="1">
      <c r="A144" s="13"/>
      <c r="B144" s="228"/>
      <c r="C144" s="229"/>
      <c r="D144" s="213" t="s">
        <v>215</v>
      </c>
      <c r="E144" s="230" t="s">
        <v>19</v>
      </c>
      <c r="F144" s="231" t="s">
        <v>311</v>
      </c>
      <c r="G144" s="229"/>
      <c r="H144" s="230" t="s">
        <v>19</v>
      </c>
      <c r="I144" s="232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215</v>
      </c>
      <c r="AU144" s="237" t="s">
        <v>82</v>
      </c>
      <c r="AV144" s="13" t="s">
        <v>80</v>
      </c>
      <c r="AW144" s="13" t="s">
        <v>33</v>
      </c>
      <c r="AX144" s="13" t="s">
        <v>72</v>
      </c>
      <c r="AY144" s="237" t="s">
        <v>128</v>
      </c>
    </row>
    <row r="145" s="14" customFormat="1">
      <c r="A145" s="14"/>
      <c r="B145" s="238"/>
      <c r="C145" s="239"/>
      <c r="D145" s="213" t="s">
        <v>215</v>
      </c>
      <c r="E145" s="240" t="s">
        <v>19</v>
      </c>
      <c r="F145" s="241" t="s">
        <v>312</v>
      </c>
      <c r="G145" s="239"/>
      <c r="H145" s="242">
        <v>20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215</v>
      </c>
      <c r="AU145" s="248" t="s">
        <v>82</v>
      </c>
      <c r="AV145" s="14" t="s">
        <v>82</v>
      </c>
      <c r="AW145" s="14" t="s">
        <v>33</v>
      </c>
      <c r="AX145" s="14" t="s">
        <v>72</v>
      </c>
      <c r="AY145" s="248" t="s">
        <v>128</v>
      </c>
    </row>
    <row r="146" s="2" customFormat="1" ht="44.25" customHeight="1">
      <c r="A146" s="37"/>
      <c r="B146" s="38"/>
      <c r="C146" s="195" t="s">
        <v>184</v>
      </c>
      <c r="D146" s="195" t="s">
        <v>129</v>
      </c>
      <c r="E146" s="196" t="s">
        <v>314</v>
      </c>
      <c r="F146" s="197" t="s">
        <v>315</v>
      </c>
      <c r="G146" s="198" t="s">
        <v>262</v>
      </c>
      <c r="H146" s="199">
        <v>72</v>
      </c>
      <c r="I146" s="200"/>
      <c r="J146" s="201">
        <f>ROUND(I146*H146,2)</f>
        <v>0</v>
      </c>
      <c r="K146" s="197" t="s">
        <v>133</v>
      </c>
      <c r="L146" s="43"/>
      <c r="M146" s="202" t="s">
        <v>19</v>
      </c>
      <c r="N146" s="203" t="s">
        <v>43</v>
      </c>
      <c r="O146" s="83"/>
      <c r="P146" s="204">
        <f>O146*H146</f>
        <v>0</v>
      </c>
      <c r="Q146" s="204">
        <v>0.82326999999999995</v>
      </c>
      <c r="R146" s="204">
        <f>Q146*H146</f>
        <v>59.275439999999996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150</v>
      </c>
      <c r="AT146" s="206" t="s">
        <v>129</v>
      </c>
      <c r="AU146" s="206" t="s">
        <v>82</v>
      </c>
      <c r="AY146" s="16" t="s">
        <v>128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80</v>
      </c>
      <c r="BK146" s="207">
        <f>ROUND(I146*H146,2)</f>
        <v>0</v>
      </c>
      <c r="BL146" s="16" t="s">
        <v>150</v>
      </c>
      <c r="BM146" s="206" t="s">
        <v>316</v>
      </c>
    </row>
    <row r="147" s="2" customFormat="1">
      <c r="A147" s="37"/>
      <c r="B147" s="38"/>
      <c r="C147" s="39"/>
      <c r="D147" s="208" t="s">
        <v>136</v>
      </c>
      <c r="E147" s="39"/>
      <c r="F147" s="209" t="s">
        <v>317</v>
      </c>
      <c r="G147" s="39"/>
      <c r="H147" s="39"/>
      <c r="I147" s="210"/>
      <c r="J147" s="39"/>
      <c r="K147" s="39"/>
      <c r="L147" s="43"/>
      <c r="M147" s="211"/>
      <c r="N147" s="212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136</v>
      </c>
      <c r="AU147" s="16" t="s">
        <v>82</v>
      </c>
    </row>
    <row r="148" s="2" customFormat="1" ht="33" customHeight="1">
      <c r="A148" s="37"/>
      <c r="B148" s="38"/>
      <c r="C148" s="195" t="s">
        <v>8</v>
      </c>
      <c r="D148" s="195" t="s">
        <v>129</v>
      </c>
      <c r="E148" s="196" t="s">
        <v>319</v>
      </c>
      <c r="F148" s="197" t="s">
        <v>320</v>
      </c>
      <c r="G148" s="198" t="s">
        <v>212</v>
      </c>
      <c r="H148" s="199">
        <v>4.9500000000000002</v>
      </c>
      <c r="I148" s="200"/>
      <c r="J148" s="201">
        <f>ROUND(I148*H148,2)</f>
        <v>0</v>
      </c>
      <c r="K148" s="197" t="s">
        <v>133</v>
      </c>
      <c r="L148" s="43"/>
      <c r="M148" s="202" t="s">
        <v>19</v>
      </c>
      <c r="N148" s="203" t="s">
        <v>43</v>
      </c>
      <c r="O148" s="8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150</v>
      </c>
      <c r="AT148" s="206" t="s">
        <v>129</v>
      </c>
      <c r="AU148" s="206" t="s">
        <v>82</v>
      </c>
      <c r="AY148" s="16" t="s">
        <v>128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80</v>
      </c>
      <c r="BK148" s="207">
        <f>ROUND(I148*H148,2)</f>
        <v>0</v>
      </c>
      <c r="BL148" s="16" t="s">
        <v>150</v>
      </c>
      <c r="BM148" s="206" t="s">
        <v>321</v>
      </c>
    </row>
    <row r="149" s="2" customFormat="1">
      <c r="A149" s="37"/>
      <c r="B149" s="38"/>
      <c r="C149" s="39"/>
      <c r="D149" s="208" t="s">
        <v>136</v>
      </c>
      <c r="E149" s="39"/>
      <c r="F149" s="209" t="s">
        <v>322</v>
      </c>
      <c r="G149" s="39"/>
      <c r="H149" s="39"/>
      <c r="I149" s="210"/>
      <c r="J149" s="39"/>
      <c r="K149" s="39"/>
      <c r="L149" s="43"/>
      <c r="M149" s="211"/>
      <c r="N149" s="21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136</v>
      </c>
      <c r="AU149" s="16" t="s">
        <v>82</v>
      </c>
    </row>
    <row r="150" s="13" customFormat="1">
      <c r="A150" s="13"/>
      <c r="B150" s="228"/>
      <c r="C150" s="229"/>
      <c r="D150" s="213" t="s">
        <v>215</v>
      </c>
      <c r="E150" s="230" t="s">
        <v>19</v>
      </c>
      <c r="F150" s="231" t="s">
        <v>229</v>
      </c>
      <c r="G150" s="229"/>
      <c r="H150" s="230" t="s">
        <v>19</v>
      </c>
      <c r="I150" s="232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215</v>
      </c>
      <c r="AU150" s="237" t="s">
        <v>82</v>
      </c>
      <c r="AV150" s="13" t="s">
        <v>80</v>
      </c>
      <c r="AW150" s="13" t="s">
        <v>33</v>
      </c>
      <c r="AX150" s="13" t="s">
        <v>72</v>
      </c>
      <c r="AY150" s="237" t="s">
        <v>128</v>
      </c>
    </row>
    <row r="151" s="14" customFormat="1">
      <c r="A151" s="14"/>
      <c r="B151" s="238"/>
      <c r="C151" s="239"/>
      <c r="D151" s="213" t="s">
        <v>215</v>
      </c>
      <c r="E151" s="240" t="s">
        <v>19</v>
      </c>
      <c r="F151" s="241" t="s">
        <v>323</v>
      </c>
      <c r="G151" s="239"/>
      <c r="H151" s="242">
        <v>2.7000000000000002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215</v>
      </c>
      <c r="AU151" s="248" t="s">
        <v>82</v>
      </c>
      <c r="AV151" s="14" t="s">
        <v>82</v>
      </c>
      <c r="AW151" s="14" t="s">
        <v>33</v>
      </c>
      <c r="AX151" s="14" t="s">
        <v>72</v>
      </c>
      <c r="AY151" s="248" t="s">
        <v>128</v>
      </c>
    </row>
    <row r="152" s="13" customFormat="1">
      <c r="A152" s="13"/>
      <c r="B152" s="228"/>
      <c r="C152" s="229"/>
      <c r="D152" s="213" t="s">
        <v>215</v>
      </c>
      <c r="E152" s="230" t="s">
        <v>19</v>
      </c>
      <c r="F152" s="231" t="s">
        <v>231</v>
      </c>
      <c r="G152" s="229"/>
      <c r="H152" s="230" t="s">
        <v>19</v>
      </c>
      <c r="I152" s="232"/>
      <c r="J152" s="229"/>
      <c r="K152" s="229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215</v>
      </c>
      <c r="AU152" s="237" t="s">
        <v>82</v>
      </c>
      <c r="AV152" s="13" t="s">
        <v>80</v>
      </c>
      <c r="AW152" s="13" t="s">
        <v>33</v>
      </c>
      <c r="AX152" s="13" t="s">
        <v>72</v>
      </c>
      <c r="AY152" s="237" t="s">
        <v>128</v>
      </c>
    </row>
    <row r="153" s="13" customFormat="1">
      <c r="A153" s="13"/>
      <c r="B153" s="228"/>
      <c r="C153" s="229"/>
      <c r="D153" s="213" t="s">
        <v>215</v>
      </c>
      <c r="E153" s="230" t="s">
        <v>19</v>
      </c>
      <c r="F153" s="231" t="s">
        <v>757</v>
      </c>
      <c r="G153" s="229"/>
      <c r="H153" s="230" t="s">
        <v>19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215</v>
      </c>
      <c r="AU153" s="237" t="s">
        <v>82</v>
      </c>
      <c r="AV153" s="13" t="s">
        <v>80</v>
      </c>
      <c r="AW153" s="13" t="s">
        <v>33</v>
      </c>
      <c r="AX153" s="13" t="s">
        <v>72</v>
      </c>
      <c r="AY153" s="237" t="s">
        <v>128</v>
      </c>
    </row>
    <row r="154" s="14" customFormat="1">
      <c r="A154" s="14"/>
      <c r="B154" s="238"/>
      <c r="C154" s="239"/>
      <c r="D154" s="213" t="s">
        <v>215</v>
      </c>
      <c r="E154" s="240" t="s">
        <v>19</v>
      </c>
      <c r="F154" s="241" t="s">
        <v>770</v>
      </c>
      <c r="G154" s="239"/>
      <c r="H154" s="242">
        <v>2.25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215</v>
      </c>
      <c r="AU154" s="248" t="s">
        <v>82</v>
      </c>
      <c r="AV154" s="14" t="s">
        <v>82</v>
      </c>
      <c r="AW154" s="14" t="s">
        <v>33</v>
      </c>
      <c r="AX154" s="14" t="s">
        <v>72</v>
      </c>
      <c r="AY154" s="248" t="s">
        <v>128</v>
      </c>
    </row>
    <row r="155" s="2" customFormat="1" ht="49.05" customHeight="1">
      <c r="A155" s="37"/>
      <c r="B155" s="38"/>
      <c r="C155" s="195" t="s">
        <v>191</v>
      </c>
      <c r="D155" s="195" t="s">
        <v>129</v>
      </c>
      <c r="E155" s="196" t="s">
        <v>326</v>
      </c>
      <c r="F155" s="197" t="s">
        <v>327</v>
      </c>
      <c r="G155" s="198" t="s">
        <v>212</v>
      </c>
      <c r="H155" s="199">
        <v>4.9500000000000002</v>
      </c>
      <c r="I155" s="200"/>
      <c r="J155" s="201">
        <f>ROUND(I155*H155,2)</f>
        <v>0</v>
      </c>
      <c r="K155" s="197" t="s">
        <v>133</v>
      </c>
      <c r="L155" s="43"/>
      <c r="M155" s="202" t="s">
        <v>19</v>
      </c>
      <c r="N155" s="203" t="s">
        <v>43</v>
      </c>
      <c r="O155" s="8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150</v>
      </c>
      <c r="AT155" s="206" t="s">
        <v>129</v>
      </c>
      <c r="AU155" s="206" t="s">
        <v>82</v>
      </c>
      <c r="AY155" s="16" t="s">
        <v>128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80</v>
      </c>
      <c r="BK155" s="207">
        <f>ROUND(I155*H155,2)</f>
        <v>0</v>
      </c>
      <c r="BL155" s="16" t="s">
        <v>150</v>
      </c>
      <c r="BM155" s="206" t="s">
        <v>328</v>
      </c>
    </row>
    <row r="156" s="2" customFormat="1">
      <c r="A156" s="37"/>
      <c r="B156" s="38"/>
      <c r="C156" s="39"/>
      <c r="D156" s="208" t="s">
        <v>136</v>
      </c>
      <c r="E156" s="39"/>
      <c r="F156" s="209" t="s">
        <v>329</v>
      </c>
      <c r="G156" s="39"/>
      <c r="H156" s="39"/>
      <c r="I156" s="210"/>
      <c r="J156" s="39"/>
      <c r="K156" s="39"/>
      <c r="L156" s="43"/>
      <c r="M156" s="211"/>
      <c r="N156" s="21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136</v>
      </c>
      <c r="AU156" s="16" t="s">
        <v>82</v>
      </c>
    </row>
    <row r="157" s="11" customFormat="1" ht="22.8" customHeight="1">
      <c r="A157" s="11"/>
      <c r="B157" s="181"/>
      <c r="C157" s="182"/>
      <c r="D157" s="183" t="s">
        <v>71</v>
      </c>
      <c r="E157" s="226" t="s">
        <v>155</v>
      </c>
      <c r="F157" s="226" t="s">
        <v>330</v>
      </c>
      <c r="G157" s="182"/>
      <c r="H157" s="182"/>
      <c r="I157" s="185"/>
      <c r="J157" s="227">
        <f>BK157</f>
        <v>0</v>
      </c>
      <c r="K157" s="182"/>
      <c r="L157" s="187"/>
      <c r="M157" s="188"/>
      <c r="N157" s="189"/>
      <c r="O157" s="189"/>
      <c r="P157" s="190">
        <f>SUM(P158:P179)</f>
        <v>0</v>
      </c>
      <c r="Q157" s="189"/>
      <c r="R157" s="190">
        <f>SUM(R158:R179)</f>
        <v>786.60000000000002</v>
      </c>
      <c r="S157" s="189"/>
      <c r="T157" s="191">
        <f>SUM(T158:T179)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2" t="s">
        <v>80</v>
      </c>
      <c r="AT157" s="193" t="s">
        <v>71</v>
      </c>
      <c r="AU157" s="193" t="s">
        <v>80</v>
      </c>
      <c r="AY157" s="192" t="s">
        <v>128</v>
      </c>
      <c r="BK157" s="194">
        <f>SUM(BK158:BK179)</f>
        <v>0</v>
      </c>
    </row>
    <row r="158" s="2" customFormat="1" ht="24.15" customHeight="1">
      <c r="A158" s="37"/>
      <c r="B158" s="38"/>
      <c r="C158" s="195" t="s">
        <v>299</v>
      </c>
      <c r="D158" s="195" t="s">
        <v>129</v>
      </c>
      <c r="E158" s="196" t="s">
        <v>332</v>
      </c>
      <c r="F158" s="197" t="s">
        <v>333</v>
      </c>
      <c r="G158" s="198" t="s">
        <v>262</v>
      </c>
      <c r="H158" s="199">
        <v>20366</v>
      </c>
      <c r="I158" s="200"/>
      <c r="J158" s="201">
        <f>ROUND(I158*H158,2)</f>
        <v>0</v>
      </c>
      <c r="K158" s="197" t="s">
        <v>133</v>
      </c>
      <c r="L158" s="43"/>
      <c r="M158" s="202" t="s">
        <v>19</v>
      </c>
      <c r="N158" s="203" t="s">
        <v>43</v>
      </c>
      <c r="O158" s="8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6" t="s">
        <v>150</v>
      </c>
      <c r="AT158" s="206" t="s">
        <v>129</v>
      </c>
      <c r="AU158" s="206" t="s">
        <v>82</v>
      </c>
      <c r="AY158" s="16" t="s">
        <v>128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80</v>
      </c>
      <c r="BK158" s="207">
        <f>ROUND(I158*H158,2)</f>
        <v>0</v>
      </c>
      <c r="BL158" s="16" t="s">
        <v>150</v>
      </c>
      <c r="BM158" s="206" t="s">
        <v>334</v>
      </c>
    </row>
    <row r="159" s="2" customFormat="1">
      <c r="A159" s="37"/>
      <c r="B159" s="38"/>
      <c r="C159" s="39"/>
      <c r="D159" s="208" t="s">
        <v>136</v>
      </c>
      <c r="E159" s="39"/>
      <c r="F159" s="209" t="s">
        <v>335</v>
      </c>
      <c r="G159" s="39"/>
      <c r="H159" s="39"/>
      <c r="I159" s="210"/>
      <c r="J159" s="39"/>
      <c r="K159" s="39"/>
      <c r="L159" s="43"/>
      <c r="M159" s="211"/>
      <c r="N159" s="21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136</v>
      </c>
      <c r="AU159" s="16" t="s">
        <v>82</v>
      </c>
    </row>
    <row r="160" s="2" customFormat="1" ht="44.25" customHeight="1">
      <c r="A160" s="37"/>
      <c r="B160" s="38"/>
      <c r="C160" s="195" t="s">
        <v>306</v>
      </c>
      <c r="D160" s="195" t="s">
        <v>129</v>
      </c>
      <c r="E160" s="196" t="s">
        <v>337</v>
      </c>
      <c r="F160" s="197" t="s">
        <v>338</v>
      </c>
      <c r="G160" s="198" t="s">
        <v>262</v>
      </c>
      <c r="H160" s="199">
        <v>22027.5</v>
      </c>
      <c r="I160" s="200"/>
      <c r="J160" s="201">
        <f>ROUND(I160*H160,2)</f>
        <v>0</v>
      </c>
      <c r="K160" s="197" t="s">
        <v>133</v>
      </c>
      <c r="L160" s="43"/>
      <c r="M160" s="202" t="s">
        <v>19</v>
      </c>
      <c r="N160" s="203" t="s">
        <v>43</v>
      </c>
      <c r="O160" s="83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6" t="s">
        <v>150</v>
      </c>
      <c r="AT160" s="206" t="s">
        <v>129</v>
      </c>
      <c r="AU160" s="206" t="s">
        <v>82</v>
      </c>
      <c r="AY160" s="16" t="s">
        <v>128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80</v>
      </c>
      <c r="BK160" s="207">
        <f>ROUND(I160*H160,2)</f>
        <v>0</v>
      </c>
      <c r="BL160" s="16" t="s">
        <v>150</v>
      </c>
      <c r="BM160" s="206" t="s">
        <v>339</v>
      </c>
    </row>
    <row r="161" s="2" customFormat="1">
      <c r="A161" s="37"/>
      <c r="B161" s="38"/>
      <c r="C161" s="39"/>
      <c r="D161" s="208" t="s">
        <v>136</v>
      </c>
      <c r="E161" s="39"/>
      <c r="F161" s="209" t="s">
        <v>340</v>
      </c>
      <c r="G161" s="39"/>
      <c r="H161" s="39"/>
      <c r="I161" s="210"/>
      <c r="J161" s="39"/>
      <c r="K161" s="39"/>
      <c r="L161" s="43"/>
      <c r="M161" s="211"/>
      <c r="N161" s="21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136</v>
      </c>
      <c r="AU161" s="16" t="s">
        <v>82</v>
      </c>
    </row>
    <row r="162" s="14" customFormat="1">
      <c r="A162" s="14"/>
      <c r="B162" s="238"/>
      <c r="C162" s="239"/>
      <c r="D162" s="213" t="s">
        <v>215</v>
      </c>
      <c r="E162" s="240" t="s">
        <v>19</v>
      </c>
      <c r="F162" s="241" t="s">
        <v>771</v>
      </c>
      <c r="G162" s="239"/>
      <c r="H162" s="242">
        <v>20025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215</v>
      </c>
      <c r="AU162" s="248" t="s">
        <v>82</v>
      </c>
      <c r="AV162" s="14" t="s">
        <v>82</v>
      </c>
      <c r="AW162" s="14" t="s">
        <v>33</v>
      </c>
      <c r="AX162" s="14" t="s">
        <v>72</v>
      </c>
      <c r="AY162" s="248" t="s">
        <v>128</v>
      </c>
    </row>
    <row r="163" s="13" customFormat="1">
      <c r="A163" s="13"/>
      <c r="B163" s="228"/>
      <c r="C163" s="229"/>
      <c r="D163" s="213" t="s">
        <v>215</v>
      </c>
      <c r="E163" s="230" t="s">
        <v>19</v>
      </c>
      <c r="F163" s="231" t="s">
        <v>342</v>
      </c>
      <c r="G163" s="229"/>
      <c r="H163" s="230" t="s">
        <v>19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215</v>
      </c>
      <c r="AU163" s="237" t="s">
        <v>82</v>
      </c>
      <c r="AV163" s="13" t="s">
        <v>80</v>
      </c>
      <c r="AW163" s="13" t="s">
        <v>33</v>
      </c>
      <c r="AX163" s="13" t="s">
        <v>72</v>
      </c>
      <c r="AY163" s="237" t="s">
        <v>128</v>
      </c>
    </row>
    <row r="164" s="14" customFormat="1">
      <c r="A164" s="14"/>
      <c r="B164" s="238"/>
      <c r="C164" s="239"/>
      <c r="D164" s="213" t="s">
        <v>215</v>
      </c>
      <c r="E164" s="240" t="s">
        <v>19</v>
      </c>
      <c r="F164" s="241" t="s">
        <v>772</v>
      </c>
      <c r="G164" s="239"/>
      <c r="H164" s="242">
        <v>2002.5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215</v>
      </c>
      <c r="AU164" s="248" t="s">
        <v>82</v>
      </c>
      <c r="AV164" s="14" t="s">
        <v>82</v>
      </c>
      <c r="AW164" s="14" t="s">
        <v>33</v>
      </c>
      <c r="AX164" s="14" t="s">
        <v>72</v>
      </c>
      <c r="AY164" s="248" t="s">
        <v>128</v>
      </c>
    </row>
    <row r="165" s="2" customFormat="1" ht="24.15" customHeight="1">
      <c r="A165" s="37"/>
      <c r="B165" s="38"/>
      <c r="C165" s="195" t="s">
        <v>313</v>
      </c>
      <c r="D165" s="195" t="s">
        <v>129</v>
      </c>
      <c r="E165" s="196" t="s">
        <v>344</v>
      </c>
      <c r="F165" s="197" t="s">
        <v>345</v>
      </c>
      <c r="G165" s="198" t="s">
        <v>262</v>
      </c>
      <c r="H165" s="199">
        <v>20025</v>
      </c>
      <c r="I165" s="200"/>
      <c r="J165" s="201">
        <f>ROUND(I165*H165,2)</f>
        <v>0</v>
      </c>
      <c r="K165" s="197" t="s">
        <v>133</v>
      </c>
      <c r="L165" s="43"/>
      <c r="M165" s="202" t="s">
        <v>19</v>
      </c>
      <c r="N165" s="203" t="s">
        <v>43</v>
      </c>
      <c r="O165" s="83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6" t="s">
        <v>150</v>
      </c>
      <c r="AT165" s="206" t="s">
        <v>129</v>
      </c>
      <c r="AU165" s="206" t="s">
        <v>82</v>
      </c>
      <c r="AY165" s="16" t="s">
        <v>128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80</v>
      </c>
      <c r="BK165" s="207">
        <f>ROUND(I165*H165,2)</f>
        <v>0</v>
      </c>
      <c r="BL165" s="16" t="s">
        <v>150</v>
      </c>
      <c r="BM165" s="206" t="s">
        <v>346</v>
      </c>
    </row>
    <row r="166" s="2" customFormat="1">
      <c r="A166" s="37"/>
      <c r="B166" s="38"/>
      <c r="C166" s="39"/>
      <c r="D166" s="208" t="s">
        <v>136</v>
      </c>
      <c r="E166" s="39"/>
      <c r="F166" s="209" t="s">
        <v>347</v>
      </c>
      <c r="G166" s="39"/>
      <c r="H166" s="39"/>
      <c r="I166" s="210"/>
      <c r="J166" s="39"/>
      <c r="K166" s="39"/>
      <c r="L166" s="43"/>
      <c r="M166" s="211"/>
      <c r="N166" s="21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136</v>
      </c>
      <c r="AU166" s="16" t="s">
        <v>82</v>
      </c>
    </row>
    <row r="167" s="2" customFormat="1" ht="66.75" customHeight="1">
      <c r="A167" s="37"/>
      <c r="B167" s="38"/>
      <c r="C167" s="195" t="s">
        <v>318</v>
      </c>
      <c r="D167" s="195" t="s">
        <v>129</v>
      </c>
      <c r="E167" s="196" t="s">
        <v>349</v>
      </c>
      <c r="F167" s="197" t="s">
        <v>350</v>
      </c>
      <c r="G167" s="198" t="s">
        <v>262</v>
      </c>
      <c r="H167" s="199">
        <v>19684</v>
      </c>
      <c r="I167" s="200"/>
      <c r="J167" s="201">
        <f>ROUND(I167*H167,2)</f>
        <v>0</v>
      </c>
      <c r="K167" s="197" t="s">
        <v>19</v>
      </c>
      <c r="L167" s="43"/>
      <c r="M167" s="202" t="s">
        <v>19</v>
      </c>
      <c r="N167" s="203" t="s">
        <v>43</v>
      </c>
      <c r="O167" s="83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6" t="s">
        <v>150</v>
      </c>
      <c r="AT167" s="206" t="s">
        <v>129</v>
      </c>
      <c r="AU167" s="206" t="s">
        <v>82</v>
      </c>
      <c r="AY167" s="16" t="s">
        <v>128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6" t="s">
        <v>80</v>
      </c>
      <c r="BK167" s="207">
        <f>ROUND(I167*H167,2)</f>
        <v>0</v>
      </c>
      <c r="BL167" s="16" t="s">
        <v>150</v>
      </c>
      <c r="BM167" s="206" t="s">
        <v>351</v>
      </c>
    </row>
    <row r="168" s="2" customFormat="1">
      <c r="A168" s="37"/>
      <c r="B168" s="38"/>
      <c r="C168" s="39"/>
      <c r="D168" s="213" t="s">
        <v>160</v>
      </c>
      <c r="E168" s="39"/>
      <c r="F168" s="214" t="s">
        <v>352</v>
      </c>
      <c r="G168" s="39"/>
      <c r="H168" s="39"/>
      <c r="I168" s="210"/>
      <c r="J168" s="39"/>
      <c r="K168" s="39"/>
      <c r="L168" s="43"/>
      <c r="M168" s="211"/>
      <c r="N168" s="212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160</v>
      </c>
      <c r="AU168" s="16" t="s">
        <v>82</v>
      </c>
    </row>
    <row r="169" s="2" customFormat="1" ht="24.15" customHeight="1">
      <c r="A169" s="37"/>
      <c r="B169" s="38"/>
      <c r="C169" s="195" t="s">
        <v>325</v>
      </c>
      <c r="D169" s="195" t="s">
        <v>129</v>
      </c>
      <c r="E169" s="196" t="s">
        <v>344</v>
      </c>
      <c r="F169" s="197" t="s">
        <v>345</v>
      </c>
      <c r="G169" s="198" t="s">
        <v>262</v>
      </c>
      <c r="H169" s="199">
        <v>19684</v>
      </c>
      <c r="I169" s="200"/>
      <c r="J169" s="201">
        <f>ROUND(I169*H169,2)</f>
        <v>0</v>
      </c>
      <c r="K169" s="197" t="s">
        <v>133</v>
      </c>
      <c r="L169" s="43"/>
      <c r="M169" s="202" t="s">
        <v>19</v>
      </c>
      <c r="N169" s="203" t="s">
        <v>43</v>
      </c>
      <c r="O169" s="8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6" t="s">
        <v>150</v>
      </c>
      <c r="AT169" s="206" t="s">
        <v>129</v>
      </c>
      <c r="AU169" s="206" t="s">
        <v>82</v>
      </c>
      <c r="AY169" s="16" t="s">
        <v>128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80</v>
      </c>
      <c r="BK169" s="207">
        <f>ROUND(I169*H169,2)</f>
        <v>0</v>
      </c>
      <c r="BL169" s="16" t="s">
        <v>150</v>
      </c>
      <c r="BM169" s="206" t="s">
        <v>354</v>
      </c>
    </row>
    <row r="170" s="2" customFormat="1">
      <c r="A170" s="37"/>
      <c r="B170" s="38"/>
      <c r="C170" s="39"/>
      <c r="D170" s="208" t="s">
        <v>136</v>
      </c>
      <c r="E170" s="39"/>
      <c r="F170" s="209" t="s">
        <v>347</v>
      </c>
      <c r="G170" s="39"/>
      <c r="H170" s="39"/>
      <c r="I170" s="210"/>
      <c r="J170" s="39"/>
      <c r="K170" s="39"/>
      <c r="L170" s="43"/>
      <c r="M170" s="211"/>
      <c r="N170" s="21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136</v>
      </c>
      <c r="AU170" s="16" t="s">
        <v>82</v>
      </c>
    </row>
    <row r="171" s="2" customFormat="1" ht="44.25" customHeight="1">
      <c r="A171" s="37"/>
      <c r="B171" s="38"/>
      <c r="C171" s="195" t="s">
        <v>331</v>
      </c>
      <c r="D171" s="195" t="s">
        <v>129</v>
      </c>
      <c r="E171" s="196" t="s">
        <v>356</v>
      </c>
      <c r="F171" s="197" t="s">
        <v>357</v>
      </c>
      <c r="G171" s="198" t="s">
        <v>262</v>
      </c>
      <c r="H171" s="199">
        <v>19343</v>
      </c>
      <c r="I171" s="200"/>
      <c r="J171" s="201">
        <f>ROUND(I171*H171,2)</f>
        <v>0</v>
      </c>
      <c r="K171" s="197" t="s">
        <v>133</v>
      </c>
      <c r="L171" s="43"/>
      <c r="M171" s="202" t="s">
        <v>19</v>
      </c>
      <c r="N171" s="203" t="s">
        <v>43</v>
      </c>
      <c r="O171" s="83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6" t="s">
        <v>150</v>
      </c>
      <c r="AT171" s="206" t="s">
        <v>129</v>
      </c>
      <c r="AU171" s="206" t="s">
        <v>82</v>
      </c>
      <c r="AY171" s="16" t="s">
        <v>128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80</v>
      </c>
      <c r="BK171" s="207">
        <f>ROUND(I171*H171,2)</f>
        <v>0</v>
      </c>
      <c r="BL171" s="16" t="s">
        <v>150</v>
      </c>
      <c r="BM171" s="206" t="s">
        <v>358</v>
      </c>
    </row>
    <row r="172" s="2" customFormat="1">
      <c r="A172" s="37"/>
      <c r="B172" s="38"/>
      <c r="C172" s="39"/>
      <c r="D172" s="208" t="s">
        <v>136</v>
      </c>
      <c r="E172" s="39"/>
      <c r="F172" s="209" t="s">
        <v>359</v>
      </c>
      <c r="G172" s="39"/>
      <c r="H172" s="39"/>
      <c r="I172" s="210"/>
      <c r="J172" s="39"/>
      <c r="K172" s="39"/>
      <c r="L172" s="43"/>
      <c r="M172" s="211"/>
      <c r="N172" s="21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82</v>
      </c>
    </row>
    <row r="173" s="2" customFormat="1" ht="37.8" customHeight="1">
      <c r="A173" s="37"/>
      <c r="B173" s="38"/>
      <c r="C173" s="195" t="s">
        <v>336</v>
      </c>
      <c r="D173" s="195" t="s">
        <v>129</v>
      </c>
      <c r="E173" s="196" t="s">
        <v>361</v>
      </c>
      <c r="F173" s="197" t="s">
        <v>362</v>
      </c>
      <c r="G173" s="198" t="s">
        <v>262</v>
      </c>
      <c r="H173" s="199">
        <v>3420</v>
      </c>
      <c r="I173" s="200"/>
      <c r="J173" s="201">
        <f>ROUND(I173*H173,2)</f>
        <v>0</v>
      </c>
      <c r="K173" s="197" t="s">
        <v>133</v>
      </c>
      <c r="L173" s="43"/>
      <c r="M173" s="202" t="s">
        <v>19</v>
      </c>
      <c r="N173" s="203" t="s">
        <v>43</v>
      </c>
      <c r="O173" s="83"/>
      <c r="P173" s="204">
        <f>O173*H173</f>
        <v>0</v>
      </c>
      <c r="Q173" s="204">
        <v>0.23000000000000001</v>
      </c>
      <c r="R173" s="204">
        <f>Q173*H173</f>
        <v>786.60000000000002</v>
      </c>
      <c r="S173" s="204">
        <v>0</v>
      </c>
      <c r="T173" s="20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6" t="s">
        <v>150</v>
      </c>
      <c r="AT173" s="206" t="s">
        <v>129</v>
      </c>
      <c r="AU173" s="206" t="s">
        <v>82</v>
      </c>
      <c r="AY173" s="16" t="s">
        <v>128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80</v>
      </c>
      <c r="BK173" s="207">
        <f>ROUND(I173*H173,2)</f>
        <v>0</v>
      </c>
      <c r="BL173" s="16" t="s">
        <v>150</v>
      </c>
      <c r="BM173" s="206" t="s">
        <v>369</v>
      </c>
    </row>
    <row r="174" s="2" customFormat="1">
      <c r="A174" s="37"/>
      <c r="B174" s="38"/>
      <c r="C174" s="39"/>
      <c r="D174" s="208" t="s">
        <v>136</v>
      </c>
      <c r="E174" s="39"/>
      <c r="F174" s="209" t="s">
        <v>364</v>
      </c>
      <c r="G174" s="39"/>
      <c r="H174" s="39"/>
      <c r="I174" s="210"/>
      <c r="J174" s="39"/>
      <c r="K174" s="39"/>
      <c r="L174" s="43"/>
      <c r="M174" s="211"/>
      <c r="N174" s="21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136</v>
      </c>
      <c r="AU174" s="16" t="s">
        <v>82</v>
      </c>
    </row>
    <row r="175" s="2" customFormat="1">
      <c r="A175" s="37"/>
      <c r="B175" s="38"/>
      <c r="C175" s="39"/>
      <c r="D175" s="213" t="s">
        <v>160</v>
      </c>
      <c r="E175" s="39"/>
      <c r="F175" s="214" t="s">
        <v>371</v>
      </c>
      <c r="G175" s="39"/>
      <c r="H175" s="39"/>
      <c r="I175" s="210"/>
      <c r="J175" s="39"/>
      <c r="K175" s="39"/>
      <c r="L175" s="43"/>
      <c r="M175" s="211"/>
      <c r="N175" s="212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160</v>
      </c>
      <c r="AU175" s="16" t="s">
        <v>82</v>
      </c>
    </row>
    <row r="176" s="2" customFormat="1" ht="33" customHeight="1">
      <c r="A176" s="37"/>
      <c r="B176" s="38"/>
      <c r="C176" s="195" t="s">
        <v>7</v>
      </c>
      <c r="D176" s="195" t="s">
        <v>129</v>
      </c>
      <c r="E176" s="196" t="s">
        <v>373</v>
      </c>
      <c r="F176" s="197" t="s">
        <v>374</v>
      </c>
      <c r="G176" s="198" t="s">
        <v>262</v>
      </c>
      <c r="H176" s="199">
        <v>173</v>
      </c>
      <c r="I176" s="200"/>
      <c r="J176" s="201">
        <f>ROUND(I176*H176,2)</f>
        <v>0</v>
      </c>
      <c r="K176" s="197" t="s">
        <v>133</v>
      </c>
      <c r="L176" s="43"/>
      <c r="M176" s="202" t="s">
        <v>19</v>
      </c>
      <c r="N176" s="203" t="s">
        <v>43</v>
      </c>
      <c r="O176" s="83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6" t="s">
        <v>150</v>
      </c>
      <c r="AT176" s="206" t="s">
        <v>129</v>
      </c>
      <c r="AU176" s="206" t="s">
        <v>82</v>
      </c>
      <c r="AY176" s="16" t="s">
        <v>128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6" t="s">
        <v>80</v>
      </c>
      <c r="BK176" s="207">
        <f>ROUND(I176*H176,2)</f>
        <v>0</v>
      </c>
      <c r="BL176" s="16" t="s">
        <v>150</v>
      </c>
      <c r="BM176" s="206" t="s">
        <v>375</v>
      </c>
    </row>
    <row r="177" s="2" customFormat="1">
      <c r="A177" s="37"/>
      <c r="B177" s="38"/>
      <c r="C177" s="39"/>
      <c r="D177" s="208" t="s">
        <v>136</v>
      </c>
      <c r="E177" s="39"/>
      <c r="F177" s="209" t="s">
        <v>376</v>
      </c>
      <c r="G177" s="39"/>
      <c r="H177" s="39"/>
      <c r="I177" s="210"/>
      <c r="J177" s="39"/>
      <c r="K177" s="39"/>
      <c r="L177" s="43"/>
      <c r="M177" s="211"/>
      <c r="N177" s="21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136</v>
      </c>
      <c r="AU177" s="16" t="s">
        <v>82</v>
      </c>
    </row>
    <row r="178" s="13" customFormat="1">
      <c r="A178" s="13"/>
      <c r="B178" s="228"/>
      <c r="C178" s="229"/>
      <c r="D178" s="213" t="s">
        <v>215</v>
      </c>
      <c r="E178" s="230" t="s">
        <v>19</v>
      </c>
      <c r="F178" s="231" t="s">
        <v>377</v>
      </c>
      <c r="G178" s="229"/>
      <c r="H178" s="230" t="s">
        <v>19</v>
      </c>
      <c r="I178" s="232"/>
      <c r="J178" s="229"/>
      <c r="K178" s="229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215</v>
      </c>
      <c r="AU178" s="237" t="s">
        <v>82</v>
      </c>
      <c r="AV178" s="13" t="s">
        <v>80</v>
      </c>
      <c r="AW178" s="13" t="s">
        <v>33</v>
      </c>
      <c r="AX178" s="13" t="s">
        <v>72</v>
      </c>
      <c r="AY178" s="237" t="s">
        <v>128</v>
      </c>
    </row>
    <row r="179" s="14" customFormat="1">
      <c r="A179" s="14"/>
      <c r="B179" s="238"/>
      <c r="C179" s="239"/>
      <c r="D179" s="213" t="s">
        <v>215</v>
      </c>
      <c r="E179" s="240" t="s">
        <v>19</v>
      </c>
      <c r="F179" s="241" t="s">
        <v>763</v>
      </c>
      <c r="G179" s="239"/>
      <c r="H179" s="242">
        <v>173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215</v>
      </c>
      <c r="AU179" s="248" t="s">
        <v>82</v>
      </c>
      <c r="AV179" s="14" t="s">
        <v>82</v>
      </c>
      <c r="AW179" s="14" t="s">
        <v>33</v>
      </c>
      <c r="AX179" s="14" t="s">
        <v>72</v>
      </c>
      <c r="AY179" s="248" t="s">
        <v>128</v>
      </c>
    </row>
    <row r="180" s="11" customFormat="1" ht="22.8" customHeight="1">
      <c r="A180" s="11"/>
      <c r="B180" s="181"/>
      <c r="C180" s="182"/>
      <c r="D180" s="183" t="s">
        <v>71</v>
      </c>
      <c r="E180" s="226" t="s">
        <v>162</v>
      </c>
      <c r="F180" s="226" t="s">
        <v>378</v>
      </c>
      <c r="G180" s="182"/>
      <c r="H180" s="182"/>
      <c r="I180" s="185"/>
      <c r="J180" s="227">
        <f>BK180</f>
        <v>0</v>
      </c>
      <c r="K180" s="182"/>
      <c r="L180" s="187"/>
      <c r="M180" s="188"/>
      <c r="N180" s="189"/>
      <c r="O180" s="189"/>
      <c r="P180" s="190">
        <f>SUM(P181:P183)</f>
        <v>0</v>
      </c>
      <c r="Q180" s="189"/>
      <c r="R180" s="190">
        <f>SUM(R181:R183)</f>
        <v>0</v>
      </c>
      <c r="S180" s="189"/>
      <c r="T180" s="191">
        <f>SUM(T181:T183)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192" t="s">
        <v>80</v>
      </c>
      <c r="AT180" s="193" t="s">
        <v>71</v>
      </c>
      <c r="AU180" s="193" t="s">
        <v>80</v>
      </c>
      <c r="AY180" s="192" t="s">
        <v>128</v>
      </c>
      <c r="BK180" s="194">
        <f>SUM(BK181:BK183)</f>
        <v>0</v>
      </c>
    </row>
    <row r="181" s="2" customFormat="1" ht="16.5" customHeight="1">
      <c r="A181" s="37"/>
      <c r="B181" s="38"/>
      <c r="C181" s="195" t="s">
        <v>348</v>
      </c>
      <c r="D181" s="195" t="s">
        <v>129</v>
      </c>
      <c r="E181" s="196" t="s">
        <v>380</v>
      </c>
      <c r="F181" s="197" t="s">
        <v>381</v>
      </c>
      <c r="G181" s="198" t="s">
        <v>262</v>
      </c>
      <c r="H181" s="199">
        <v>10</v>
      </c>
      <c r="I181" s="200"/>
      <c r="J181" s="201">
        <f>ROUND(I181*H181,2)</f>
        <v>0</v>
      </c>
      <c r="K181" s="197" t="s">
        <v>19</v>
      </c>
      <c r="L181" s="43"/>
      <c r="M181" s="202" t="s">
        <v>19</v>
      </c>
      <c r="N181" s="203" t="s">
        <v>43</v>
      </c>
      <c r="O181" s="83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6" t="s">
        <v>150</v>
      </c>
      <c r="AT181" s="206" t="s">
        <v>129</v>
      </c>
      <c r="AU181" s="206" t="s">
        <v>82</v>
      </c>
      <c r="AY181" s="16" t="s">
        <v>128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6" t="s">
        <v>80</v>
      </c>
      <c r="BK181" s="207">
        <f>ROUND(I181*H181,2)</f>
        <v>0</v>
      </c>
      <c r="BL181" s="16" t="s">
        <v>150</v>
      </c>
      <c r="BM181" s="206" t="s">
        <v>382</v>
      </c>
    </row>
    <row r="182" s="13" customFormat="1">
      <c r="A182" s="13"/>
      <c r="B182" s="228"/>
      <c r="C182" s="229"/>
      <c r="D182" s="213" t="s">
        <v>215</v>
      </c>
      <c r="E182" s="230" t="s">
        <v>19</v>
      </c>
      <c r="F182" s="231" t="s">
        <v>773</v>
      </c>
      <c r="G182" s="229"/>
      <c r="H182" s="230" t="s">
        <v>19</v>
      </c>
      <c r="I182" s="232"/>
      <c r="J182" s="229"/>
      <c r="K182" s="229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215</v>
      </c>
      <c r="AU182" s="237" t="s">
        <v>82</v>
      </c>
      <c r="AV182" s="13" t="s">
        <v>80</v>
      </c>
      <c r="AW182" s="13" t="s">
        <v>33</v>
      </c>
      <c r="AX182" s="13" t="s">
        <v>72</v>
      </c>
      <c r="AY182" s="237" t="s">
        <v>128</v>
      </c>
    </row>
    <row r="183" s="14" customFormat="1">
      <c r="A183" s="14"/>
      <c r="B183" s="238"/>
      <c r="C183" s="239"/>
      <c r="D183" s="213" t="s">
        <v>215</v>
      </c>
      <c r="E183" s="240" t="s">
        <v>19</v>
      </c>
      <c r="F183" s="241" t="s">
        <v>180</v>
      </c>
      <c r="G183" s="239"/>
      <c r="H183" s="242">
        <v>10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215</v>
      </c>
      <c r="AU183" s="248" t="s">
        <v>82</v>
      </c>
      <c r="AV183" s="14" t="s">
        <v>82</v>
      </c>
      <c r="AW183" s="14" t="s">
        <v>33</v>
      </c>
      <c r="AX183" s="14" t="s">
        <v>72</v>
      </c>
      <c r="AY183" s="248" t="s">
        <v>128</v>
      </c>
    </row>
    <row r="184" s="11" customFormat="1" ht="22.8" customHeight="1">
      <c r="A184" s="11"/>
      <c r="B184" s="181"/>
      <c r="C184" s="182"/>
      <c r="D184" s="183" t="s">
        <v>71</v>
      </c>
      <c r="E184" s="226" t="s">
        <v>176</v>
      </c>
      <c r="F184" s="226" t="s">
        <v>383</v>
      </c>
      <c r="G184" s="182"/>
      <c r="H184" s="182"/>
      <c r="I184" s="185"/>
      <c r="J184" s="227">
        <f>BK184</f>
        <v>0</v>
      </c>
      <c r="K184" s="182"/>
      <c r="L184" s="187"/>
      <c r="M184" s="188"/>
      <c r="N184" s="189"/>
      <c r="O184" s="189"/>
      <c r="P184" s="190">
        <f>SUM(P185:P256)</f>
        <v>0</v>
      </c>
      <c r="Q184" s="189"/>
      <c r="R184" s="190">
        <f>SUM(R185:R256)</f>
        <v>114.71625223</v>
      </c>
      <c r="S184" s="189"/>
      <c r="T184" s="191">
        <f>SUM(T185:T256)</f>
        <v>486.46039999999999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92" t="s">
        <v>80</v>
      </c>
      <c r="AT184" s="193" t="s">
        <v>71</v>
      </c>
      <c r="AU184" s="193" t="s">
        <v>80</v>
      </c>
      <c r="AY184" s="192" t="s">
        <v>128</v>
      </c>
      <c r="BK184" s="194">
        <f>SUM(BK185:BK256)</f>
        <v>0</v>
      </c>
    </row>
    <row r="185" s="2" customFormat="1" ht="16.5" customHeight="1">
      <c r="A185" s="37"/>
      <c r="B185" s="38"/>
      <c r="C185" s="195" t="s">
        <v>353</v>
      </c>
      <c r="D185" s="195" t="s">
        <v>129</v>
      </c>
      <c r="E185" s="196" t="s">
        <v>385</v>
      </c>
      <c r="F185" s="197" t="s">
        <v>386</v>
      </c>
      <c r="G185" s="198" t="s">
        <v>262</v>
      </c>
      <c r="H185" s="199">
        <v>20366</v>
      </c>
      <c r="I185" s="200"/>
      <c r="J185" s="201">
        <f>ROUND(I185*H185,2)</f>
        <v>0</v>
      </c>
      <c r="K185" s="197" t="s">
        <v>19</v>
      </c>
      <c r="L185" s="43"/>
      <c r="M185" s="202" t="s">
        <v>19</v>
      </c>
      <c r="N185" s="203" t="s">
        <v>43</v>
      </c>
      <c r="O185" s="83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6" t="s">
        <v>150</v>
      </c>
      <c r="AT185" s="206" t="s">
        <v>129</v>
      </c>
      <c r="AU185" s="206" t="s">
        <v>82</v>
      </c>
      <c r="AY185" s="16" t="s">
        <v>128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6" t="s">
        <v>80</v>
      </c>
      <c r="BK185" s="207">
        <f>ROUND(I185*H185,2)</f>
        <v>0</v>
      </c>
      <c r="BL185" s="16" t="s">
        <v>150</v>
      </c>
      <c r="BM185" s="206" t="s">
        <v>387</v>
      </c>
    </row>
    <row r="186" s="2" customFormat="1" ht="24.15" customHeight="1">
      <c r="A186" s="37"/>
      <c r="B186" s="38"/>
      <c r="C186" s="195" t="s">
        <v>355</v>
      </c>
      <c r="D186" s="195" t="s">
        <v>129</v>
      </c>
      <c r="E186" s="196" t="s">
        <v>431</v>
      </c>
      <c r="F186" s="197" t="s">
        <v>432</v>
      </c>
      <c r="G186" s="198" t="s">
        <v>140</v>
      </c>
      <c r="H186" s="199">
        <v>316</v>
      </c>
      <c r="I186" s="200"/>
      <c r="J186" s="201">
        <f>ROUND(I186*H186,2)</f>
        <v>0</v>
      </c>
      <c r="K186" s="197" t="s">
        <v>133</v>
      </c>
      <c r="L186" s="43"/>
      <c r="M186" s="202" t="s">
        <v>19</v>
      </c>
      <c r="N186" s="203" t="s">
        <v>43</v>
      </c>
      <c r="O186" s="83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6" t="s">
        <v>150</v>
      </c>
      <c r="AT186" s="206" t="s">
        <v>129</v>
      </c>
      <c r="AU186" s="206" t="s">
        <v>82</v>
      </c>
      <c r="AY186" s="16" t="s">
        <v>128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6" t="s">
        <v>80</v>
      </c>
      <c r="BK186" s="207">
        <f>ROUND(I186*H186,2)</f>
        <v>0</v>
      </c>
      <c r="BL186" s="16" t="s">
        <v>150</v>
      </c>
      <c r="BM186" s="206" t="s">
        <v>433</v>
      </c>
    </row>
    <row r="187" s="2" customFormat="1">
      <c r="A187" s="37"/>
      <c r="B187" s="38"/>
      <c r="C187" s="39"/>
      <c r="D187" s="208" t="s">
        <v>136</v>
      </c>
      <c r="E187" s="39"/>
      <c r="F187" s="209" t="s">
        <v>434</v>
      </c>
      <c r="G187" s="39"/>
      <c r="H187" s="39"/>
      <c r="I187" s="210"/>
      <c r="J187" s="39"/>
      <c r="K187" s="39"/>
      <c r="L187" s="43"/>
      <c r="M187" s="211"/>
      <c r="N187" s="212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136</v>
      </c>
      <c r="AU187" s="16" t="s">
        <v>82</v>
      </c>
    </row>
    <row r="188" s="2" customFormat="1" ht="16.5" customHeight="1">
      <c r="A188" s="37"/>
      <c r="B188" s="38"/>
      <c r="C188" s="249" t="s">
        <v>360</v>
      </c>
      <c r="D188" s="249" t="s">
        <v>255</v>
      </c>
      <c r="E188" s="250" t="s">
        <v>436</v>
      </c>
      <c r="F188" s="251" t="s">
        <v>437</v>
      </c>
      <c r="G188" s="252" t="s">
        <v>140</v>
      </c>
      <c r="H188" s="253">
        <v>316</v>
      </c>
      <c r="I188" s="254"/>
      <c r="J188" s="255">
        <f>ROUND(I188*H188,2)</f>
        <v>0</v>
      </c>
      <c r="K188" s="251" t="s">
        <v>133</v>
      </c>
      <c r="L188" s="256"/>
      <c r="M188" s="257" t="s">
        <v>19</v>
      </c>
      <c r="N188" s="258" t="s">
        <v>43</v>
      </c>
      <c r="O188" s="83"/>
      <c r="P188" s="204">
        <f>O188*H188</f>
        <v>0</v>
      </c>
      <c r="Q188" s="204">
        <v>0.0014499999999999999</v>
      </c>
      <c r="R188" s="204">
        <f>Q188*H188</f>
        <v>0.45819999999999994</v>
      </c>
      <c r="S188" s="204">
        <v>0</v>
      </c>
      <c r="T188" s="20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6" t="s">
        <v>172</v>
      </c>
      <c r="AT188" s="206" t="s">
        <v>255</v>
      </c>
      <c r="AU188" s="206" t="s">
        <v>82</v>
      </c>
      <c r="AY188" s="16" t="s">
        <v>128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6" t="s">
        <v>80</v>
      </c>
      <c r="BK188" s="207">
        <f>ROUND(I188*H188,2)</f>
        <v>0</v>
      </c>
      <c r="BL188" s="16" t="s">
        <v>150</v>
      </c>
      <c r="BM188" s="206" t="s">
        <v>438</v>
      </c>
    </row>
    <row r="189" s="2" customFormat="1" ht="37.8" customHeight="1">
      <c r="A189" s="37"/>
      <c r="B189" s="38"/>
      <c r="C189" s="195" t="s">
        <v>366</v>
      </c>
      <c r="D189" s="195" t="s">
        <v>129</v>
      </c>
      <c r="E189" s="196" t="s">
        <v>440</v>
      </c>
      <c r="F189" s="197" t="s">
        <v>441</v>
      </c>
      <c r="G189" s="198" t="s">
        <v>405</v>
      </c>
      <c r="H189" s="199">
        <v>6822</v>
      </c>
      <c r="I189" s="200"/>
      <c r="J189" s="201">
        <f>ROUND(I189*H189,2)</f>
        <v>0</v>
      </c>
      <c r="K189" s="197" t="s">
        <v>133</v>
      </c>
      <c r="L189" s="43"/>
      <c r="M189" s="202" t="s">
        <v>19</v>
      </c>
      <c r="N189" s="203" t="s">
        <v>43</v>
      </c>
      <c r="O189" s="83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6" t="s">
        <v>150</v>
      </c>
      <c r="AT189" s="206" t="s">
        <v>129</v>
      </c>
      <c r="AU189" s="206" t="s">
        <v>82</v>
      </c>
      <c r="AY189" s="16" t="s">
        <v>128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80</v>
      </c>
      <c r="BK189" s="207">
        <f>ROUND(I189*H189,2)</f>
        <v>0</v>
      </c>
      <c r="BL189" s="16" t="s">
        <v>150</v>
      </c>
      <c r="BM189" s="206" t="s">
        <v>442</v>
      </c>
    </row>
    <row r="190" s="2" customFormat="1">
      <c r="A190" s="37"/>
      <c r="B190" s="38"/>
      <c r="C190" s="39"/>
      <c r="D190" s="208" t="s">
        <v>136</v>
      </c>
      <c r="E190" s="39"/>
      <c r="F190" s="209" t="s">
        <v>443</v>
      </c>
      <c r="G190" s="39"/>
      <c r="H190" s="39"/>
      <c r="I190" s="210"/>
      <c r="J190" s="39"/>
      <c r="K190" s="39"/>
      <c r="L190" s="43"/>
      <c r="M190" s="211"/>
      <c r="N190" s="21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82</v>
      </c>
    </row>
    <row r="191" s="14" customFormat="1">
      <c r="A191" s="14"/>
      <c r="B191" s="238"/>
      <c r="C191" s="239"/>
      <c r="D191" s="213" t="s">
        <v>215</v>
      </c>
      <c r="E191" s="240" t="s">
        <v>19</v>
      </c>
      <c r="F191" s="241" t="s">
        <v>774</v>
      </c>
      <c r="G191" s="239"/>
      <c r="H191" s="242">
        <v>6822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215</v>
      </c>
      <c r="AU191" s="248" t="s">
        <v>82</v>
      </c>
      <c r="AV191" s="14" t="s">
        <v>82</v>
      </c>
      <c r="AW191" s="14" t="s">
        <v>33</v>
      </c>
      <c r="AX191" s="14" t="s">
        <v>72</v>
      </c>
      <c r="AY191" s="248" t="s">
        <v>128</v>
      </c>
    </row>
    <row r="192" s="2" customFormat="1" ht="33" customHeight="1">
      <c r="A192" s="37"/>
      <c r="B192" s="38"/>
      <c r="C192" s="195" t="s">
        <v>372</v>
      </c>
      <c r="D192" s="195" t="s">
        <v>129</v>
      </c>
      <c r="E192" s="196" t="s">
        <v>445</v>
      </c>
      <c r="F192" s="197" t="s">
        <v>446</v>
      </c>
      <c r="G192" s="198" t="s">
        <v>405</v>
      </c>
      <c r="H192" s="199">
        <v>6765</v>
      </c>
      <c r="I192" s="200"/>
      <c r="J192" s="201">
        <f>ROUND(I192*H192,2)</f>
        <v>0</v>
      </c>
      <c r="K192" s="197" t="s">
        <v>133</v>
      </c>
      <c r="L192" s="43"/>
      <c r="M192" s="202" t="s">
        <v>19</v>
      </c>
      <c r="N192" s="203" t="s">
        <v>43</v>
      </c>
      <c r="O192" s="83"/>
      <c r="P192" s="204">
        <f>O192*H192</f>
        <v>0</v>
      </c>
      <c r="Q192" s="204">
        <v>0.00033</v>
      </c>
      <c r="R192" s="204">
        <f>Q192*H192</f>
        <v>2.23245</v>
      </c>
      <c r="S192" s="204">
        <v>0</v>
      </c>
      <c r="T192" s="20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6" t="s">
        <v>150</v>
      </c>
      <c r="AT192" s="206" t="s">
        <v>129</v>
      </c>
      <c r="AU192" s="206" t="s">
        <v>82</v>
      </c>
      <c r="AY192" s="16" t="s">
        <v>128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6" t="s">
        <v>80</v>
      </c>
      <c r="BK192" s="207">
        <f>ROUND(I192*H192,2)</f>
        <v>0</v>
      </c>
      <c r="BL192" s="16" t="s">
        <v>150</v>
      </c>
      <c r="BM192" s="206" t="s">
        <v>447</v>
      </c>
    </row>
    <row r="193" s="2" customFormat="1">
      <c r="A193" s="37"/>
      <c r="B193" s="38"/>
      <c r="C193" s="39"/>
      <c r="D193" s="208" t="s">
        <v>136</v>
      </c>
      <c r="E193" s="39"/>
      <c r="F193" s="209" t="s">
        <v>448</v>
      </c>
      <c r="G193" s="39"/>
      <c r="H193" s="39"/>
      <c r="I193" s="210"/>
      <c r="J193" s="39"/>
      <c r="K193" s="39"/>
      <c r="L193" s="43"/>
      <c r="M193" s="211"/>
      <c r="N193" s="21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136</v>
      </c>
      <c r="AU193" s="16" t="s">
        <v>82</v>
      </c>
    </row>
    <row r="194" s="2" customFormat="1" ht="33" customHeight="1">
      <c r="A194" s="37"/>
      <c r="B194" s="38"/>
      <c r="C194" s="195" t="s">
        <v>379</v>
      </c>
      <c r="D194" s="195" t="s">
        <v>129</v>
      </c>
      <c r="E194" s="196" t="s">
        <v>775</v>
      </c>
      <c r="F194" s="197" t="s">
        <v>776</v>
      </c>
      <c r="G194" s="198" t="s">
        <v>405</v>
      </c>
      <c r="H194" s="199">
        <v>57</v>
      </c>
      <c r="I194" s="200"/>
      <c r="J194" s="201">
        <f>ROUND(I194*H194,2)</f>
        <v>0</v>
      </c>
      <c r="K194" s="197" t="s">
        <v>133</v>
      </c>
      <c r="L194" s="43"/>
      <c r="M194" s="202" t="s">
        <v>19</v>
      </c>
      <c r="N194" s="203" t="s">
        <v>43</v>
      </c>
      <c r="O194" s="83"/>
      <c r="P194" s="204">
        <f>O194*H194</f>
        <v>0</v>
      </c>
      <c r="Q194" s="204">
        <v>0.00011</v>
      </c>
      <c r="R194" s="204">
        <f>Q194*H194</f>
        <v>0.0062700000000000004</v>
      </c>
      <c r="S194" s="204">
        <v>0</v>
      </c>
      <c r="T194" s="20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6" t="s">
        <v>150</v>
      </c>
      <c r="AT194" s="206" t="s">
        <v>129</v>
      </c>
      <c r="AU194" s="206" t="s">
        <v>82</v>
      </c>
      <c r="AY194" s="16" t="s">
        <v>128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6" t="s">
        <v>80</v>
      </c>
      <c r="BK194" s="207">
        <f>ROUND(I194*H194,2)</f>
        <v>0</v>
      </c>
      <c r="BL194" s="16" t="s">
        <v>150</v>
      </c>
      <c r="BM194" s="206" t="s">
        <v>777</v>
      </c>
    </row>
    <row r="195" s="2" customFormat="1">
      <c r="A195" s="37"/>
      <c r="B195" s="38"/>
      <c r="C195" s="39"/>
      <c r="D195" s="208" t="s">
        <v>136</v>
      </c>
      <c r="E195" s="39"/>
      <c r="F195" s="209" t="s">
        <v>778</v>
      </c>
      <c r="G195" s="39"/>
      <c r="H195" s="39"/>
      <c r="I195" s="210"/>
      <c r="J195" s="39"/>
      <c r="K195" s="39"/>
      <c r="L195" s="43"/>
      <c r="M195" s="211"/>
      <c r="N195" s="212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136</v>
      </c>
      <c r="AU195" s="16" t="s">
        <v>82</v>
      </c>
    </row>
    <row r="196" s="2" customFormat="1" ht="33" customHeight="1">
      <c r="A196" s="37"/>
      <c r="B196" s="38"/>
      <c r="C196" s="195" t="s">
        <v>384</v>
      </c>
      <c r="D196" s="195" t="s">
        <v>129</v>
      </c>
      <c r="E196" s="196" t="s">
        <v>450</v>
      </c>
      <c r="F196" s="197" t="s">
        <v>451</v>
      </c>
      <c r="G196" s="198" t="s">
        <v>405</v>
      </c>
      <c r="H196" s="199">
        <v>3450</v>
      </c>
      <c r="I196" s="200"/>
      <c r="J196" s="201">
        <f>ROUND(I196*H196,2)</f>
        <v>0</v>
      </c>
      <c r="K196" s="197" t="s">
        <v>133</v>
      </c>
      <c r="L196" s="43"/>
      <c r="M196" s="202" t="s">
        <v>19</v>
      </c>
      <c r="N196" s="203" t="s">
        <v>43</v>
      </c>
      <c r="O196" s="83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6" t="s">
        <v>150</v>
      </c>
      <c r="AT196" s="206" t="s">
        <v>129</v>
      </c>
      <c r="AU196" s="206" t="s">
        <v>82</v>
      </c>
      <c r="AY196" s="16" t="s">
        <v>128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6" t="s">
        <v>80</v>
      </c>
      <c r="BK196" s="207">
        <f>ROUND(I196*H196,2)</f>
        <v>0</v>
      </c>
      <c r="BL196" s="16" t="s">
        <v>150</v>
      </c>
      <c r="BM196" s="206" t="s">
        <v>452</v>
      </c>
    </row>
    <row r="197" s="2" customFormat="1">
      <c r="A197" s="37"/>
      <c r="B197" s="38"/>
      <c r="C197" s="39"/>
      <c r="D197" s="208" t="s">
        <v>136</v>
      </c>
      <c r="E197" s="39"/>
      <c r="F197" s="209" t="s">
        <v>453</v>
      </c>
      <c r="G197" s="39"/>
      <c r="H197" s="39"/>
      <c r="I197" s="210"/>
      <c r="J197" s="39"/>
      <c r="K197" s="39"/>
      <c r="L197" s="43"/>
      <c r="M197" s="211"/>
      <c r="N197" s="212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136</v>
      </c>
      <c r="AU197" s="16" t="s">
        <v>82</v>
      </c>
    </row>
    <row r="198" s="13" customFormat="1">
      <c r="A198" s="13"/>
      <c r="B198" s="228"/>
      <c r="C198" s="229"/>
      <c r="D198" s="213" t="s">
        <v>215</v>
      </c>
      <c r="E198" s="230" t="s">
        <v>19</v>
      </c>
      <c r="F198" s="231" t="s">
        <v>454</v>
      </c>
      <c r="G198" s="229"/>
      <c r="H198" s="230" t="s">
        <v>19</v>
      </c>
      <c r="I198" s="232"/>
      <c r="J198" s="229"/>
      <c r="K198" s="229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215</v>
      </c>
      <c r="AU198" s="237" t="s">
        <v>82</v>
      </c>
      <c r="AV198" s="13" t="s">
        <v>80</v>
      </c>
      <c r="AW198" s="13" t="s">
        <v>33</v>
      </c>
      <c r="AX198" s="13" t="s">
        <v>72</v>
      </c>
      <c r="AY198" s="237" t="s">
        <v>128</v>
      </c>
    </row>
    <row r="199" s="14" customFormat="1">
      <c r="A199" s="14"/>
      <c r="B199" s="238"/>
      <c r="C199" s="239"/>
      <c r="D199" s="213" t="s">
        <v>215</v>
      </c>
      <c r="E199" s="240" t="s">
        <v>19</v>
      </c>
      <c r="F199" s="241" t="s">
        <v>779</v>
      </c>
      <c r="G199" s="239"/>
      <c r="H199" s="242">
        <v>3450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215</v>
      </c>
      <c r="AU199" s="248" t="s">
        <v>82</v>
      </c>
      <c r="AV199" s="14" t="s">
        <v>82</v>
      </c>
      <c r="AW199" s="14" t="s">
        <v>33</v>
      </c>
      <c r="AX199" s="14" t="s">
        <v>72</v>
      </c>
      <c r="AY199" s="248" t="s">
        <v>128</v>
      </c>
    </row>
    <row r="200" s="2" customFormat="1" ht="55.5" customHeight="1">
      <c r="A200" s="37"/>
      <c r="B200" s="38"/>
      <c r="C200" s="195" t="s">
        <v>388</v>
      </c>
      <c r="D200" s="195" t="s">
        <v>129</v>
      </c>
      <c r="E200" s="196" t="s">
        <v>457</v>
      </c>
      <c r="F200" s="197" t="s">
        <v>458</v>
      </c>
      <c r="G200" s="198" t="s">
        <v>405</v>
      </c>
      <c r="H200" s="199">
        <v>3450</v>
      </c>
      <c r="I200" s="200"/>
      <c r="J200" s="201">
        <f>ROUND(I200*H200,2)</f>
        <v>0</v>
      </c>
      <c r="K200" s="197" t="s">
        <v>133</v>
      </c>
      <c r="L200" s="43"/>
      <c r="M200" s="202" t="s">
        <v>19</v>
      </c>
      <c r="N200" s="203" t="s">
        <v>43</v>
      </c>
      <c r="O200" s="83"/>
      <c r="P200" s="204">
        <f>O200*H200</f>
        <v>0</v>
      </c>
      <c r="Q200" s="204">
        <v>0.00022000000000000001</v>
      </c>
      <c r="R200" s="204">
        <f>Q200*H200</f>
        <v>0.75900000000000001</v>
      </c>
      <c r="S200" s="204">
        <v>0</v>
      </c>
      <c r="T200" s="20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6" t="s">
        <v>150</v>
      </c>
      <c r="AT200" s="206" t="s">
        <v>129</v>
      </c>
      <c r="AU200" s="206" t="s">
        <v>82</v>
      </c>
      <c r="AY200" s="16" t="s">
        <v>128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6" t="s">
        <v>80</v>
      </c>
      <c r="BK200" s="207">
        <f>ROUND(I200*H200,2)</f>
        <v>0</v>
      </c>
      <c r="BL200" s="16" t="s">
        <v>150</v>
      </c>
      <c r="BM200" s="206" t="s">
        <v>459</v>
      </c>
    </row>
    <row r="201" s="2" customFormat="1">
      <c r="A201" s="37"/>
      <c r="B201" s="38"/>
      <c r="C201" s="39"/>
      <c r="D201" s="208" t="s">
        <v>136</v>
      </c>
      <c r="E201" s="39"/>
      <c r="F201" s="209" t="s">
        <v>460</v>
      </c>
      <c r="G201" s="39"/>
      <c r="H201" s="39"/>
      <c r="I201" s="210"/>
      <c r="J201" s="39"/>
      <c r="K201" s="39"/>
      <c r="L201" s="43"/>
      <c r="M201" s="211"/>
      <c r="N201" s="21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136</v>
      </c>
      <c r="AU201" s="16" t="s">
        <v>82</v>
      </c>
    </row>
    <row r="202" s="2" customFormat="1" ht="44.25" customHeight="1">
      <c r="A202" s="37"/>
      <c r="B202" s="38"/>
      <c r="C202" s="195" t="s">
        <v>397</v>
      </c>
      <c r="D202" s="195" t="s">
        <v>129</v>
      </c>
      <c r="E202" s="196" t="s">
        <v>462</v>
      </c>
      <c r="F202" s="197" t="s">
        <v>463</v>
      </c>
      <c r="G202" s="198" t="s">
        <v>140</v>
      </c>
      <c r="H202" s="199">
        <v>5</v>
      </c>
      <c r="I202" s="200"/>
      <c r="J202" s="201">
        <f>ROUND(I202*H202,2)</f>
        <v>0</v>
      </c>
      <c r="K202" s="197" t="s">
        <v>19</v>
      </c>
      <c r="L202" s="43"/>
      <c r="M202" s="202" t="s">
        <v>19</v>
      </c>
      <c r="N202" s="203" t="s">
        <v>43</v>
      </c>
      <c r="O202" s="83"/>
      <c r="P202" s="204">
        <f>O202*H202</f>
        <v>0</v>
      </c>
      <c r="Q202" s="204">
        <v>7.6224800000000004</v>
      </c>
      <c r="R202" s="204">
        <f>Q202*H202</f>
        <v>38.112400000000001</v>
      </c>
      <c r="S202" s="204">
        <v>0</v>
      </c>
      <c r="T202" s="20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6" t="s">
        <v>150</v>
      </c>
      <c r="AT202" s="206" t="s">
        <v>129</v>
      </c>
      <c r="AU202" s="206" t="s">
        <v>82</v>
      </c>
      <c r="AY202" s="16" t="s">
        <v>128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6" t="s">
        <v>80</v>
      </c>
      <c r="BK202" s="207">
        <f>ROUND(I202*H202,2)</f>
        <v>0</v>
      </c>
      <c r="BL202" s="16" t="s">
        <v>150</v>
      </c>
      <c r="BM202" s="206" t="s">
        <v>464</v>
      </c>
    </row>
    <row r="203" s="2" customFormat="1" ht="24.15" customHeight="1">
      <c r="A203" s="37"/>
      <c r="B203" s="38"/>
      <c r="C203" s="195" t="s">
        <v>402</v>
      </c>
      <c r="D203" s="195" t="s">
        <v>129</v>
      </c>
      <c r="E203" s="196" t="s">
        <v>466</v>
      </c>
      <c r="F203" s="197" t="s">
        <v>467</v>
      </c>
      <c r="G203" s="198" t="s">
        <v>140</v>
      </c>
      <c r="H203" s="199">
        <v>10</v>
      </c>
      <c r="I203" s="200"/>
      <c r="J203" s="201">
        <f>ROUND(I203*H203,2)</f>
        <v>0</v>
      </c>
      <c r="K203" s="197" t="s">
        <v>19</v>
      </c>
      <c r="L203" s="43"/>
      <c r="M203" s="202" t="s">
        <v>19</v>
      </c>
      <c r="N203" s="203" t="s">
        <v>43</v>
      </c>
      <c r="O203" s="83"/>
      <c r="P203" s="204">
        <f>O203*H203</f>
        <v>0</v>
      </c>
      <c r="Q203" s="204">
        <v>0.59926999999999997</v>
      </c>
      <c r="R203" s="204">
        <f>Q203*H203</f>
        <v>5.9926999999999992</v>
      </c>
      <c r="S203" s="204">
        <v>0</v>
      </c>
      <c r="T203" s="20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6" t="s">
        <v>150</v>
      </c>
      <c r="AT203" s="206" t="s">
        <v>129</v>
      </c>
      <c r="AU203" s="206" t="s">
        <v>82</v>
      </c>
      <c r="AY203" s="16" t="s">
        <v>128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6" t="s">
        <v>80</v>
      </c>
      <c r="BK203" s="207">
        <f>ROUND(I203*H203,2)</f>
        <v>0</v>
      </c>
      <c r="BL203" s="16" t="s">
        <v>150</v>
      </c>
      <c r="BM203" s="206" t="s">
        <v>468</v>
      </c>
    </row>
    <row r="204" s="14" customFormat="1">
      <c r="A204" s="14"/>
      <c r="B204" s="238"/>
      <c r="C204" s="239"/>
      <c r="D204" s="213" t="s">
        <v>215</v>
      </c>
      <c r="E204" s="240" t="s">
        <v>19</v>
      </c>
      <c r="F204" s="241" t="s">
        <v>469</v>
      </c>
      <c r="G204" s="239"/>
      <c r="H204" s="242">
        <v>10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215</v>
      </c>
      <c r="AU204" s="248" t="s">
        <v>82</v>
      </c>
      <c r="AV204" s="14" t="s">
        <v>82</v>
      </c>
      <c r="AW204" s="14" t="s">
        <v>33</v>
      </c>
      <c r="AX204" s="14" t="s">
        <v>72</v>
      </c>
      <c r="AY204" s="248" t="s">
        <v>128</v>
      </c>
    </row>
    <row r="205" s="2" customFormat="1" ht="24.15" customHeight="1">
      <c r="A205" s="37"/>
      <c r="B205" s="38"/>
      <c r="C205" s="195" t="s">
        <v>409</v>
      </c>
      <c r="D205" s="195" t="s">
        <v>129</v>
      </c>
      <c r="E205" s="196" t="s">
        <v>471</v>
      </c>
      <c r="F205" s="197" t="s">
        <v>472</v>
      </c>
      <c r="G205" s="198" t="s">
        <v>246</v>
      </c>
      <c r="H205" s="199">
        <v>0.19800000000000001</v>
      </c>
      <c r="I205" s="200"/>
      <c r="J205" s="201">
        <f>ROUND(I205*H205,2)</f>
        <v>0</v>
      </c>
      <c r="K205" s="197" t="s">
        <v>133</v>
      </c>
      <c r="L205" s="43"/>
      <c r="M205" s="202" t="s">
        <v>19</v>
      </c>
      <c r="N205" s="203" t="s">
        <v>43</v>
      </c>
      <c r="O205" s="83"/>
      <c r="P205" s="204">
        <f>O205*H205</f>
        <v>0</v>
      </c>
      <c r="Q205" s="204">
        <v>1.0160100000000001</v>
      </c>
      <c r="R205" s="204">
        <f>Q205*H205</f>
        <v>0.20116998000000003</v>
      </c>
      <c r="S205" s="204">
        <v>0</v>
      </c>
      <c r="T205" s="20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6" t="s">
        <v>150</v>
      </c>
      <c r="AT205" s="206" t="s">
        <v>129</v>
      </c>
      <c r="AU205" s="206" t="s">
        <v>82</v>
      </c>
      <c r="AY205" s="16" t="s">
        <v>128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6" t="s">
        <v>80</v>
      </c>
      <c r="BK205" s="207">
        <f>ROUND(I205*H205,2)</f>
        <v>0</v>
      </c>
      <c r="BL205" s="16" t="s">
        <v>150</v>
      </c>
      <c r="BM205" s="206" t="s">
        <v>473</v>
      </c>
    </row>
    <row r="206" s="2" customFormat="1">
      <c r="A206" s="37"/>
      <c r="B206" s="38"/>
      <c r="C206" s="39"/>
      <c r="D206" s="208" t="s">
        <v>136</v>
      </c>
      <c r="E206" s="39"/>
      <c r="F206" s="209" t="s">
        <v>474</v>
      </c>
      <c r="G206" s="39"/>
      <c r="H206" s="39"/>
      <c r="I206" s="210"/>
      <c r="J206" s="39"/>
      <c r="K206" s="39"/>
      <c r="L206" s="43"/>
      <c r="M206" s="211"/>
      <c r="N206" s="21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136</v>
      </c>
      <c r="AU206" s="16" t="s">
        <v>82</v>
      </c>
    </row>
    <row r="207" s="13" customFormat="1">
      <c r="A207" s="13"/>
      <c r="B207" s="228"/>
      <c r="C207" s="229"/>
      <c r="D207" s="213" t="s">
        <v>215</v>
      </c>
      <c r="E207" s="230" t="s">
        <v>19</v>
      </c>
      <c r="F207" s="231" t="s">
        <v>229</v>
      </c>
      <c r="G207" s="229"/>
      <c r="H207" s="230" t="s">
        <v>19</v>
      </c>
      <c r="I207" s="232"/>
      <c r="J207" s="229"/>
      <c r="K207" s="229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215</v>
      </c>
      <c r="AU207" s="237" t="s">
        <v>82</v>
      </c>
      <c r="AV207" s="13" t="s">
        <v>80</v>
      </c>
      <c r="AW207" s="13" t="s">
        <v>33</v>
      </c>
      <c r="AX207" s="13" t="s">
        <v>72</v>
      </c>
      <c r="AY207" s="237" t="s">
        <v>128</v>
      </c>
    </row>
    <row r="208" s="13" customFormat="1">
      <c r="A208" s="13"/>
      <c r="B208" s="228"/>
      <c r="C208" s="229"/>
      <c r="D208" s="213" t="s">
        <v>215</v>
      </c>
      <c r="E208" s="230" t="s">
        <v>19</v>
      </c>
      <c r="F208" s="231" t="s">
        <v>475</v>
      </c>
      <c r="G208" s="229"/>
      <c r="H208" s="230" t="s">
        <v>19</v>
      </c>
      <c r="I208" s="232"/>
      <c r="J208" s="229"/>
      <c r="K208" s="229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215</v>
      </c>
      <c r="AU208" s="237" t="s">
        <v>82</v>
      </c>
      <c r="AV208" s="13" t="s">
        <v>80</v>
      </c>
      <c r="AW208" s="13" t="s">
        <v>33</v>
      </c>
      <c r="AX208" s="13" t="s">
        <v>72</v>
      </c>
      <c r="AY208" s="237" t="s">
        <v>128</v>
      </c>
    </row>
    <row r="209" s="14" customFormat="1">
      <c r="A209" s="14"/>
      <c r="B209" s="238"/>
      <c r="C209" s="239"/>
      <c r="D209" s="213" t="s">
        <v>215</v>
      </c>
      <c r="E209" s="240" t="s">
        <v>19</v>
      </c>
      <c r="F209" s="241" t="s">
        <v>476</v>
      </c>
      <c r="G209" s="239"/>
      <c r="H209" s="242">
        <v>0.19800000000000001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215</v>
      </c>
      <c r="AU209" s="248" t="s">
        <v>82</v>
      </c>
      <c r="AV209" s="14" t="s">
        <v>82</v>
      </c>
      <c r="AW209" s="14" t="s">
        <v>33</v>
      </c>
      <c r="AX209" s="14" t="s">
        <v>72</v>
      </c>
      <c r="AY209" s="248" t="s">
        <v>128</v>
      </c>
    </row>
    <row r="210" s="2" customFormat="1" ht="62.7" customHeight="1">
      <c r="A210" s="37"/>
      <c r="B210" s="38"/>
      <c r="C210" s="195" t="s">
        <v>415</v>
      </c>
      <c r="D210" s="195" t="s">
        <v>129</v>
      </c>
      <c r="E210" s="196" t="s">
        <v>478</v>
      </c>
      <c r="F210" s="197" t="s">
        <v>479</v>
      </c>
      <c r="G210" s="198" t="s">
        <v>405</v>
      </c>
      <c r="H210" s="199">
        <v>4250</v>
      </c>
      <c r="I210" s="200"/>
      <c r="J210" s="201">
        <f>ROUND(I210*H210,2)</f>
        <v>0</v>
      </c>
      <c r="K210" s="197" t="s">
        <v>133</v>
      </c>
      <c r="L210" s="43"/>
      <c r="M210" s="202" t="s">
        <v>19</v>
      </c>
      <c r="N210" s="203" t="s">
        <v>43</v>
      </c>
      <c r="O210" s="83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6" t="s">
        <v>150</v>
      </c>
      <c r="AT210" s="206" t="s">
        <v>129</v>
      </c>
      <c r="AU210" s="206" t="s">
        <v>82</v>
      </c>
      <c r="AY210" s="16" t="s">
        <v>128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6" t="s">
        <v>80</v>
      </c>
      <c r="BK210" s="207">
        <f>ROUND(I210*H210,2)</f>
        <v>0</v>
      </c>
      <c r="BL210" s="16" t="s">
        <v>150</v>
      </c>
      <c r="BM210" s="206" t="s">
        <v>480</v>
      </c>
    </row>
    <row r="211" s="2" customFormat="1">
      <c r="A211" s="37"/>
      <c r="B211" s="38"/>
      <c r="C211" s="39"/>
      <c r="D211" s="208" t="s">
        <v>136</v>
      </c>
      <c r="E211" s="39"/>
      <c r="F211" s="209" t="s">
        <v>481</v>
      </c>
      <c r="G211" s="39"/>
      <c r="H211" s="39"/>
      <c r="I211" s="210"/>
      <c r="J211" s="39"/>
      <c r="K211" s="39"/>
      <c r="L211" s="43"/>
      <c r="M211" s="211"/>
      <c r="N211" s="212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136</v>
      </c>
      <c r="AU211" s="16" t="s">
        <v>82</v>
      </c>
    </row>
    <row r="212" s="2" customFormat="1" ht="66.75" customHeight="1">
      <c r="A212" s="37"/>
      <c r="B212" s="38"/>
      <c r="C212" s="195" t="s">
        <v>424</v>
      </c>
      <c r="D212" s="195" t="s">
        <v>129</v>
      </c>
      <c r="E212" s="196" t="s">
        <v>483</v>
      </c>
      <c r="F212" s="197" t="s">
        <v>484</v>
      </c>
      <c r="G212" s="198" t="s">
        <v>405</v>
      </c>
      <c r="H212" s="199">
        <v>53.600000000000001</v>
      </c>
      <c r="I212" s="200"/>
      <c r="J212" s="201">
        <f>ROUND(I212*H212,2)</f>
        <v>0</v>
      </c>
      <c r="K212" s="197" t="s">
        <v>133</v>
      </c>
      <c r="L212" s="43"/>
      <c r="M212" s="202" t="s">
        <v>19</v>
      </c>
      <c r="N212" s="203" t="s">
        <v>43</v>
      </c>
      <c r="O212" s="83"/>
      <c r="P212" s="204">
        <f>O212*H212</f>
        <v>0</v>
      </c>
      <c r="Q212" s="204">
        <v>0</v>
      </c>
      <c r="R212" s="204">
        <f>Q212*H212</f>
        <v>0</v>
      </c>
      <c r="S212" s="204">
        <v>0.085999999999999993</v>
      </c>
      <c r="T212" s="205">
        <f>S212*H212</f>
        <v>4.6095999999999995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6" t="s">
        <v>150</v>
      </c>
      <c r="AT212" s="206" t="s">
        <v>129</v>
      </c>
      <c r="AU212" s="206" t="s">
        <v>82</v>
      </c>
      <c r="AY212" s="16" t="s">
        <v>128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6" t="s">
        <v>80</v>
      </c>
      <c r="BK212" s="207">
        <f>ROUND(I212*H212,2)</f>
        <v>0</v>
      </c>
      <c r="BL212" s="16" t="s">
        <v>150</v>
      </c>
      <c r="BM212" s="206" t="s">
        <v>485</v>
      </c>
    </row>
    <row r="213" s="2" customFormat="1">
      <c r="A213" s="37"/>
      <c r="B213" s="38"/>
      <c r="C213" s="39"/>
      <c r="D213" s="208" t="s">
        <v>136</v>
      </c>
      <c r="E213" s="39"/>
      <c r="F213" s="209" t="s">
        <v>486</v>
      </c>
      <c r="G213" s="39"/>
      <c r="H213" s="39"/>
      <c r="I213" s="210"/>
      <c r="J213" s="39"/>
      <c r="K213" s="39"/>
      <c r="L213" s="43"/>
      <c r="M213" s="211"/>
      <c r="N213" s="21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136</v>
      </c>
      <c r="AU213" s="16" t="s">
        <v>82</v>
      </c>
    </row>
    <row r="214" s="13" customFormat="1">
      <c r="A214" s="13"/>
      <c r="B214" s="228"/>
      <c r="C214" s="229"/>
      <c r="D214" s="213" t="s">
        <v>215</v>
      </c>
      <c r="E214" s="230" t="s">
        <v>19</v>
      </c>
      <c r="F214" s="231" t="s">
        <v>487</v>
      </c>
      <c r="G214" s="229"/>
      <c r="H214" s="230" t="s">
        <v>19</v>
      </c>
      <c r="I214" s="232"/>
      <c r="J214" s="229"/>
      <c r="K214" s="229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215</v>
      </c>
      <c r="AU214" s="237" t="s">
        <v>82</v>
      </c>
      <c r="AV214" s="13" t="s">
        <v>80</v>
      </c>
      <c r="AW214" s="13" t="s">
        <v>33</v>
      </c>
      <c r="AX214" s="13" t="s">
        <v>72</v>
      </c>
      <c r="AY214" s="237" t="s">
        <v>128</v>
      </c>
    </row>
    <row r="215" s="14" customFormat="1">
      <c r="A215" s="14"/>
      <c r="B215" s="238"/>
      <c r="C215" s="239"/>
      <c r="D215" s="213" t="s">
        <v>215</v>
      </c>
      <c r="E215" s="240" t="s">
        <v>19</v>
      </c>
      <c r="F215" s="241" t="s">
        <v>336</v>
      </c>
      <c r="G215" s="239"/>
      <c r="H215" s="242">
        <v>20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215</v>
      </c>
      <c r="AU215" s="248" t="s">
        <v>82</v>
      </c>
      <c r="AV215" s="14" t="s">
        <v>82</v>
      </c>
      <c r="AW215" s="14" t="s">
        <v>33</v>
      </c>
      <c r="AX215" s="14" t="s">
        <v>72</v>
      </c>
      <c r="AY215" s="248" t="s">
        <v>128</v>
      </c>
    </row>
    <row r="216" s="13" customFormat="1">
      <c r="A216" s="13"/>
      <c r="B216" s="228"/>
      <c r="C216" s="229"/>
      <c r="D216" s="213" t="s">
        <v>215</v>
      </c>
      <c r="E216" s="230" t="s">
        <v>19</v>
      </c>
      <c r="F216" s="231" t="s">
        <v>231</v>
      </c>
      <c r="G216" s="229"/>
      <c r="H216" s="230" t="s">
        <v>19</v>
      </c>
      <c r="I216" s="232"/>
      <c r="J216" s="229"/>
      <c r="K216" s="229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215</v>
      </c>
      <c r="AU216" s="237" t="s">
        <v>82</v>
      </c>
      <c r="AV216" s="13" t="s">
        <v>80</v>
      </c>
      <c r="AW216" s="13" t="s">
        <v>33</v>
      </c>
      <c r="AX216" s="13" t="s">
        <v>72</v>
      </c>
      <c r="AY216" s="237" t="s">
        <v>128</v>
      </c>
    </row>
    <row r="217" s="13" customFormat="1">
      <c r="A217" s="13"/>
      <c r="B217" s="228"/>
      <c r="C217" s="229"/>
      <c r="D217" s="213" t="s">
        <v>215</v>
      </c>
      <c r="E217" s="230" t="s">
        <v>19</v>
      </c>
      <c r="F217" s="231" t="s">
        <v>780</v>
      </c>
      <c r="G217" s="229"/>
      <c r="H217" s="230" t="s">
        <v>19</v>
      </c>
      <c r="I217" s="232"/>
      <c r="J217" s="229"/>
      <c r="K217" s="229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215</v>
      </c>
      <c r="AU217" s="237" t="s">
        <v>82</v>
      </c>
      <c r="AV217" s="13" t="s">
        <v>80</v>
      </c>
      <c r="AW217" s="13" t="s">
        <v>33</v>
      </c>
      <c r="AX217" s="13" t="s">
        <v>72</v>
      </c>
      <c r="AY217" s="237" t="s">
        <v>128</v>
      </c>
    </row>
    <row r="218" s="14" customFormat="1">
      <c r="A218" s="14"/>
      <c r="B218" s="238"/>
      <c r="C218" s="239"/>
      <c r="D218" s="213" t="s">
        <v>215</v>
      </c>
      <c r="E218" s="240" t="s">
        <v>19</v>
      </c>
      <c r="F218" s="241" t="s">
        <v>781</v>
      </c>
      <c r="G218" s="239"/>
      <c r="H218" s="242">
        <v>33.600000000000001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215</v>
      </c>
      <c r="AU218" s="248" t="s">
        <v>82</v>
      </c>
      <c r="AV218" s="14" t="s">
        <v>82</v>
      </c>
      <c r="AW218" s="14" t="s">
        <v>33</v>
      </c>
      <c r="AX218" s="14" t="s">
        <v>72</v>
      </c>
      <c r="AY218" s="248" t="s">
        <v>128</v>
      </c>
    </row>
    <row r="219" s="2" customFormat="1" ht="66.75" customHeight="1">
      <c r="A219" s="37"/>
      <c r="B219" s="38"/>
      <c r="C219" s="195" t="s">
        <v>269</v>
      </c>
      <c r="D219" s="195" t="s">
        <v>129</v>
      </c>
      <c r="E219" s="196" t="s">
        <v>489</v>
      </c>
      <c r="F219" s="197" t="s">
        <v>490</v>
      </c>
      <c r="G219" s="198" t="s">
        <v>405</v>
      </c>
      <c r="H219" s="199">
        <v>9.1999999999999993</v>
      </c>
      <c r="I219" s="200"/>
      <c r="J219" s="201">
        <f>ROUND(I219*H219,2)</f>
        <v>0</v>
      </c>
      <c r="K219" s="197" t="s">
        <v>133</v>
      </c>
      <c r="L219" s="43"/>
      <c r="M219" s="202" t="s">
        <v>19</v>
      </c>
      <c r="N219" s="203" t="s">
        <v>43</v>
      </c>
      <c r="O219" s="83"/>
      <c r="P219" s="204">
        <f>O219*H219</f>
        <v>0</v>
      </c>
      <c r="Q219" s="204">
        <v>0</v>
      </c>
      <c r="R219" s="204">
        <f>Q219*H219</f>
        <v>0</v>
      </c>
      <c r="S219" s="204">
        <v>0.129</v>
      </c>
      <c r="T219" s="205">
        <f>S219*H219</f>
        <v>1.1867999999999999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6" t="s">
        <v>150</v>
      </c>
      <c r="AT219" s="206" t="s">
        <v>129</v>
      </c>
      <c r="AU219" s="206" t="s">
        <v>82</v>
      </c>
      <c r="AY219" s="16" t="s">
        <v>128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80</v>
      </c>
      <c r="BK219" s="207">
        <f>ROUND(I219*H219,2)</f>
        <v>0</v>
      </c>
      <c r="BL219" s="16" t="s">
        <v>150</v>
      </c>
      <c r="BM219" s="206" t="s">
        <v>491</v>
      </c>
    </row>
    <row r="220" s="2" customFormat="1">
      <c r="A220" s="37"/>
      <c r="B220" s="38"/>
      <c r="C220" s="39"/>
      <c r="D220" s="208" t="s">
        <v>136</v>
      </c>
      <c r="E220" s="39"/>
      <c r="F220" s="209" t="s">
        <v>492</v>
      </c>
      <c r="G220" s="39"/>
      <c r="H220" s="39"/>
      <c r="I220" s="210"/>
      <c r="J220" s="39"/>
      <c r="K220" s="39"/>
      <c r="L220" s="43"/>
      <c r="M220" s="211"/>
      <c r="N220" s="21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136</v>
      </c>
      <c r="AU220" s="16" t="s">
        <v>82</v>
      </c>
    </row>
    <row r="221" s="13" customFormat="1">
      <c r="A221" s="13"/>
      <c r="B221" s="228"/>
      <c r="C221" s="229"/>
      <c r="D221" s="213" t="s">
        <v>215</v>
      </c>
      <c r="E221" s="230" t="s">
        <v>19</v>
      </c>
      <c r="F221" s="231" t="s">
        <v>782</v>
      </c>
      <c r="G221" s="229"/>
      <c r="H221" s="230" t="s">
        <v>19</v>
      </c>
      <c r="I221" s="232"/>
      <c r="J221" s="229"/>
      <c r="K221" s="229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215</v>
      </c>
      <c r="AU221" s="237" t="s">
        <v>82</v>
      </c>
      <c r="AV221" s="13" t="s">
        <v>80</v>
      </c>
      <c r="AW221" s="13" t="s">
        <v>33</v>
      </c>
      <c r="AX221" s="13" t="s">
        <v>72</v>
      </c>
      <c r="AY221" s="237" t="s">
        <v>128</v>
      </c>
    </row>
    <row r="222" s="14" customFormat="1">
      <c r="A222" s="14"/>
      <c r="B222" s="238"/>
      <c r="C222" s="239"/>
      <c r="D222" s="213" t="s">
        <v>215</v>
      </c>
      <c r="E222" s="240" t="s">
        <v>19</v>
      </c>
      <c r="F222" s="241" t="s">
        <v>783</v>
      </c>
      <c r="G222" s="239"/>
      <c r="H222" s="242">
        <v>9.1999999999999993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215</v>
      </c>
      <c r="AU222" s="248" t="s">
        <v>82</v>
      </c>
      <c r="AV222" s="14" t="s">
        <v>82</v>
      </c>
      <c r="AW222" s="14" t="s">
        <v>33</v>
      </c>
      <c r="AX222" s="14" t="s">
        <v>72</v>
      </c>
      <c r="AY222" s="248" t="s">
        <v>128</v>
      </c>
    </row>
    <row r="223" s="2" customFormat="1" ht="62.7" customHeight="1">
      <c r="A223" s="37"/>
      <c r="B223" s="38"/>
      <c r="C223" s="195" t="s">
        <v>435</v>
      </c>
      <c r="D223" s="195" t="s">
        <v>129</v>
      </c>
      <c r="E223" s="196" t="s">
        <v>501</v>
      </c>
      <c r="F223" s="197" t="s">
        <v>502</v>
      </c>
      <c r="G223" s="198" t="s">
        <v>262</v>
      </c>
      <c r="H223" s="199">
        <v>20366</v>
      </c>
      <c r="I223" s="200"/>
      <c r="J223" s="201">
        <f>ROUND(I223*H223,2)</f>
        <v>0</v>
      </c>
      <c r="K223" s="197" t="s">
        <v>133</v>
      </c>
      <c r="L223" s="43"/>
      <c r="M223" s="202" t="s">
        <v>19</v>
      </c>
      <c r="N223" s="203" t="s">
        <v>43</v>
      </c>
      <c r="O223" s="83"/>
      <c r="P223" s="204">
        <f>O223*H223</f>
        <v>0</v>
      </c>
      <c r="Q223" s="204">
        <v>0</v>
      </c>
      <c r="R223" s="204">
        <f>Q223*H223</f>
        <v>0</v>
      </c>
      <c r="S223" s="204">
        <v>0.02</v>
      </c>
      <c r="T223" s="205">
        <f>S223*H223</f>
        <v>407.31999999999999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06" t="s">
        <v>150</v>
      </c>
      <c r="AT223" s="206" t="s">
        <v>129</v>
      </c>
      <c r="AU223" s="206" t="s">
        <v>82</v>
      </c>
      <c r="AY223" s="16" t="s">
        <v>128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6" t="s">
        <v>80</v>
      </c>
      <c r="BK223" s="207">
        <f>ROUND(I223*H223,2)</f>
        <v>0</v>
      </c>
      <c r="BL223" s="16" t="s">
        <v>150</v>
      </c>
      <c r="BM223" s="206" t="s">
        <v>503</v>
      </c>
    </row>
    <row r="224" s="2" customFormat="1">
      <c r="A224" s="37"/>
      <c r="B224" s="38"/>
      <c r="C224" s="39"/>
      <c r="D224" s="208" t="s">
        <v>136</v>
      </c>
      <c r="E224" s="39"/>
      <c r="F224" s="209" t="s">
        <v>504</v>
      </c>
      <c r="G224" s="39"/>
      <c r="H224" s="39"/>
      <c r="I224" s="210"/>
      <c r="J224" s="39"/>
      <c r="K224" s="39"/>
      <c r="L224" s="43"/>
      <c r="M224" s="211"/>
      <c r="N224" s="212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136</v>
      </c>
      <c r="AU224" s="16" t="s">
        <v>82</v>
      </c>
    </row>
    <row r="225" s="2" customFormat="1" ht="62.7" customHeight="1">
      <c r="A225" s="37"/>
      <c r="B225" s="38"/>
      <c r="C225" s="195" t="s">
        <v>439</v>
      </c>
      <c r="D225" s="195" t="s">
        <v>129</v>
      </c>
      <c r="E225" s="196" t="s">
        <v>506</v>
      </c>
      <c r="F225" s="197" t="s">
        <v>507</v>
      </c>
      <c r="G225" s="198" t="s">
        <v>405</v>
      </c>
      <c r="H225" s="199">
        <v>52.799999999999997</v>
      </c>
      <c r="I225" s="200"/>
      <c r="J225" s="201">
        <f>ROUND(I225*H225,2)</f>
        <v>0</v>
      </c>
      <c r="K225" s="197" t="s">
        <v>133</v>
      </c>
      <c r="L225" s="43"/>
      <c r="M225" s="202" t="s">
        <v>19</v>
      </c>
      <c r="N225" s="203" t="s">
        <v>43</v>
      </c>
      <c r="O225" s="83"/>
      <c r="P225" s="204">
        <f>O225*H225</f>
        <v>0</v>
      </c>
      <c r="Q225" s="204">
        <v>0</v>
      </c>
      <c r="R225" s="204">
        <f>Q225*H225</f>
        <v>0</v>
      </c>
      <c r="S225" s="204">
        <v>0.97999999999999998</v>
      </c>
      <c r="T225" s="205">
        <f>S225*H225</f>
        <v>51.744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6" t="s">
        <v>150</v>
      </c>
      <c r="AT225" s="206" t="s">
        <v>129</v>
      </c>
      <c r="AU225" s="206" t="s">
        <v>82</v>
      </c>
      <c r="AY225" s="16" t="s">
        <v>128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6" t="s">
        <v>80</v>
      </c>
      <c r="BK225" s="207">
        <f>ROUND(I225*H225,2)</f>
        <v>0</v>
      </c>
      <c r="BL225" s="16" t="s">
        <v>150</v>
      </c>
      <c r="BM225" s="206" t="s">
        <v>508</v>
      </c>
    </row>
    <row r="226" s="2" customFormat="1">
      <c r="A226" s="37"/>
      <c r="B226" s="38"/>
      <c r="C226" s="39"/>
      <c r="D226" s="208" t="s">
        <v>136</v>
      </c>
      <c r="E226" s="39"/>
      <c r="F226" s="209" t="s">
        <v>509</v>
      </c>
      <c r="G226" s="39"/>
      <c r="H226" s="39"/>
      <c r="I226" s="210"/>
      <c r="J226" s="39"/>
      <c r="K226" s="39"/>
      <c r="L226" s="43"/>
      <c r="M226" s="211"/>
      <c r="N226" s="212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136</v>
      </c>
      <c r="AU226" s="16" t="s">
        <v>82</v>
      </c>
    </row>
    <row r="227" s="13" customFormat="1">
      <c r="A227" s="13"/>
      <c r="B227" s="228"/>
      <c r="C227" s="229"/>
      <c r="D227" s="213" t="s">
        <v>215</v>
      </c>
      <c r="E227" s="230" t="s">
        <v>19</v>
      </c>
      <c r="F227" s="231" t="s">
        <v>229</v>
      </c>
      <c r="G227" s="229"/>
      <c r="H227" s="230" t="s">
        <v>19</v>
      </c>
      <c r="I227" s="232"/>
      <c r="J227" s="229"/>
      <c r="K227" s="229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215</v>
      </c>
      <c r="AU227" s="237" t="s">
        <v>82</v>
      </c>
      <c r="AV227" s="13" t="s">
        <v>80</v>
      </c>
      <c r="AW227" s="13" t="s">
        <v>33</v>
      </c>
      <c r="AX227" s="13" t="s">
        <v>72</v>
      </c>
      <c r="AY227" s="237" t="s">
        <v>128</v>
      </c>
    </row>
    <row r="228" s="14" customFormat="1">
      <c r="A228" s="14"/>
      <c r="B228" s="238"/>
      <c r="C228" s="239"/>
      <c r="D228" s="213" t="s">
        <v>215</v>
      </c>
      <c r="E228" s="240" t="s">
        <v>19</v>
      </c>
      <c r="F228" s="241" t="s">
        <v>510</v>
      </c>
      <c r="G228" s="239"/>
      <c r="H228" s="242">
        <v>30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215</v>
      </c>
      <c r="AU228" s="248" t="s">
        <v>82</v>
      </c>
      <c r="AV228" s="14" t="s">
        <v>82</v>
      </c>
      <c r="AW228" s="14" t="s">
        <v>33</v>
      </c>
      <c r="AX228" s="14" t="s">
        <v>72</v>
      </c>
      <c r="AY228" s="248" t="s">
        <v>128</v>
      </c>
    </row>
    <row r="229" s="13" customFormat="1">
      <c r="A229" s="13"/>
      <c r="B229" s="228"/>
      <c r="C229" s="229"/>
      <c r="D229" s="213" t="s">
        <v>215</v>
      </c>
      <c r="E229" s="230" t="s">
        <v>19</v>
      </c>
      <c r="F229" s="231" t="s">
        <v>231</v>
      </c>
      <c r="G229" s="229"/>
      <c r="H229" s="230" t="s">
        <v>19</v>
      </c>
      <c r="I229" s="232"/>
      <c r="J229" s="229"/>
      <c r="K229" s="229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215</v>
      </c>
      <c r="AU229" s="237" t="s">
        <v>82</v>
      </c>
      <c r="AV229" s="13" t="s">
        <v>80</v>
      </c>
      <c r="AW229" s="13" t="s">
        <v>33</v>
      </c>
      <c r="AX229" s="13" t="s">
        <v>72</v>
      </c>
      <c r="AY229" s="237" t="s">
        <v>128</v>
      </c>
    </row>
    <row r="230" s="13" customFormat="1">
      <c r="A230" s="13"/>
      <c r="B230" s="228"/>
      <c r="C230" s="229"/>
      <c r="D230" s="213" t="s">
        <v>215</v>
      </c>
      <c r="E230" s="230" t="s">
        <v>19</v>
      </c>
      <c r="F230" s="231" t="s">
        <v>757</v>
      </c>
      <c r="G230" s="229"/>
      <c r="H230" s="230" t="s">
        <v>19</v>
      </c>
      <c r="I230" s="232"/>
      <c r="J230" s="229"/>
      <c r="K230" s="229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215</v>
      </c>
      <c r="AU230" s="237" t="s">
        <v>82</v>
      </c>
      <c r="AV230" s="13" t="s">
        <v>80</v>
      </c>
      <c r="AW230" s="13" t="s">
        <v>33</v>
      </c>
      <c r="AX230" s="13" t="s">
        <v>72</v>
      </c>
      <c r="AY230" s="237" t="s">
        <v>128</v>
      </c>
    </row>
    <row r="231" s="14" customFormat="1">
      <c r="A231" s="14"/>
      <c r="B231" s="238"/>
      <c r="C231" s="239"/>
      <c r="D231" s="213" t="s">
        <v>215</v>
      </c>
      <c r="E231" s="240" t="s">
        <v>19</v>
      </c>
      <c r="F231" s="241" t="s">
        <v>784</v>
      </c>
      <c r="G231" s="239"/>
      <c r="H231" s="242">
        <v>22.800000000000001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215</v>
      </c>
      <c r="AU231" s="248" t="s">
        <v>82</v>
      </c>
      <c r="AV231" s="14" t="s">
        <v>82</v>
      </c>
      <c r="AW231" s="14" t="s">
        <v>33</v>
      </c>
      <c r="AX231" s="14" t="s">
        <v>72</v>
      </c>
      <c r="AY231" s="248" t="s">
        <v>128</v>
      </c>
    </row>
    <row r="232" s="2" customFormat="1" ht="49.05" customHeight="1">
      <c r="A232" s="37"/>
      <c r="B232" s="38"/>
      <c r="C232" s="195" t="s">
        <v>444</v>
      </c>
      <c r="D232" s="195" t="s">
        <v>129</v>
      </c>
      <c r="E232" s="196" t="s">
        <v>512</v>
      </c>
      <c r="F232" s="197" t="s">
        <v>513</v>
      </c>
      <c r="G232" s="198" t="s">
        <v>212</v>
      </c>
      <c r="H232" s="199">
        <v>9</v>
      </c>
      <c r="I232" s="200"/>
      <c r="J232" s="201">
        <f>ROUND(I232*H232,2)</f>
        <v>0</v>
      </c>
      <c r="K232" s="197" t="s">
        <v>133</v>
      </c>
      <c r="L232" s="43"/>
      <c r="M232" s="202" t="s">
        <v>19</v>
      </c>
      <c r="N232" s="203" t="s">
        <v>43</v>
      </c>
      <c r="O232" s="83"/>
      <c r="P232" s="204">
        <f>O232*H232</f>
        <v>0</v>
      </c>
      <c r="Q232" s="204">
        <v>0</v>
      </c>
      <c r="R232" s="204">
        <f>Q232*H232</f>
        <v>0</v>
      </c>
      <c r="S232" s="204">
        <v>2.3999999999999999</v>
      </c>
      <c r="T232" s="205">
        <f>S232*H232</f>
        <v>21.599999999999998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6" t="s">
        <v>150</v>
      </c>
      <c r="AT232" s="206" t="s">
        <v>129</v>
      </c>
      <c r="AU232" s="206" t="s">
        <v>82</v>
      </c>
      <c r="AY232" s="16" t="s">
        <v>128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6" t="s">
        <v>80</v>
      </c>
      <c r="BK232" s="207">
        <f>ROUND(I232*H232,2)</f>
        <v>0</v>
      </c>
      <c r="BL232" s="16" t="s">
        <v>150</v>
      </c>
      <c r="BM232" s="206" t="s">
        <v>514</v>
      </c>
    </row>
    <row r="233" s="2" customFormat="1">
      <c r="A233" s="37"/>
      <c r="B233" s="38"/>
      <c r="C233" s="39"/>
      <c r="D233" s="208" t="s">
        <v>136</v>
      </c>
      <c r="E233" s="39"/>
      <c r="F233" s="209" t="s">
        <v>515</v>
      </c>
      <c r="G233" s="39"/>
      <c r="H233" s="39"/>
      <c r="I233" s="210"/>
      <c r="J233" s="39"/>
      <c r="K233" s="39"/>
      <c r="L233" s="43"/>
      <c r="M233" s="211"/>
      <c r="N233" s="212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136</v>
      </c>
      <c r="AU233" s="16" t="s">
        <v>82</v>
      </c>
    </row>
    <row r="234" s="13" customFormat="1">
      <c r="A234" s="13"/>
      <c r="B234" s="228"/>
      <c r="C234" s="229"/>
      <c r="D234" s="213" t="s">
        <v>215</v>
      </c>
      <c r="E234" s="230" t="s">
        <v>19</v>
      </c>
      <c r="F234" s="231" t="s">
        <v>516</v>
      </c>
      <c r="G234" s="229"/>
      <c r="H234" s="230" t="s">
        <v>19</v>
      </c>
      <c r="I234" s="232"/>
      <c r="J234" s="229"/>
      <c r="K234" s="229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215</v>
      </c>
      <c r="AU234" s="237" t="s">
        <v>82</v>
      </c>
      <c r="AV234" s="13" t="s">
        <v>80</v>
      </c>
      <c r="AW234" s="13" t="s">
        <v>33</v>
      </c>
      <c r="AX234" s="13" t="s">
        <v>72</v>
      </c>
      <c r="AY234" s="237" t="s">
        <v>128</v>
      </c>
    </row>
    <row r="235" s="13" customFormat="1">
      <c r="A235" s="13"/>
      <c r="B235" s="228"/>
      <c r="C235" s="229"/>
      <c r="D235" s="213" t="s">
        <v>215</v>
      </c>
      <c r="E235" s="230" t="s">
        <v>19</v>
      </c>
      <c r="F235" s="231" t="s">
        <v>757</v>
      </c>
      <c r="G235" s="229"/>
      <c r="H235" s="230" t="s">
        <v>19</v>
      </c>
      <c r="I235" s="232"/>
      <c r="J235" s="229"/>
      <c r="K235" s="229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215</v>
      </c>
      <c r="AU235" s="237" t="s">
        <v>82</v>
      </c>
      <c r="AV235" s="13" t="s">
        <v>80</v>
      </c>
      <c r="AW235" s="13" t="s">
        <v>33</v>
      </c>
      <c r="AX235" s="13" t="s">
        <v>72</v>
      </c>
      <c r="AY235" s="237" t="s">
        <v>128</v>
      </c>
    </row>
    <row r="236" s="14" customFormat="1">
      <c r="A236" s="14"/>
      <c r="B236" s="238"/>
      <c r="C236" s="239"/>
      <c r="D236" s="213" t="s">
        <v>215</v>
      </c>
      <c r="E236" s="240" t="s">
        <v>19</v>
      </c>
      <c r="F236" s="241" t="s">
        <v>785</v>
      </c>
      <c r="G236" s="239"/>
      <c r="H236" s="242">
        <v>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215</v>
      </c>
      <c r="AU236" s="248" t="s">
        <v>82</v>
      </c>
      <c r="AV236" s="14" t="s">
        <v>82</v>
      </c>
      <c r="AW236" s="14" t="s">
        <v>33</v>
      </c>
      <c r="AX236" s="14" t="s">
        <v>72</v>
      </c>
      <c r="AY236" s="248" t="s">
        <v>128</v>
      </c>
    </row>
    <row r="237" s="2" customFormat="1" ht="33" customHeight="1">
      <c r="A237" s="37"/>
      <c r="B237" s="38"/>
      <c r="C237" s="195" t="s">
        <v>449</v>
      </c>
      <c r="D237" s="195" t="s">
        <v>129</v>
      </c>
      <c r="E237" s="196" t="s">
        <v>519</v>
      </c>
      <c r="F237" s="197" t="s">
        <v>520</v>
      </c>
      <c r="G237" s="198" t="s">
        <v>405</v>
      </c>
      <c r="H237" s="199">
        <v>25</v>
      </c>
      <c r="I237" s="200"/>
      <c r="J237" s="201">
        <f>ROUND(I237*H237,2)</f>
        <v>0</v>
      </c>
      <c r="K237" s="197" t="s">
        <v>133</v>
      </c>
      <c r="L237" s="43"/>
      <c r="M237" s="202" t="s">
        <v>19</v>
      </c>
      <c r="N237" s="203" t="s">
        <v>43</v>
      </c>
      <c r="O237" s="83"/>
      <c r="P237" s="204">
        <f>O237*H237</f>
        <v>0</v>
      </c>
      <c r="Q237" s="204">
        <v>0</v>
      </c>
      <c r="R237" s="204">
        <f>Q237*H237</f>
        <v>0</v>
      </c>
      <c r="S237" s="204">
        <v>0</v>
      </c>
      <c r="T237" s="20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6" t="s">
        <v>150</v>
      </c>
      <c r="AT237" s="206" t="s">
        <v>129</v>
      </c>
      <c r="AU237" s="206" t="s">
        <v>82</v>
      </c>
      <c r="AY237" s="16" t="s">
        <v>128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6" t="s">
        <v>80</v>
      </c>
      <c r="BK237" s="207">
        <f>ROUND(I237*H237,2)</f>
        <v>0</v>
      </c>
      <c r="BL237" s="16" t="s">
        <v>150</v>
      </c>
      <c r="BM237" s="206" t="s">
        <v>521</v>
      </c>
    </row>
    <row r="238" s="2" customFormat="1">
      <c r="A238" s="37"/>
      <c r="B238" s="38"/>
      <c r="C238" s="39"/>
      <c r="D238" s="208" t="s">
        <v>136</v>
      </c>
      <c r="E238" s="39"/>
      <c r="F238" s="209" t="s">
        <v>522</v>
      </c>
      <c r="G238" s="39"/>
      <c r="H238" s="39"/>
      <c r="I238" s="210"/>
      <c r="J238" s="39"/>
      <c r="K238" s="39"/>
      <c r="L238" s="43"/>
      <c r="M238" s="211"/>
      <c r="N238" s="212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136</v>
      </c>
      <c r="AU238" s="16" t="s">
        <v>82</v>
      </c>
    </row>
    <row r="239" s="13" customFormat="1">
      <c r="A239" s="13"/>
      <c r="B239" s="228"/>
      <c r="C239" s="229"/>
      <c r="D239" s="213" t="s">
        <v>215</v>
      </c>
      <c r="E239" s="230" t="s">
        <v>19</v>
      </c>
      <c r="F239" s="231" t="s">
        <v>231</v>
      </c>
      <c r="G239" s="229"/>
      <c r="H239" s="230" t="s">
        <v>19</v>
      </c>
      <c r="I239" s="232"/>
      <c r="J239" s="229"/>
      <c r="K239" s="229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215</v>
      </c>
      <c r="AU239" s="237" t="s">
        <v>82</v>
      </c>
      <c r="AV239" s="13" t="s">
        <v>80</v>
      </c>
      <c r="AW239" s="13" t="s">
        <v>33</v>
      </c>
      <c r="AX239" s="13" t="s">
        <v>72</v>
      </c>
      <c r="AY239" s="237" t="s">
        <v>128</v>
      </c>
    </row>
    <row r="240" s="13" customFormat="1">
      <c r="A240" s="13"/>
      <c r="B240" s="228"/>
      <c r="C240" s="229"/>
      <c r="D240" s="213" t="s">
        <v>215</v>
      </c>
      <c r="E240" s="230" t="s">
        <v>19</v>
      </c>
      <c r="F240" s="231" t="s">
        <v>757</v>
      </c>
      <c r="G240" s="229"/>
      <c r="H240" s="230" t="s">
        <v>19</v>
      </c>
      <c r="I240" s="232"/>
      <c r="J240" s="229"/>
      <c r="K240" s="229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215</v>
      </c>
      <c r="AU240" s="237" t="s">
        <v>82</v>
      </c>
      <c r="AV240" s="13" t="s">
        <v>80</v>
      </c>
      <c r="AW240" s="13" t="s">
        <v>33</v>
      </c>
      <c r="AX240" s="13" t="s">
        <v>72</v>
      </c>
      <c r="AY240" s="237" t="s">
        <v>128</v>
      </c>
    </row>
    <row r="241" s="14" customFormat="1">
      <c r="A241" s="14"/>
      <c r="B241" s="238"/>
      <c r="C241" s="239"/>
      <c r="D241" s="213" t="s">
        <v>215</v>
      </c>
      <c r="E241" s="240" t="s">
        <v>19</v>
      </c>
      <c r="F241" s="241" t="s">
        <v>786</v>
      </c>
      <c r="G241" s="239"/>
      <c r="H241" s="242">
        <v>25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215</v>
      </c>
      <c r="AU241" s="248" t="s">
        <v>82</v>
      </c>
      <c r="AV241" s="14" t="s">
        <v>82</v>
      </c>
      <c r="AW241" s="14" t="s">
        <v>33</v>
      </c>
      <c r="AX241" s="14" t="s">
        <v>72</v>
      </c>
      <c r="AY241" s="248" t="s">
        <v>128</v>
      </c>
    </row>
    <row r="242" s="2" customFormat="1" ht="24.15" customHeight="1">
      <c r="A242" s="37"/>
      <c r="B242" s="38"/>
      <c r="C242" s="249" t="s">
        <v>456</v>
      </c>
      <c r="D242" s="249" t="s">
        <v>255</v>
      </c>
      <c r="E242" s="250" t="s">
        <v>524</v>
      </c>
      <c r="F242" s="251" t="s">
        <v>525</v>
      </c>
      <c r="G242" s="252" t="s">
        <v>405</v>
      </c>
      <c r="H242" s="253">
        <v>36</v>
      </c>
      <c r="I242" s="254"/>
      <c r="J242" s="255">
        <f>ROUND(I242*H242,2)</f>
        <v>0</v>
      </c>
      <c r="K242" s="251" t="s">
        <v>133</v>
      </c>
      <c r="L242" s="256"/>
      <c r="M242" s="257" t="s">
        <v>19</v>
      </c>
      <c r="N242" s="258" t="s">
        <v>43</v>
      </c>
      <c r="O242" s="83"/>
      <c r="P242" s="204">
        <f>O242*H242</f>
        <v>0</v>
      </c>
      <c r="Q242" s="204">
        <v>0.020240000000000001</v>
      </c>
      <c r="R242" s="204">
        <f>Q242*H242</f>
        <v>0.72864000000000007</v>
      </c>
      <c r="S242" s="204">
        <v>0</v>
      </c>
      <c r="T242" s="20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6" t="s">
        <v>526</v>
      </c>
      <c r="AT242" s="206" t="s">
        <v>255</v>
      </c>
      <c r="AU242" s="206" t="s">
        <v>82</v>
      </c>
      <c r="AY242" s="16" t="s">
        <v>128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6" t="s">
        <v>80</v>
      </c>
      <c r="BK242" s="207">
        <f>ROUND(I242*H242,2)</f>
        <v>0</v>
      </c>
      <c r="BL242" s="16" t="s">
        <v>526</v>
      </c>
      <c r="BM242" s="206" t="s">
        <v>527</v>
      </c>
    </row>
    <row r="243" s="13" customFormat="1">
      <c r="A243" s="13"/>
      <c r="B243" s="228"/>
      <c r="C243" s="229"/>
      <c r="D243" s="213" t="s">
        <v>215</v>
      </c>
      <c r="E243" s="230" t="s">
        <v>19</v>
      </c>
      <c r="F243" s="231" t="s">
        <v>757</v>
      </c>
      <c r="G243" s="229"/>
      <c r="H243" s="230" t="s">
        <v>19</v>
      </c>
      <c r="I243" s="232"/>
      <c r="J243" s="229"/>
      <c r="K243" s="229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215</v>
      </c>
      <c r="AU243" s="237" t="s">
        <v>82</v>
      </c>
      <c r="AV243" s="13" t="s">
        <v>80</v>
      </c>
      <c r="AW243" s="13" t="s">
        <v>33</v>
      </c>
      <c r="AX243" s="13" t="s">
        <v>72</v>
      </c>
      <c r="AY243" s="237" t="s">
        <v>128</v>
      </c>
    </row>
    <row r="244" s="14" customFormat="1">
      <c r="A244" s="14"/>
      <c r="B244" s="238"/>
      <c r="C244" s="239"/>
      <c r="D244" s="213" t="s">
        <v>215</v>
      </c>
      <c r="E244" s="240" t="s">
        <v>19</v>
      </c>
      <c r="F244" s="241" t="s">
        <v>787</v>
      </c>
      <c r="G244" s="239"/>
      <c r="H244" s="242">
        <v>36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215</v>
      </c>
      <c r="AU244" s="248" t="s">
        <v>82</v>
      </c>
      <c r="AV244" s="14" t="s">
        <v>82</v>
      </c>
      <c r="AW244" s="14" t="s">
        <v>33</v>
      </c>
      <c r="AX244" s="14" t="s">
        <v>72</v>
      </c>
      <c r="AY244" s="248" t="s">
        <v>128</v>
      </c>
    </row>
    <row r="245" s="2" customFormat="1" ht="24.15" customHeight="1">
      <c r="A245" s="37"/>
      <c r="B245" s="38"/>
      <c r="C245" s="195" t="s">
        <v>461</v>
      </c>
      <c r="D245" s="195" t="s">
        <v>129</v>
      </c>
      <c r="E245" s="196" t="s">
        <v>529</v>
      </c>
      <c r="F245" s="197" t="s">
        <v>530</v>
      </c>
      <c r="G245" s="198" t="s">
        <v>212</v>
      </c>
      <c r="H245" s="199">
        <v>26.361000000000001</v>
      </c>
      <c r="I245" s="200"/>
      <c r="J245" s="201">
        <f>ROUND(I245*H245,2)</f>
        <v>0</v>
      </c>
      <c r="K245" s="197" t="s">
        <v>133</v>
      </c>
      <c r="L245" s="43"/>
      <c r="M245" s="202" t="s">
        <v>19</v>
      </c>
      <c r="N245" s="203" t="s">
        <v>43</v>
      </c>
      <c r="O245" s="83"/>
      <c r="P245" s="204">
        <f>O245*H245</f>
        <v>0</v>
      </c>
      <c r="Q245" s="204">
        <v>2.5122499999999999</v>
      </c>
      <c r="R245" s="204">
        <f>Q245*H245</f>
        <v>66.225422249999994</v>
      </c>
      <c r="S245" s="204">
        <v>0</v>
      </c>
      <c r="T245" s="20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6" t="s">
        <v>150</v>
      </c>
      <c r="AT245" s="206" t="s">
        <v>129</v>
      </c>
      <c r="AU245" s="206" t="s">
        <v>82</v>
      </c>
      <c r="AY245" s="16" t="s">
        <v>128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6" t="s">
        <v>80</v>
      </c>
      <c r="BK245" s="207">
        <f>ROUND(I245*H245,2)</f>
        <v>0</v>
      </c>
      <c r="BL245" s="16" t="s">
        <v>150</v>
      </c>
      <c r="BM245" s="206" t="s">
        <v>531</v>
      </c>
    </row>
    <row r="246" s="2" customFormat="1">
      <c r="A246" s="37"/>
      <c r="B246" s="38"/>
      <c r="C246" s="39"/>
      <c r="D246" s="208" t="s">
        <v>136</v>
      </c>
      <c r="E246" s="39"/>
      <c r="F246" s="209" t="s">
        <v>532</v>
      </c>
      <c r="G246" s="39"/>
      <c r="H246" s="39"/>
      <c r="I246" s="210"/>
      <c r="J246" s="39"/>
      <c r="K246" s="39"/>
      <c r="L246" s="43"/>
      <c r="M246" s="211"/>
      <c r="N246" s="212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136</v>
      </c>
      <c r="AU246" s="16" t="s">
        <v>82</v>
      </c>
    </row>
    <row r="247" s="13" customFormat="1">
      <c r="A247" s="13"/>
      <c r="B247" s="228"/>
      <c r="C247" s="229"/>
      <c r="D247" s="213" t="s">
        <v>215</v>
      </c>
      <c r="E247" s="230" t="s">
        <v>19</v>
      </c>
      <c r="F247" s="231" t="s">
        <v>229</v>
      </c>
      <c r="G247" s="229"/>
      <c r="H247" s="230" t="s">
        <v>19</v>
      </c>
      <c r="I247" s="232"/>
      <c r="J247" s="229"/>
      <c r="K247" s="229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215</v>
      </c>
      <c r="AU247" s="237" t="s">
        <v>82</v>
      </c>
      <c r="AV247" s="13" t="s">
        <v>80</v>
      </c>
      <c r="AW247" s="13" t="s">
        <v>33</v>
      </c>
      <c r="AX247" s="13" t="s">
        <v>72</v>
      </c>
      <c r="AY247" s="237" t="s">
        <v>128</v>
      </c>
    </row>
    <row r="248" s="14" customFormat="1">
      <c r="A248" s="14"/>
      <c r="B248" s="238"/>
      <c r="C248" s="239"/>
      <c r="D248" s="213" t="s">
        <v>215</v>
      </c>
      <c r="E248" s="240" t="s">
        <v>19</v>
      </c>
      <c r="F248" s="241" t="s">
        <v>533</v>
      </c>
      <c r="G248" s="239"/>
      <c r="H248" s="242">
        <v>10.93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215</v>
      </c>
      <c r="AU248" s="248" t="s">
        <v>82</v>
      </c>
      <c r="AV248" s="14" t="s">
        <v>82</v>
      </c>
      <c r="AW248" s="14" t="s">
        <v>33</v>
      </c>
      <c r="AX248" s="14" t="s">
        <v>72</v>
      </c>
      <c r="AY248" s="248" t="s">
        <v>128</v>
      </c>
    </row>
    <row r="249" s="13" customFormat="1">
      <c r="A249" s="13"/>
      <c r="B249" s="228"/>
      <c r="C249" s="229"/>
      <c r="D249" s="213" t="s">
        <v>215</v>
      </c>
      <c r="E249" s="230" t="s">
        <v>19</v>
      </c>
      <c r="F249" s="231" t="s">
        <v>757</v>
      </c>
      <c r="G249" s="229"/>
      <c r="H249" s="230" t="s">
        <v>19</v>
      </c>
      <c r="I249" s="232"/>
      <c r="J249" s="229"/>
      <c r="K249" s="229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215</v>
      </c>
      <c r="AU249" s="237" t="s">
        <v>82</v>
      </c>
      <c r="AV249" s="13" t="s">
        <v>80</v>
      </c>
      <c r="AW249" s="13" t="s">
        <v>33</v>
      </c>
      <c r="AX249" s="13" t="s">
        <v>72</v>
      </c>
      <c r="AY249" s="237" t="s">
        <v>128</v>
      </c>
    </row>
    <row r="250" s="14" customFormat="1">
      <c r="A250" s="14"/>
      <c r="B250" s="238"/>
      <c r="C250" s="239"/>
      <c r="D250" s="213" t="s">
        <v>215</v>
      </c>
      <c r="E250" s="240" t="s">
        <v>19</v>
      </c>
      <c r="F250" s="241" t="s">
        <v>788</v>
      </c>
      <c r="G250" s="239"/>
      <c r="H250" s="242">
        <v>15.430999999999999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215</v>
      </c>
      <c r="AU250" s="248" t="s">
        <v>82</v>
      </c>
      <c r="AV250" s="14" t="s">
        <v>82</v>
      </c>
      <c r="AW250" s="14" t="s">
        <v>33</v>
      </c>
      <c r="AX250" s="14" t="s">
        <v>72</v>
      </c>
      <c r="AY250" s="248" t="s">
        <v>128</v>
      </c>
    </row>
    <row r="251" s="2" customFormat="1" ht="24.15" customHeight="1">
      <c r="A251" s="37"/>
      <c r="B251" s="38"/>
      <c r="C251" s="195" t="s">
        <v>465</v>
      </c>
      <c r="D251" s="195" t="s">
        <v>129</v>
      </c>
      <c r="E251" s="196" t="s">
        <v>536</v>
      </c>
      <c r="F251" s="197" t="s">
        <v>537</v>
      </c>
      <c r="G251" s="198" t="s">
        <v>262</v>
      </c>
      <c r="H251" s="199">
        <v>30</v>
      </c>
      <c r="I251" s="200"/>
      <c r="J251" s="201">
        <f>ROUND(I251*H251,2)</f>
        <v>0</v>
      </c>
      <c r="K251" s="197" t="s">
        <v>133</v>
      </c>
      <c r="L251" s="43"/>
      <c r="M251" s="202" t="s">
        <v>19</v>
      </c>
      <c r="N251" s="203" t="s">
        <v>43</v>
      </c>
      <c r="O251" s="83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6" t="s">
        <v>313</v>
      </c>
      <c r="AT251" s="206" t="s">
        <v>129</v>
      </c>
      <c r="AU251" s="206" t="s">
        <v>82</v>
      </c>
      <c r="AY251" s="16" t="s">
        <v>128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6" t="s">
        <v>80</v>
      </c>
      <c r="BK251" s="207">
        <f>ROUND(I251*H251,2)</f>
        <v>0</v>
      </c>
      <c r="BL251" s="16" t="s">
        <v>313</v>
      </c>
      <c r="BM251" s="206" t="s">
        <v>538</v>
      </c>
    </row>
    <row r="252" s="2" customFormat="1">
      <c r="A252" s="37"/>
      <c r="B252" s="38"/>
      <c r="C252" s="39"/>
      <c r="D252" s="208" t="s">
        <v>136</v>
      </c>
      <c r="E252" s="39"/>
      <c r="F252" s="209" t="s">
        <v>539</v>
      </c>
      <c r="G252" s="39"/>
      <c r="H252" s="39"/>
      <c r="I252" s="210"/>
      <c r="J252" s="39"/>
      <c r="K252" s="39"/>
      <c r="L252" s="43"/>
      <c r="M252" s="211"/>
      <c r="N252" s="212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136</v>
      </c>
      <c r="AU252" s="16" t="s">
        <v>82</v>
      </c>
    </row>
    <row r="253" s="13" customFormat="1">
      <c r="A253" s="13"/>
      <c r="B253" s="228"/>
      <c r="C253" s="229"/>
      <c r="D253" s="213" t="s">
        <v>215</v>
      </c>
      <c r="E253" s="230" t="s">
        <v>19</v>
      </c>
      <c r="F253" s="231" t="s">
        <v>540</v>
      </c>
      <c r="G253" s="229"/>
      <c r="H253" s="230" t="s">
        <v>19</v>
      </c>
      <c r="I253" s="232"/>
      <c r="J253" s="229"/>
      <c r="K253" s="229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215</v>
      </c>
      <c r="AU253" s="237" t="s">
        <v>82</v>
      </c>
      <c r="AV253" s="13" t="s">
        <v>80</v>
      </c>
      <c r="AW253" s="13" t="s">
        <v>33</v>
      </c>
      <c r="AX253" s="13" t="s">
        <v>72</v>
      </c>
      <c r="AY253" s="237" t="s">
        <v>128</v>
      </c>
    </row>
    <row r="254" s="13" customFormat="1">
      <c r="A254" s="13"/>
      <c r="B254" s="228"/>
      <c r="C254" s="229"/>
      <c r="D254" s="213" t="s">
        <v>215</v>
      </c>
      <c r="E254" s="230" t="s">
        <v>19</v>
      </c>
      <c r="F254" s="231" t="s">
        <v>780</v>
      </c>
      <c r="G254" s="229"/>
      <c r="H254" s="230" t="s">
        <v>19</v>
      </c>
      <c r="I254" s="232"/>
      <c r="J254" s="229"/>
      <c r="K254" s="229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215</v>
      </c>
      <c r="AU254" s="237" t="s">
        <v>82</v>
      </c>
      <c r="AV254" s="13" t="s">
        <v>80</v>
      </c>
      <c r="AW254" s="13" t="s">
        <v>33</v>
      </c>
      <c r="AX254" s="13" t="s">
        <v>72</v>
      </c>
      <c r="AY254" s="237" t="s">
        <v>128</v>
      </c>
    </row>
    <row r="255" s="14" customFormat="1">
      <c r="A255" s="14"/>
      <c r="B255" s="238"/>
      <c r="C255" s="239"/>
      <c r="D255" s="213" t="s">
        <v>215</v>
      </c>
      <c r="E255" s="240" t="s">
        <v>19</v>
      </c>
      <c r="F255" s="241" t="s">
        <v>789</v>
      </c>
      <c r="G255" s="239"/>
      <c r="H255" s="242">
        <v>30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215</v>
      </c>
      <c r="AU255" s="248" t="s">
        <v>82</v>
      </c>
      <c r="AV255" s="14" t="s">
        <v>82</v>
      </c>
      <c r="AW255" s="14" t="s">
        <v>33</v>
      </c>
      <c r="AX255" s="14" t="s">
        <v>72</v>
      </c>
      <c r="AY255" s="248" t="s">
        <v>128</v>
      </c>
    </row>
    <row r="256" s="2" customFormat="1" ht="16.5" customHeight="1">
      <c r="A256" s="37"/>
      <c r="B256" s="38"/>
      <c r="C256" s="195" t="s">
        <v>470</v>
      </c>
      <c r="D256" s="195" t="s">
        <v>129</v>
      </c>
      <c r="E256" s="196" t="s">
        <v>543</v>
      </c>
      <c r="F256" s="197" t="s">
        <v>544</v>
      </c>
      <c r="G256" s="198" t="s">
        <v>262</v>
      </c>
      <c r="H256" s="199">
        <v>30</v>
      </c>
      <c r="I256" s="200"/>
      <c r="J256" s="201">
        <f>ROUND(I256*H256,2)</f>
        <v>0</v>
      </c>
      <c r="K256" s="197" t="s">
        <v>19</v>
      </c>
      <c r="L256" s="43"/>
      <c r="M256" s="202" t="s">
        <v>19</v>
      </c>
      <c r="N256" s="203" t="s">
        <v>43</v>
      </c>
      <c r="O256" s="83"/>
      <c r="P256" s="204">
        <f>O256*H256</f>
        <v>0</v>
      </c>
      <c r="Q256" s="204">
        <v>0</v>
      </c>
      <c r="R256" s="204">
        <f>Q256*H256</f>
        <v>0</v>
      </c>
      <c r="S256" s="204">
        <v>0</v>
      </c>
      <c r="T256" s="20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06" t="s">
        <v>313</v>
      </c>
      <c r="AT256" s="206" t="s">
        <v>129</v>
      </c>
      <c r="AU256" s="206" t="s">
        <v>82</v>
      </c>
      <c r="AY256" s="16" t="s">
        <v>128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6" t="s">
        <v>80</v>
      </c>
      <c r="BK256" s="207">
        <f>ROUND(I256*H256,2)</f>
        <v>0</v>
      </c>
      <c r="BL256" s="16" t="s">
        <v>313</v>
      </c>
      <c r="BM256" s="206" t="s">
        <v>545</v>
      </c>
    </row>
    <row r="257" s="11" customFormat="1" ht="22.8" customHeight="1">
      <c r="A257" s="11"/>
      <c r="B257" s="181"/>
      <c r="C257" s="182"/>
      <c r="D257" s="183" t="s">
        <v>71</v>
      </c>
      <c r="E257" s="226" t="s">
        <v>546</v>
      </c>
      <c r="F257" s="226" t="s">
        <v>547</v>
      </c>
      <c r="G257" s="182"/>
      <c r="H257" s="182"/>
      <c r="I257" s="185"/>
      <c r="J257" s="227">
        <f>BK257</f>
        <v>0</v>
      </c>
      <c r="K257" s="182"/>
      <c r="L257" s="187"/>
      <c r="M257" s="188"/>
      <c r="N257" s="189"/>
      <c r="O257" s="189"/>
      <c r="P257" s="190">
        <f>SUM(P258:P259)</f>
        <v>0</v>
      </c>
      <c r="Q257" s="189"/>
      <c r="R257" s="190">
        <f>SUM(R258:R259)</f>
        <v>0</v>
      </c>
      <c r="S257" s="189"/>
      <c r="T257" s="191">
        <f>SUM(T258:T259)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192" t="s">
        <v>80</v>
      </c>
      <c r="AT257" s="193" t="s">
        <v>71</v>
      </c>
      <c r="AU257" s="193" t="s">
        <v>80</v>
      </c>
      <c r="AY257" s="192" t="s">
        <v>128</v>
      </c>
      <c r="BK257" s="194">
        <f>SUM(BK258:BK259)</f>
        <v>0</v>
      </c>
    </row>
    <row r="258" s="2" customFormat="1" ht="44.25" customHeight="1">
      <c r="A258" s="37"/>
      <c r="B258" s="38"/>
      <c r="C258" s="195" t="s">
        <v>477</v>
      </c>
      <c r="D258" s="195" t="s">
        <v>129</v>
      </c>
      <c r="E258" s="196" t="s">
        <v>549</v>
      </c>
      <c r="F258" s="197" t="s">
        <v>550</v>
      </c>
      <c r="G258" s="198" t="s">
        <v>246</v>
      </c>
      <c r="H258" s="199">
        <v>1004.413</v>
      </c>
      <c r="I258" s="200"/>
      <c r="J258" s="201">
        <f>ROUND(I258*H258,2)</f>
        <v>0</v>
      </c>
      <c r="K258" s="197" t="s">
        <v>133</v>
      </c>
      <c r="L258" s="43"/>
      <c r="M258" s="202" t="s">
        <v>19</v>
      </c>
      <c r="N258" s="203" t="s">
        <v>43</v>
      </c>
      <c r="O258" s="83"/>
      <c r="P258" s="204">
        <f>O258*H258</f>
        <v>0</v>
      </c>
      <c r="Q258" s="204">
        <v>0</v>
      </c>
      <c r="R258" s="204">
        <f>Q258*H258</f>
        <v>0</v>
      </c>
      <c r="S258" s="204">
        <v>0</v>
      </c>
      <c r="T258" s="20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6" t="s">
        <v>150</v>
      </c>
      <c r="AT258" s="206" t="s">
        <v>129</v>
      </c>
      <c r="AU258" s="206" t="s">
        <v>82</v>
      </c>
      <c r="AY258" s="16" t="s">
        <v>128</v>
      </c>
      <c r="BE258" s="207">
        <f>IF(N258="základní",J258,0)</f>
        <v>0</v>
      </c>
      <c r="BF258" s="207">
        <f>IF(N258="snížená",J258,0)</f>
        <v>0</v>
      </c>
      <c r="BG258" s="207">
        <f>IF(N258="zákl. přenesená",J258,0)</f>
        <v>0</v>
      </c>
      <c r="BH258" s="207">
        <f>IF(N258="sníž. přenesená",J258,0)</f>
        <v>0</v>
      </c>
      <c r="BI258" s="207">
        <f>IF(N258="nulová",J258,0)</f>
        <v>0</v>
      </c>
      <c r="BJ258" s="16" t="s">
        <v>80</v>
      </c>
      <c r="BK258" s="207">
        <f>ROUND(I258*H258,2)</f>
        <v>0</v>
      </c>
      <c r="BL258" s="16" t="s">
        <v>150</v>
      </c>
      <c r="BM258" s="206" t="s">
        <v>551</v>
      </c>
    </row>
    <row r="259" s="2" customFormat="1">
      <c r="A259" s="37"/>
      <c r="B259" s="38"/>
      <c r="C259" s="39"/>
      <c r="D259" s="208" t="s">
        <v>136</v>
      </c>
      <c r="E259" s="39"/>
      <c r="F259" s="209" t="s">
        <v>552</v>
      </c>
      <c r="G259" s="39"/>
      <c r="H259" s="39"/>
      <c r="I259" s="210"/>
      <c r="J259" s="39"/>
      <c r="K259" s="39"/>
      <c r="L259" s="43"/>
      <c r="M259" s="211"/>
      <c r="N259" s="212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136</v>
      </c>
      <c r="AU259" s="16" t="s">
        <v>82</v>
      </c>
    </row>
    <row r="260" s="11" customFormat="1" ht="22.8" customHeight="1">
      <c r="A260" s="11"/>
      <c r="B260" s="181"/>
      <c r="C260" s="182"/>
      <c r="D260" s="183" t="s">
        <v>71</v>
      </c>
      <c r="E260" s="226" t="s">
        <v>553</v>
      </c>
      <c r="F260" s="226" t="s">
        <v>554</v>
      </c>
      <c r="G260" s="182"/>
      <c r="H260" s="182"/>
      <c r="I260" s="185"/>
      <c r="J260" s="227">
        <f>BK260</f>
        <v>0</v>
      </c>
      <c r="K260" s="182"/>
      <c r="L260" s="187"/>
      <c r="M260" s="188"/>
      <c r="N260" s="189"/>
      <c r="O260" s="189"/>
      <c r="P260" s="190">
        <f>SUM(P261:P277)</f>
        <v>0</v>
      </c>
      <c r="Q260" s="189"/>
      <c r="R260" s="190">
        <f>SUM(R261:R277)</f>
        <v>0</v>
      </c>
      <c r="S260" s="189"/>
      <c r="T260" s="191">
        <f>SUM(T261:T277)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192" t="s">
        <v>80</v>
      </c>
      <c r="AT260" s="193" t="s">
        <v>71</v>
      </c>
      <c r="AU260" s="193" t="s">
        <v>80</v>
      </c>
      <c r="AY260" s="192" t="s">
        <v>128</v>
      </c>
      <c r="BK260" s="194">
        <f>SUM(BK261:BK277)</f>
        <v>0</v>
      </c>
    </row>
    <row r="261" s="2" customFormat="1" ht="24.15" customHeight="1">
      <c r="A261" s="37"/>
      <c r="B261" s="38"/>
      <c r="C261" s="195" t="s">
        <v>482</v>
      </c>
      <c r="D261" s="195" t="s">
        <v>129</v>
      </c>
      <c r="E261" s="196" t="s">
        <v>556</v>
      </c>
      <c r="F261" s="197" t="s">
        <v>557</v>
      </c>
      <c r="G261" s="198" t="s">
        <v>246</v>
      </c>
      <c r="H261" s="199">
        <v>5.7999999999999998</v>
      </c>
      <c r="I261" s="200"/>
      <c r="J261" s="201">
        <f>ROUND(I261*H261,2)</f>
        <v>0</v>
      </c>
      <c r="K261" s="197" t="s">
        <v>133</v>
      </c>
      <c r="L261" s="43"/>
      <c r="M261" s="202" t="s">
        <v>19</v>
      </c>
      <c r="N261" s="203" t="s">
        <v>43</v>
      </c>
      <c r="O261" s="83"/>
      <c r="P261" s="204">
        <f>O261*H261</f>
        <v>0</v>
      </c>
      <c r="Q261" s="204">
        <v>0</v>
      </c>
      <c r="R261" s="204">
        <f>Q261*H261</f>
        <v>0</v>
      </c>
      <c r="S261" s="204">
        <v>0</v>
      </c>
      <c r="T261" s="20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06" t="s">
        <v>150</v>
      </c>
      <c r="AT261" s="206" t="s">
        <v>129</v>
      </c>
      <c r="AU261" s="206" t="s">
        <v>82</v>
      </c>
      <c r="AY261" s="16" t="s">
        <v>128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6" t="s">
        <v>80</v>
      </c>
      <c r="BK261" s="207">
        <f>ROUND(I261*H261,2)</f>
        <v>0</v>
      </c>
      <c r="BL261" s="16" t="s">
        <v>150</v>
      </c>
      <c r="BM261" s="206" t="s">
        <v>558</v>
      </c>
    </row>
    <row r="262" s="2" customFormat="1">
      <c r="A262" s="37"/>
      <c r="B262" s="38"/>
      <c r="C262" s="39"/>
      <c r="D262" s="208" t="s">
        <v>136</v>
      </c>
      <c r="E262" s="39"/>
      <c r="F262" s="209" t="s">
        <v>559</v>
      </c>
      <c r="G262" s="39"/>
      <c r="H262" s="39"/>
      <c r="I262" s="210"/>
      <c r="J262" s="39"/>
      <c r="K262" s="39"/>
      <c r="L262" s="43"/>
      <c r="M262" s="211"/>
      <c r="N262" s="212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136</v>
      </c>
      <c r="AU262" s="16" t="s">
        <v>82</v>
      </c>
    </row>
    <row r="263" s="13" customFormat="1">
      <c r="A263" s="13"/>
      <c r="B263" s="228"/>
      <c r="C263" s="229"/>
      <c r="D263" s="213" t="s">
        <v>215</v>
      </c>
      <c r="E263" s="230" t="s">
        <v>19</v>
      </c>
      <c r="F263" s="231" t="s">
        <v>560</v>
      </c>
      <c r="G263" s="229"/>
      <c r="H263" s="230" t="s">
        <v>19</v>
      </c>
      <c r="I263" s="232"/>
      <c r="J263" s="229"/>
      <c r="K263" s="229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215</v>
      </c>
      <c r="AU263" s="237" t="s">
        <v>82</v>
      </c>
      <c r="AV263" s="13" t="s">
        <v>80</v>
      </c>
      <c r="AW263" s="13" t="s">
        <v>33</v>
      </c>
      <c r="AX263" s="13" t="s">
        <v>72</v>
      </c>
      <c r="AY263" s="237" t="s">
        <v>128</v>
      </c>
    </row>
    <row r="264" s="14" customFormat="1">
      <c r="A264" s="14"/>
      <c r="B264" s="238"/>
      <c r="C264" s="239"/>
      <c r="D264" s="213" t="s">
        <v>215</v>
      </c>
      <c r="E264" s="240" t="s">
        <v>19</v>
      </c>
      <c r="F264" s="241" t="s">
        <v>790</v>
      </c>
      <c r="G264" s="239"/>
      <c r="H264" s="242">
        <v>5.7999999999999998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215</v>
      </c>
      <c r="AU264" s="248" t="s">
        <v>82</v>
      </c>
      <c r="AV264" s="14" t="s">
        <v>82</v>
      </c>
      <c r="AW264" s="14" t="s">
        <v>33</v>
      </c>
      <c r="AX264" s="14" t="s">
        <v>72</v>
      </c>
      <c r="AY264" s="248" t="s">
        <v>128</v>
      </c>
    </row>
    <row r="265" s="2" customFormat="1" ht="24.15" customHeight="1">
      <c r="A265" s="37"/>
      <c r="B265" s="38"/>
      <c r="C265" s="195" t="s">
        <v>488</v>
      </c>
      <c r="D265" s="195" t="s">
        <v>129</v>
      </c>
      <c r="E265" s="196" t="s">
        <v>565</v>
      </c>
      <c r="F265" s="197" t="s">
        <v>566</v>
      </c>
      <c r="G265" s="198" t="s">
        <v>246</v>
      </c>
      <c r="H265" s="199">
        <v>209.46000000000001</v>
      </c>
      <c r="I265" s="200"/>
      <c r="J265" s="201">
        <f>ROUND(I265*H265,2)</f>
        <v>0</v>
      </c>
      <c r="K265" s="197" t="s">
        <v>19</v>
      </c>
      <c r="L265" s="43"/>
      <c r="M265" s="202" t="s">
        <v>19</v>
      </c>
      <c r="N265" s="203" t="s">
        <v>43</v>
      </c>
      <c r="O265" s="83"/>
      <c r="P265" s="204">
        <f>O265*H265</f>
        <v>0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06" t="s">
        <v>150</v>
      </c>
      <c r="AT265" s="206" t="s">
        <v>129</v>
      </c>
      <c r="AU265" s="206" t="s">
        <v>82</v>
      </c>
      <c r="AY265" s="16" t="s">
        <v>128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6" t="s">
        <v>80</v>
      </c>
      <c r="BK265" s="207">
        <f>ROUND(I265*H265,2)</f>
        <v>0</v>
      </c>
      <c r="BL265" s="16" t="s">
        <v>150</v>
      </c>
      <c r="BM265" s="206" t="s">
        <v>567</v>
      </c>
    </row>
    <row r="266" s="13" customFormat="1">
      <c r="A266" s="13"/>
      <c r="B266" s="228"/>
      <c r="C266" s="229"/>
      <c r="D266" s="213" t="s">
        <v>215</v>
      </c>
      <c r="E266" s="230" t="s">
        <v>19</v>
      </c>
      <c r="F266" s="231" t="s">
        <v>568</v>
      </c>
      <c r="G266" s="229"/>
      <c r="H266" s="230" t="s">
        <v>19</v>
      </c>
      <c r="I266" s="232"/>
      <c r="J266" s="229"/>
      <c r="K266" s="229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215</v>
      </c>
      <c r="AU266" s="237" t="s">
        <v>82</v>
      </c>
      <c r="AV266" s="13" t="s">
        <v>80</v>
      </c>
      <c r="AW266" s="13" t="s">
        <v>33</v>
      </c>
      <c r="AX266" s="13" t="s">
        <v>72</v>
      </c>
      <c r="AY266" s="237" t="s">
        <v>128</v>
      </c>
    </row>
    <row r="267" s="14" customFormat="1">
      <c r="A267" s="14"/>
      <c r="B267" s="238"/>
      <c r="C267" s="239"/>
      <c r="D267" s="213" t="s">
        <v>215</v>
      </c>
      <c r="E267" s="240" t="s">
        <v>19</v>
      </c>
      <c r="F267" s="241" t="s">
        <v>791</v>
      </c>
      <c r="G267" s="239"/>
      <c r="H267" s="242">
        <v>203.66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215</v>
      </c>
      <c r="AU267" s="248" t="s">
        <v>82</v>
      </c>
      <c r="AV267" s="14" t="s">
        <v>82</v>
      </c>
      <c r="AW267" s="14" t="s">
        <v>33</v>
      </c>
      <c r="AX267" s="14" t="s">
        <v>72</v>
      </c>
      <c r="AY267" s="248" t="s">
        <v>128</v>
      </c>
    </row>
    <row r="268" s="13" customFormat="1">
      <c r="A268" s="13"/>
      <c r="B268" s="228"/>
      <c r="C268" s="229"/>
      <c r="D268" s="213" t="s">
        <v>215</v>
      </c>
      <c r="E268" s="230" t="s">
        <v>19</v>
      </c>
      <c r="F268" s="231" t="s">
        <v>570</v>
      </c>
      <c r="G268" s="229"/>
      <c r="H268" s="230" t="s">
        <v>19</v>
      </c>
      <c r="I268" s="232"/>
      <c r="J268" s="229"/>
      <c r="K268" s="229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215</v>
      </c>
      <c r="AU268" s="237" t="s">
        <v>82</v>
      </c>
      <c r="AV268" s="13" t="s">
        <v>80</v>
      </c>
      <c r="AW268" s="13" t="s">
        <v>33</v>
      </c>
      <c r="AX268" s="13" t="s">
        <v>72</v>
      </c>
      <c r="AY268" s="237" t="s">
        <v>128</v>
      </c>
    </row>
    <row r="269" s="14" customFormat="1">
      <c r="A269" s="14"/>
      <c r="B269" s="238"/>
      <c r="C269" s="239"/>
      <c r="D269" s="213" t="s">
        <v>215</v>
      </c>
      <c r="E269" s="240" t="s">
        <v>19</v>
      </c>
      <c r="F269" s="241" t="s">
        <v>790</v>
      </c>
      <c r="G269" s="239"/>
      <c r="H269" s="242">
        <v>5.7999999999999998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215</v>
      </c>
      <c r="AU269" s="248" t="s">
        <v>82</v>
      </c>
      <c r="AV269" s="14" t="s">
        <v>82</v>
      </c>
      <c r="AW269" s="14" t="s">
        <v>33</v>
      </c>
      <c r="AX269" s="14" t="s">
        <v>72</v>
      </c>
      <c r="AY269" s="248" t="s">
        <v>128</v>
      </c>
    </row>
    <row r="270" s="2" customFormat="1" ht="44.25" customHeight="1">
      <c r="A270" s="37"/>
      <c r="B270" s="38"/>
      <c r="C270" s="195" t="s">
        <v>495</v>
      </c>
      <c r="D270" s="195" t="s">
        <v>129</v>
      </c>
      <c r="E270" s="196" t="s">
        <v>573</v>
      </c>
      <c r="F270" s="197" t="s">
        <v>574</v>
      </c>
      <c r="G270" s="198" t="s">
        <v>246</v>
      </c>
      <c r="H270" s="199">
        <v>5.7999999999999998</v>
      </c>
      <c r="I270" s="200"/>
      <c r="J270" s="201">
        <f>ROUND(I270*H270,2)</f>
        <v>0</v>
      </c>
      <c r="K270" s="197" t="s">
        <v>133</v>
      </c>
      <c r="L270" s="43"/>
      <c r="M270" s="202" t="s">
        <v>19</v>
      </c>
      <c r="N270" s="203" t="s">
        <v>43</v>
      </c>
      <c r="O270" s="83"/>
      <c r="P270" s="204">
        <f>O270*H270</f>
        <v>0</v>
      </c>
      <c r="Q270" s="204">
        <v>0</v>
      </c>
      <c r="R270" s="204">
        <f>Q270*H270</f>
        <v>0</v>
      </c>
      <c r="S270" s="204">
        <v>0</v>
      </c>
      <c r="T270" s="20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6" t="s">
        <v>150</v>
      </c>
      <c r="AT270" s="206" t="s">
        <v>129</v>
      </c>
      <c r="AU270" s="206" t="s">
        <v>82</v>
      </c>
      <c r="AY270" s="16" t="s">
        <v>128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6" t="s">
        <v>80</v>
      </c>
      <c r="BK270" s="207">
        <f>ROUND(I270*H270,2)</f>
        <v>0</v>
      </c>
      <c r="BL270" s="16" t="s">
        <v>150</v>
      </c>
      <c r="BM270" s="206" t="s">
        <v>575</v>
      </c>
    </row>
    <row r="271" s="2" customFormat="1">
      <c r="A271" s="37"/>
      <c r="B271" s="38"/>
      <c r="C271" s="39"/>
      <c r="D271" s="208" t="s">
        <v>136</v>
      </c>
      <c r="E271" s="39"/>
      <c r="F271" s="209" t="s">
        <v>576</v>
      </c>
      <c r="G271" s="39"/>
      <c r="H271" s="39"/>
      <c r="I271" s="210"/>
      <c r="J271" s="39"/>
      <c r="K271" s="39"/>
      <c r="L271" s="43"/>
      <c r="M271" s="211"/>
      <c r="N271" s="212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136</v>
      </c>
      <c r="AU271" s="16" t="s">
        <v>82</v>
      </c>
    </row>
    <row r="272" s="13" customFormat="1">
      <c r="A272" s="13"/>
      <c r="B272" s="228"/>
      <c r="C272" s="229"/>
      <c r="D272" s="213" t="s">
        <v>215</v>
      </c>
      <c r="E272" s="230" t="s">
        <v>19</v>
      </c>
      <c r="F272" s="231" t="s">
        <v>570</v>
      </c>
      <c r="G272" s="229"/>
      <c r="H272" s="230" t="s">
        <v>19</v>
      </c>
      <c r="I272" s="232"/>
      <c r="J272" s="229"/>
      <c r="K272" s="229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215</v>
      </c>
      <c r="AU272" s="237" t="s">
        <v>82</v>
      </c>
      <c r="AV272" s="13" t="s">
        <v>80</v>
      </c>
      <c r="AW272" s="13" t="s">
        <v>33</v>
      </c>
      <c r="AX272" s="13" t="s">
        <v>72</v>
      </c>
      <c r="AY272" s="237" t="s">
        <v>128</v>
      </c>
    </row>
    <row r="273" s="14" customFormat="1">
      <c r="A273" s="14"/>
      <c r="B273" s="238"/>
      <c r="C273" s="239"/>
      <c r="D273" s="213" t="s">
        <v>215</v>
      </c>
      <c r="E273" s="240" t="s">
        <v>19</v>
      </c>
      <c r="F273" s="241" t="s">
        <v>790</v>
      </c>
      <c r="G273" s="239"/>
      <c r="H273" s="242">
        <v>5.7999999999999998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215</v>
      </c>
      <c r="AU273" s="248" t="s">
        <v>82</v>
      </c>
      <c r="AV273" s="14" t="s">
        <v>82</v>
      </c>
      <c r="AW273" s="14" t="s">
        <v>33</v>
      </c>
      <c r="AX273" s="14" t="s">
        <v>72</v>
      </c>
      <c r="AY273" s="248" t="s">
        <v>128</v>
      </c>
    </row>
    <row r="274" s="2" customFormat="1" ht="24.15" customHeight="1">
      <c r="A274" s="37"/>
      <c r="B274" s="38"/>
      <c r="C274" s="195" t="s">
        <v>500</v>
      </c>
      <c r="D274" s="195" t="s">
        <v>129</v>
      </c>
      <c r="E274" s="196" t="s">
        <v>578</v>
      </c>
      <c r="F274" s="197" t="s">
        <v>579</v>
      </c>
      <c r="G274" s="198" t="s">
        <v>246</v>
      </c>
      <c r="H274" s="199">
        <v>73.340000000000003</v>
      </c>
      <c r="I274" s="200"/>
      <c r="J274" s="201">
        <f>ROUND(I274*H274,2)</f>
        <v>0</v>
      </c>
      <c r="K274" s="197" t="s">
        <v>19</v>
      </c>
      <c r="L274" s="43"/>
      <c r="M274" s="202" t="s">
        <v>19</v>
      </c>
      <c r="N274" s="203" t="s">
        <v>43</v>
      </c>
      <c r="O274" s="83"/>
      <c r="P274" s="204">
        <f>O274*H274</f>
        <v>0</v>
      </c>
      <c r="Q274" s="204">
        <v>0</v>
      </c>
      <c r="R274" s="204">
        <f>Q274*H274</f>
        <v>0</v>
      </c>
      <c r="S274" s="204">
        <v>0</v>
      </c>
      <c r="T274" s="20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06" t="s">
        <v>150</v>
      </c>
      <c r="AT274" s="206" t="s">
        <v>129</v>
      </c>
      <c r="AU274" s="206" t="s">
        <v>82</v>
      </c>
      <c r="AY274" s="16" t="s">
        <v>128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6" t="s">
        <v>80</v>
      </c>
      <c r="BK274" s="207">
        <f>ROUND(I274*H274,2)</f>
        <v>0</v>
      </c>
      <c r="BL274" s="16" t="s">
        <v>150</v>
      </c>
      <c r="BM274" s="206" t="s">
        <v>580</v>
      </c>
    </row>
    <row r="275" s="14" customFormat="1">
      <c r="A275" s="14"/>
      <c r="B275" s="238"/>
      <c r="C275" s="239"/>
      <c r="D275" s="213" t="s">
        <v>215</v>
      </c>
      <c r="E275" s="240" t="s">
        <v>19</v>
      </c>
      <c r="F275" s="241" t="s">
        <v>792</v>
      </c>
      <c r="G275" s="239"/>
      <c r="H275" s="242">
        <v>73.340000000000003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215</v>
      </c>
      <c r="AU275" s="248" t="s">
        <v>82</v>
      </c>
      <c r="AV275" s="14" t="s">
        <v>82</v>
      </c>
      <c r="AW275" s="14" t="s">
        <v>33</v>
      </c>
      <c r="AX275" s="14" t="s">
        <v>72</v>
      </c>
      <c r="AY275" s="248" t="s">
        <v>128</v>
      </c>
    </row>
    <row r="276" s="2" customFormat="1" ht="44.25" customHeight="1">
      <c r="A276" s="37"/>
      <c r="B276" s="38"/>
      <c r="C276" s="195" t="s">
        <v>505</v>
      </c>
      <c r="D276" s="195" t="s">
        <v>129</v>
      </c>
      <c r="E276" s="196" t="s">
        <v>583</v>
      </c>
      <c r="F276" s="197" t="s">
        <v>584</v>
      </c>
      <c r="G276" s="198" t="s">
        <v>246</v>
      </c>
      <c r="H276" s="199">
        <v>73.340000000000003</v>
      </c>
      <c r="I276" s="200"/>
      <c r="J276" s="201">
        <f>ROUND(I276*H276,2)</f>
        <v>0</v>
      </c>
      <c r="K276" s="197" t="s">
        <v>133</v>
      </c>
      <c r="L276" s="43"/>
      <c r="M276" s="202" t="s">
        <v>19</v>
      </c>
      <c r="N276" s="203" t="s">
        <v>43</v>
      </c>
      <c r="O276" s="83"/>
      <c r="P276" s="204">
        <f>O276*H276</f>
        <v>0</v>
      </c>
      <c r="Q276" s="204">
        <v>0</v>
      </c>
      <c r="R276" s="204">
        <f>Q276*H276</f>
        <v>0</v>
      </c>
      <c r="S276" s="204">
        <v>0</v>
      </c>
      <c r="T276" s="20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6" t="s">
        <v>150</v>
      </c>
      <c r="AT276" s="206" t="s">
        <v>129</v>
      </c>
      <c r="AU276" s="206" t="s">
        <v>82</v>
      </c>
      <c r="AY276" s="16" t="s">
        <v>128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6" t="s">
        <v>80</v>
      </c>
      <c r="BK276" s="207">
        <f>ROUND(I276*H276,2)</f>
        <v>0</v>
      </c>
      <c r="BL276" s="16" t="s">
        <v>150</v>
      </c>
      <c r="BM276" s="206" t="s">
        <v>585</v>
      </c>
    </row>
    <row r="277" s="2" customFormat="1">
      <c r="A277" s="37"/>
      <c r="B277" s="38"/>
      <c r="C277" s="39"/>
      <c r="D277" s="208" t="s">
        <v>136</v>
      </c>
      <c r="E277" s="39"/>
      <c r="F277" s="209" t="s">
        <v>586</v>
      </c>
      <c r="G277" s="39"/>
      <c r="H277" s="39"/>
      <c r="I277" s="210"/>
      <c r="J277" s="39"/>
      <c r="K277" s="39"/>
      <c r="L277" s="43"/>
      <c r="M277" s="259"/>
      <c r="N277" s="260"/>
      <c r="O277" s="217"/>
      <c r="P277" s="217"/>
      <c r="Q277" s="217"/>
      <c r="R277" s="217"/>
      <c r="S277" s="217"/>
      <c r="T277" s="26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136</v>
      </c>
      <c r="AU277" s="16" t="s">
        <v>82</v>
      </c>
    </row>
    <row r="278" s="2" customFormat="1" ht="6.96" customHeight="1">
      <c r="A278" s="37"/>
      <c r="B278" s="58"/>
      <c r="C278" s="59"/>
      <c r="D278" s="59"/>
      <c r="E278" s="59"/>
      <c r="F278" s="59"/>
      <c r="G278" s="59"/>
      <c r="H278" s="59"/>
      <c r="I278" s="59"/>
      <c r="J278" s="59"/>
      <c r="K278" s="59"/>
      <c r="L278" s="43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sheet="1" autoFilter="0" formatColumns="0" formatRows="0" objects="1" scenarios="1" spinCount="100000" saltValue="FvFM8/+c/CzXkwZhdhLPlOtbmgTcI+7XxpAli9xiyyyR9PFAdKznoNoshWZZpxFH43023hx5bEHqTxt62wwleQ==" hashValue="6gTTzl57rVbVrvwcHsDQT8eMaIBgGL2/ux4zUsbmpiRz/Ezp+/Dy1mhWWts7WClpH4B90gSAPTOFSBX4f3iwMQ==" algorithmName="SHA-512" password="CC35"/>
  <autoFilter ref="C86:K2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22552203"/>
    <hyperlink ref="F95" r:id="rId2" display="https://podminky.urs.cz/item/CS_URS_2024_02/131213701"/>
    <hyperlink ref="F99" r:id="rId3" display="https://podminky.urs.cz/item/CS_URS_2024_02/132251252"/>
    <hyperlink ref="F107" r:id="rId4" display="https://podminky.urs.cz/item/CS_URS_2024_02/162751117"/>
    <hyperlink ref="F110" r:id="rId5" display="https://podminky.urs.cz/item/CS_URS_2024_02/162751119"/>
    <hyperlink ref="F113" r:id="rId6" display="https://podminky.urs.cz/item/CS_URS_2024_02/171201221"/>
    <hyperlink ref="F116" r:id="rId7" display="https://podminky.urs.cz/item/CS_URS_2024_02/174151101"/>
    <hyperlink ref="F126" r:id="rId8" display="https://podminky.urs.cz/item/CS_URS_2024_02/181951112"/>
    <hyperlink ref="F138" r:id="rId9" display="https://podminky.urs.cz/item/CS_URS_2024_02/451317111"/>
    <hyperlink ref="F147" r:id="rId10" display="https://podminky.urs.cz/item/CS_URS_2024_02/465513227"/>
    <hyperlink ref="F149" r:id="rId11" display="https://podminky.urs.cz/item/CS_URS_2024_02/451573111"/>
    <hyperlink ref="F156" r:id="rId12" display="https://podminky.urs.cz/item/CS_URS_2024_02/452311151"/>
    <hyperlink ref="F159" r:id="rId13" display="https://podminky.urs.cz/item/CS_URS_2024_02/573231108"/>
    <hyperlink ref="F161" r:id="rId14" display="https://podminky.urs.cz/item/CS_URS_2024_02/577135132"/>
    <hyperlink ref="F166" r:id="rId15" display="https://podminky.urs.cz/item/CS_URS_2024_02/573231107"/>
    <hyperlink ref="F170" r:id="rId16" display="https://podminky.urs.cz/item/CS_URS_2024_02/573231107"/>
    <hyperlink ref="F172" r:id="rId17" display="https://podminky.urs.cz/item/CS_URS_2024_02/577134131"/>
    <hyperlink ref="F174" r:id="rId18" display="https://podminky.urs.cz/item/CS_URS_2024_02/569831111"/>
    <hyperlink ref="F177" r:id="rId19" display="https://podminky.urs.cz/item/CS_URS_2024_02/564851111"/>
    <hyperlink ref="F187" r:id="rId20" display="https://podminky.urs.cz/item/CS_URS_2024_02/912221111"/>
    <hyperlink ref="F190" r:id="rId21" display="https://podminky.urs.cz/item/CS_URS_2024_02/915611111"/>
    <hyperlink ref="F193" r:id="rId22" display="https://podminky.urs.cz/item/CS_URS_2024_02/915211112"/>
    <hyperlink ref="F195" r:id="rId23" display="https://podminky.urs.cz/item/CS_URS_2024_02/915211122"/>
    <hyperlink ref="F197" r:id="rId24" display="https://podminky.urs.cz/item/CS_URS_2024_02/919112111"/>
    <hyperlink ref="F201" r:id="rId25" display="https://podminky.urs.cz/item/CS_URS_2024_02/919121212"/>
    <hyperlink ref="F206" r:id="rId26" display="https://podminky.urs.cz/item/CS_URS_2024_02/919716111"/>
    <hyperlink ref="F211" r:id="rId27" display="https://podminky.urs.cz/item/CS_URS_2024_02/938902151"/>
    <hyperlink ref="F213" r:id="rId28" display="https://podminky.urs.cz/item/CS_URS_2024_02/938902421"/>
    <hyperlink ref="F220" r:id="rId29" display="https://podminky.urs.cz/item/CS_URS_2024_02/938902422"/>
    <hyperlink ref="F224" r:id="rId30" display="https://podminky.urs.cz/item/CS_URS_2024_02/938909311"/>
    <hyperlink ref="F226" r:id="rId31" display="https://podminky.urs.cz/item/CS_URS_2024_02/966008112"/>
    <hyperlink ref="F233" r:id="rId32" display="https://podminky.urs.cz/item/CS_URS_2024_02/966008311"/>
    <hyperlink ref="F238" r:id="rId33" display="https://podminky.urs.cz/item/CS_URS_2024_02/919551114"/>
    <hyperlink ref="F246" r:id="rId34" display="https://podminky.urs.cz/item/CS_URS_2024_02/919535556"/>
    <hyperlink ref="F252" r:id="rId35" display="https://podminky.urs.cz/item/CS_URS_2024_02/629995101"/>
    <hyperlink ref="F259" r:id="rId36" display="https://podminky.urs.cz/item/CS_URS_2024_02/998225111"/>
    <hyperlink ref="F262" r:id="rId37" display="https://podminky.urs.cz/item/CS_URS_2024_02/997221611"/>
    <hyperlink ref="F271" r:id="rId38" display="https://podminky.urs.cz/item/CS_URS_2024_02/997221873"/>
    <hyperlink ref="F277" r:id="rId39" display="https://podminky.urs.cz/item/CS_URS_2024_02/997221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793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ROUND((SUM(BE86:BE250)),  2)</f>
        <v>0</v>
      </c>
      <c r="G33" s="37"/>
      <c r="H33" s="37"/>
      <c r="I33" s="147">
        <v>0.20999999999999999</v>
      </c>
      <c r="J33" s="146">
        <f>ROUND(((SUM(BE86:BE250))*I33),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ROUND((SUM(BF86:BF250)),  2)</f>
        <v>0</v>
      </c>
      <c r="G34" s="37"/>
      <c r="H34" s="37"/>
      <c r="I34" s="147">
        <v>0.12</v>
      </c>
      <c r="J34" s="146">
        <f>ROUND(((SUM(BF86:BF250))*I34),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ROUND((SUM(BG86:BG250)),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ROUND((SUM(BH86:BH250)),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ROUND((SUM(BI86:BI250)),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05 - 5. ETAPA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196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J88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199</v>
      </c>
      <c r="E62" s="223"/>
      <c r="F62" s="223"/>
      <c r="G62" s="223"/>
      <c r="H62" s="223"/>
      <c r="I62" s="223"/>
      <c r="J62" s="224">
        <f>J135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200</v>
      </c>
      <c r="E63" s="223"/>
      <c r="F63" s="223"/>
      <c r="G63" s="223"/>
      <c r="H63" s="223"/>
      <c r="I63" s="223"/>
      <c r="J63" s="224">
        <f>J154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202</v>
      </c>
      <c r="E64" s="223"/>
      <c r="F64" s="223"/>
      <c r="G64" s="223"/>
      <c r="H64" s="223"/>
      <c r="I64" s="223"/>
      <c r="J64" s="224">
        <f>J175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203</v>
      </c>
      <c r="E65" s="223"/>
      <c r="F65" s="223"/>
      <c r="G65" s="223"/>
      <c r="H65" s="223"/>
      <c r="I65" s="223"/>
      <c r="J65" s="224">
        <f>J230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204</v>
      </c>
      <c r="E66" s="223"/>
      <c r="F66" s="223"/>
      <c r="G66" s="223"/>
      <c r="H66" s="223"/>
      <c r="I66" s="223"/>
      <c r="J66" s="224">
        <f>J233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113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II-172 Soběšice - Frymburk,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105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05 - 5. ETAPA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26. 10. 2024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 a.s.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114</v>
      </c>
      <c r="D85" s="173" t="s">
        <v>57</v>
      </c>
      <c r="E85" s="173" t="s">
        <v>53</v>
      </c>
      <c r="F85" s="173" t="s">
        <v>54</v>
      </c>
      <c r="G85" s="173" t="s">
        <v>115</v>
      </c>
      <c r="H85" s="173" t="s">
        <v>116</v>
      </c>
      <c r="I85" s="173" t="s">
        <v>117</v>
      </c>
      <c r="J85" s="173" t="s">
        <v>109</v>
      </c>
      <c r="K85" s="174" t="s">
        <v>118</v>
      </c>
      <c r="L85" s="175"/>
      <c r="M85" s="91" t="s">
        <v>19</v>
      </c>
      <c r="N85" s="92" t="s">
        <v>42</v>
      </c>
      <c r="O85" s="92" t="s">
        <v>119</v>
      </c>
      <c r="P85" s="92" t="s">
        <v>120</v>
      </c>
      <c r="Q85" s="92" t="s">
        <v>121</v>
      </c>
      <c r="R85" s="92" t="s">
        <v>122</v>
      </c>
      <c r="S85" s="92" t="s">
        <v>123</v>
      </c>
      <c r="T85" s="93" t="s">
        <v>124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125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450.97253153999998</v>
      </c>
      <c r="S86" s="95"/>
      <c r="T86" s="179">
        <f>T87</f>
        <v>217.95599999999999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110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207</v>
      </c>
      <c r="F87" s="184" t="s">
        <v>208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P88+P135+P154+P175+P230+P233</f>
        <v>0</v>
      </c>
      <c r="Q87" s="189"/>
      <c r="R87" s="190">
        <f>R88+R135+R154+R175+R230+R233</f>
        <v>450.97253153999998</v>
      </c>
      <c r="S87" s="189"/>
      <c r="T87" s="191">
        <f>T88+T135+T154+T175+T230+T233</f>
        <v>217.95599999999999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128</v>
      </c>
      <c r="BK87" s="194">
        <f>BK88+BK135+BK154+BK175+BK230+BK233</f>
        <v>0</v>
      </c>
    </row>
    <row r="88" s="11" customFormat="1" ht="22.8" customHeight="1">
      <c r="A88" s="11"/>
      <c r="B88" s="181"/>
      <c r="C88" s="182"/>
      <c r="D88" s="183" t="s">
        <v>71</v>
      </c>
      <c r="E88" s="226" t="s">
        <v>80</v>
      </c>
      <c r="F88" s="226" t="s">
        <v>209</v>
      </c>
      <c r="G88" s="182"/>
      <c r="H88" s="182"/>
      <c r="I88" s="185"/>
      <c r="J88" s="227">
        <f>BK88</f>
        <v>0</v>
      </c>
      <c r="K88" s="182"/>
      <c r="L88" s="187"/>
      <c r="M88" s="188"/>
      <c r="N88" s="189"/>
      <c r="O88" s="189"/>
      <c r="P88" s="190">
        <f>SUM(P89:P134)</f>
        <v>0</v>
      </c>
      <c r="Q88" s="189"/>
      <c r="R88" s="190">
        <f>SUM(R89:R134)</f>
        <v>24.300000000000001</v>
      </c>
      <c r="S88" s="189"/>
      <c r="T88" s="191">
        <f>SUM(T89:T134)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128</v>
      </c>
      <c r="BK88" s="194">
        <f>SUM(BK89:BK134)</f>
        <v>0</v>
      </c>
    </row>
    <row r="89" s="2" customFormat="1" ht="33" customHeight="1">
      <c r="A89" s="37"/>
      <c r="B89" s="38"/>
      <c r="C89" s="195" t="s">
        <v>80</v>
      </c>
      <c r="D89" s="195" t="s">
        <v>129</v>
      </c>
      <c r="E89" s="196" t="s">
        <v>210</v>
      </c>
      <c r="F89" s="197" t="s">
        <v>211</v>
      </c>
      <c r="G89" s="198" t="s">
        <v>212</v>
      </c>
      <c r="H89" s="199">
        <v>3.6499999999999999</v>
      </c>
      <c r="I89" s="200"/>
      <c r="J89" s="201">
        <f>ROUND(I89*H89,2)</f>
        <v>0</v>
      </c>
      <c r="K89" s="197" t="s">
        <v>133</v>
      </c>
      <c r="L89" s="43"/>
      <c r="M89" s="202" t="s">
        <v>19</v>
      </c>
      <c r="N89" s="203" t="s">
        <v>43</v>
      </c>
      <c r="O89" s="83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150</v>
      </c>
      <c r="AT89" s="206" t="s">
        <v>129</v>
      </c>
      <c r="AU89" s="206" t="s">
        <v>82</v>
      </c>
      <c r="AY89" s="16" t="s">
        <v>128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80</v>
      </c>
      <c r="BK89" s="207">
        <f>ROUND(I89*H89,2)</f>
        <v>0</v>
      </c>
      <c r="BL89" s="16" t="s">
        <v>150</v>
      </c>
      <c r="BM89" s="206" t="s">
        <v>213</v>
      </c>
    </row>
    <row r="90" s="2" customFormat="1">
      <c r="A90" s="37"/>
      <c r="B90" s="38"/>
      <c r="C90" s="39"/>
      <c r="D90" s="208" t="s">
        <v>136</v>
      </c>
      <c r="E90" s="39"/>
      <c r="F90" s="209" t="s">
        <v>214</v>
      </c>
      <c r="G90" s="39"/>
      <c r="H90" s="39"/>
      <c r="I90" s="210"/>
      <c r="J90" s="39"/>
      <c r="K90" s="39"/>
      <c r="L90" s="43"/>
      <c r="M90" s="211"/>
      <c r="N90" s="21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136</v>
      </c>
      <c r="AU90" s="16" t="s">
        <v>82</v>
      </c>
    </row>
    <row r="91" s="13" customFormat="1">
      <c r="A91" s="13"/>
      <c r="B91" s="228"/>
      <c r="C91" s="229"/>
      <c r="D91" s="213" t="s">
        <v>215</v>
      </c>
      <c r="E91" s="230" t="s">
        <v>19</v>
      </c>
      <c r="F91" s="231" t="s">
        <v>216</v>
      </c>
      <c r="G91" s="229"/>
      <c r="H91" s="230" t="s">
        <v>19</v>
      </c>
      <c r="I91" s="232"/>
      <c r="J91" s="229"/>
      <c r="K91" s="229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215</v>
      </c>
      <c r="AU91" s="237" t="s">
        <v>82</v>
      </c>
      <c r="AV91" s="13" t="s">
        <v>80</v>
      </c>
      <c r="AW91" s="13" t="s">
        <v>33</v>
      </c>
      <c r="AX91" s="13" t="s">
        <v>72</v>
      </c>
      <c r="AY91" s="237" t="s">
        <v>128</v>
      </c>
    </row>
    <row r="92" s="14" customFormat="1">
      <c r="A92" s="14"/>
      <c r="B92" s="238"/>
      <c r="C92" s="239"/>
      <c r="D92" s="213" t="s">
        <v>215</v>
      </c>
      <c r="E92" s="240" t="s">
        <v>19</v>
      </c>
      <c r="F92" s="241" t="s">
        <v>794</v>
      </c>
      <c r="G92" s="239"/>
      <c r="H92" s="242">
        <v>3.6499999999999999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215</v>
      </c>
      <c r="AU92" s="248" t="s">
        <v>82</v>
      </c>
      <c r="AV92" s="14" t="s">
        <v>82</v>
      </c>
      <c r="AW92" s="14" t="s">
        <v>33</v>
      </c>
      <c r="AX92" s="14" t="s">
        <v>72</v>
      </c>
      <c r="AY92" s="248" t="s">
        <v>128</v>
      </c>
    </row>
    <row r="93" s="2" customFormat="1" ht="37.8" customHeight="1">
      <c r="A93" s="37"/>
      <c r="B93" s="38"/>
      <c r="C93" s="195" t="s">
        <v>82</v>
      </c>
      <c r="D93" s="195" t="s">
        <v>129</v>
      </c>
      <c r="E93" s="196" t="s">
        <v>218</v>
      </c>
      <c r="F93" s="197" t="s">
        <v>219</v>
      </c>
      <c r="G93" s="198" t="s">
        <v>212</v>
      </c>
      <c r="H93" s="199">
        <v>7</v>
      </c>
      <c r="I93" s="200"/>
      <c r="J93" s="201">
        <f>ROUND(I93*H93,2)</f>
        <v>0</v>
      </c>
      <c r="K93" s="197" t="s">
        <v>133</v>
      </c>
      <c r="L93" s="43"/>
      <c r="M93" s="202" t="s">
        <v>19</v>
      </c>
      <c r="N93" s="203" t="s">
        <v>43</v>
      </c>
      <c r="O93" s="83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6" t="s">
        <v>150</v>
      </c>
      <c r="AT93" s="206" t="s">
        <v>129</v>
      </c>
      <c r="AU93" s="206" t="s">
        <v>82</v>
      </c>
      <c r="AY93" s="16" t="s">
        <v>128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6" t="s">
        <v>80</v>
      </c>
      <c r="BK93" s="207">
        <f>ROUND(I93*H93,2)</f>
        <v>0</v>
      </c>
      <c r="BL93" s="16" t="s">
        <v>150</v>
      </c>
      <c r="BM93" s="206" t="s">
        <v>220</v>
      </c>
    </row>
    <row r="94" s="2" customFormat="1">
      <c r="A94" s="37"/>
      <c r="B94" s="38"/>
      <c r="C94" s="39"/>
      <c r="D94" s="208" t="s">
        <v>136</v>
      </c>
      <c r="E94" s="39"/>
      <c r="F94" s="209" t="s">
        <v>221</v>
      </c>
      <c r="G94" s="39"/>
      <c r="H94" s="39"/>
      <c r="I94" s="210"/>
      <c r="J94" s="39"/>
      <c r="K94" s="39"/>
      <c r="L94" s="43"/>
      <c r="M94" s="211"/>
      <c r="N94" s="21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136</v>
      </c>
      <c r="AU94" s="16" t="s">
        <v>82</v>
      </c>
    </row>
    <row r="95" s="13" customFormat="1">
      <c r="A95" s="13"/>
      <c r="B95" s="228"/>
      <c r="C95" s="229"/>
      <c r="D95" s="213" t="s">
        <v>215</v>
      </c>
      <c r="E95" s="230" t="s">
        <v>19</v>
      </c>
      <c r="F95" s="231" t="s">
        <v>222</v>
      </c>
      <c r="G95" s="229"/>
      <c r="H95" s="230" t="s">
        <v>19</v>
      </c>
      <c r="I95" s="232"/>
      <c r="J95" s="229"/>
      <c r="K95" s="229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215</v>
      </c>
      <c r="AU95" s="237" t="s">
        <v>82</v>
      </c>
      <c r="AV95" s="13" t="s">
        <v>80</v>
      </c>
      <c r="AW95" s="13" t="s">
        <v>33</v>
      </c>
      <c r="AX95" s="13" t="s">
        <v>72</v>
      </c>
      <c r="AY95" s="237" t="s">
        <v>128</v>
      </c>
    </row>
    <row r="96" s="14" customFormat="1">
      <c r="A96" s="14"/>
      <c r="B96" s="238"/>
      <c r="C96" s="239"/>
      <c r="D96" s="213" t="s">
        <v>215</v>
      </c>
      <c r="E96" s="240" t="s">
        <v>19</v>
      </c>
      <c r="F96" s="241" t="s">
        <v>795</v>
      </c>
      <c r="G96" s="239"/>
      <c r="H96" s="242">
        <v>7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215</v>
      </c>
      <c r="AU96" s="248" t="s">
        <v>82</v>
      </c>
      <c r="AV96" s="14" t="s">
        <v>82</v>
      </c>
      <c r="AW96" s="14" t="s">
        <v>33</v>
      </c>
      <c r="AX96" s="14" t="s">
        <v>72</v>
      </c>
      <c r="AY96" s="248" t="s">
        <v>128</v>
      </c>
    </row>
    <row r="97" s="2" customFormat="1" ht="49.05" customHeight="1">
      <c r="A97" s="37"/>
      <c r="B97" s="38"/>
      <c r="C97" s="195" t="s">
        <v>145</v>
      </c>
      <c r="D97" s="195" t="s">
        <v>129</v>
      </c>
      <c r="E97" s="196" t="s">
        <v>754</v>
      </c>
      <c r="F97" s="197" t="s">
        <v>755</v>
      </c>
      <c r="G97" s="198" t="s">
        <v>212</v>
      </c>
      <c r="H97" s="199">
        <v>13.5</v>
      </c>
      <c r="I97" s="200"/>
      <c r="J97" s="201">
        <f>ROUND(I97*H97,2)</f>
        <v>0</v>
      </c>
      <c r="K97" s="197" t="s">
        <v>133</v>
      </c>
      <c r="L97" s="43"/>
      <c r="M97" s="202" t="s">
        <v>19</v>
      </c>
      <c r="N97" s="203" t="s">
        <v>43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150</v>
      </c>
      <c r="AT97" s="206" t="s">
        <v>129</v>
      </c>
      <c r="AU97" s="206" t="s">
        <v>82</v>
      </c>
      <c r="AY97" s="16" t="s">
        <v>128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80</v>
      </c>
      <c r="BK97" s="207">
        <f>ROUND(I97*H97,2)</f>
        <v>0</v>
      </c>
      <c r="BL97" s="16" t="s">
        <v>150</v>
      </c>
      <c r="BM97" s="206" t="s">
        <v>226</v>
      </c>
    </row>
    <row r="98" s="2" customFormat="1">
      <c r="A98" s="37"/>
      <c r="B98" s="38"/>
      <c r="C98" s="39"/>
      <c r="D98" s="208" t="s">
        <v>136</v>
      </c>
      <c r="E98" s="39"/>
      <c r="F98" s="209" t="s">
        <v>756</v>
      </c>
      <c r="G98" s="39"/>
      <c r="H98" s="39"/>
      <c r="I98" s="210"/>
      <c r="J98" s="39"/>
      <c r="K98" s="39"/>
      <c r="L98" s="43"/>
      <c r="M98" s="211"/>
      <c r="N98" s="21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136</v>
      </c>
      <c r="AU98" s="16" t="s">
        <v>82</v>
      </c>
    </row>
    <row r="99" s="13" customFormat="1">
      <c r="A99" s="13"/>
      <c r="B99" s="228"/>
      <c r="C99" s="229"/>
      <c r="D99" s="213" t="s">
        <v>215</v>
      </c>
      <c r="E99" s="230" t="s">
        <v>19</v>
      </c>
      <c r="F99" s="231" t="s">
        <v>228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215</v>
      </c>
      <c r="AU99" s="237" t="s">
        <v>82</v>
      </c>
      <c r="AV99" s="13" t="s">
        <v>80</v>
      </c>
      <c r="AW99" s="13" t="s">
        <v>33</v>
      </c>
      <c r="AX99" s="13" t="s">
        <v>72</v>
      </c>
      <c r="AY99" s="237" t="s">
        <v>128</v>
      </c>
    </row>
    <row r="100" s="13" customFormat="1">
      <c r="A100" s="13"/>
      <c r="B100" s="228"/>
      <c r="C100" s="229"/>
      <c r="D100" s="213" t="s">
        <v>215</v>
      </c>
      <c r="E100" s="230" t="s">
        <v>19</v>
      </c>
      <c r="F100" s="231" t="s">
        <v>229</v>
      </c>
      <c r="G100" s="229"/>
      <c r="H100" s="230" t="s">
        <v>19</v>
      </c>
      <c r="I100" s="232"/>
      <c r="J100" s="229"/>
      <c r="K100" s="229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215</v>
      </c>
      <c r="AU100" s="237" t="s">
        <v>82</v>
      </c>
      <c r="AV100" s="13" t="s">
        <v>80</v>
      </c>
      <c r="AW100" s="13" t="s">
        <v>33</v>
      </c>
      <c r="AX100" s="13" t="s">
        <v>72</v>
      </c>
      <c r="AY100" s="237" t="s">
        <v>128</v>
      </c>
    </row>
    <row r="101" s="14" customFormat="1">
      <c r="A101" s="14"/>
      <c r="B101" s="238"/>
      <c r="C101" s="239"/>
      <c r="D101" s="213" t="s">
        <v>215</v>
      </c>
      <c r="E101" s="240" t="s">
        <v>19</v>
      </c>
      <c r="F101" s="241" t="s">
        <v>796</v>
      </c>
      <c r="G101" s="239"/>
      <c r="H101" s="242">
        <v>5.4000000000000004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215</v>
      </c>
      <c r="AU101" s="248" t="s">
        <v>82</v>
      </c>
      <c r="AV101" s="14" t="s">
        <v>82</v>
      </c>
      <c r="AW101" s="14" t="s">
        <v>33</v>
      </c>
      <c r="AX101" s="14" t="s">
        <v>72</v>
      </c>
      <c r="AY101" s="248" t="s">
        <v>128</v>
      </c>
    </row>
    <row r="102" s="13" customFormat="1">
      <c r="A102" s="13"/>
      <c r="B102" s="228"/>
      <c r="C102" s="229"/>
      <c r="D102" s="213" t="s">
        <v>215</v>
      </c>
      <c r="E102" s="230" t="s">
        <v>19</v>
      </c>
      <c r="F102" s="231" t="s">
        <v>231</v>
      </c>
      <c r="G102" s="229"/>
      <c r="H102" s="230" t="s">
        <v>19</v>
      </c>
      <c r="I102" s="232"/>
      <c r="J102" s="229"/>
      <c r="K102" s="229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215</v>
      </c>
      <c r="AU102" s="237" t="s">
        <v>82</v>
      </c>
      <c r="AV102" s="13" t="s">
        <v>80</v>
      </c>
      <c r="AW102" s="13" t="s">
        <v>33</v>
      </c>
      <c r="AX102" s="13" t="s">
        <v>72</v>
      </c>
      <c r="AY102" s="237" t="s">
        <v>128</v>
      </c>
    </row>
    <row r="103" s="13" customFormat="1">
      <c r="A103" s="13"/>
      <c r="B103" s="228"/>
      <c r="C103" s="229"/>
      <c r="D103" s="213" t="s">
        <v>215</v>
      </c>
      <c r="E103" s="230" t="s">
        <v>19</v>
      </c>
      <c r="F103" s="231" t="s">
        <v>797</v>
      </c>
      <c r="G103" s="229"/>
      <c r="H103" s="230" t="s">
        <v>19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215</v>
      </c>
      <c r="AU103" s="237" t="s">
        <v>82</v>
      </c>
      <c r="AV103" s="13" t="s">
        <v>80</v>
      </c>
      <c r="AW103" s="13" t="s">
        <v>33</v>
      </c>
      <c r="AX103" s="13" t="s">
        <v>72</v>
      </c>
      <c r="AY103" s="237" t="s">
        <v>128</v>
      </c>
    </row>
    <row r="104" s="14" customFormat="1">
      <c r="A104" s="14"/>
      <c r="B104" s="238"/>
      <c r="C104" s="239"/>
      <c r="D104" s="213" t="s">
        <v>215</v>
      </c>
      <c r="E104" s="240" t="s">
        <v>19</v>
      </c>
      <c r="F104" s="241" t="s">
        <v>798</v>
      </c>
      <c r="G104" s="239"/>
      <c r="H104" s="242">
        <v>8.0999999999999996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215</v>
      </c>
      <c r="AU104" s="248" t="s">
        <v>82</v>
      </c>
      <c r="AV104" s="14" t="s">
        <v>82</v>
      </c>
      <c r="AW104" s="14" t="s">
        <v>33</v>
      </c>
      <c r="AX104" s="14" t="s">
        <v>72</v>
      </c>
      <c r="AY104" s="248" t="s">
        <v>128</v>
      </c>
    </row>
    <row r="105" s="2" customFormat="1" ht="62.7" customHeight="1">
      <c r="A105" s="37"/>
      <c r="B105" s="38"/>
      <c r="C105" s="195" t="s">
        <v>150</v>
      </c>
      <c r="D105" s="195" t="s">
        <v>129</v>
      </c>
      <c r="E105" s="196" t="s">
        <v>234</v>
      </c>
      <c r="F105" s="197" t="s">
        <v>235</v>
      </c>
      <c r="G105" s="198" t="s">
        <v>212</v>
      </c>
      <c r="H105" s="199">
        <v>24.149999999999999</v>
      </c>
      <c r="I105" s="200"/>
      <c r="J105" s="201">
        <f>ROUND(I105*H105,2)</f>
        <v>0</v>
      </c>
      <c r="K105" s="197" t="s">
        <v>133</v>
      </c>
      <c r="L105" s="43"/>
      <c r="M105" s="202" t="s">
        <v>19</v>
      </c>
      <c r="N105" s="203" t="s">
        <v>43</v>
      </c>
      <c r="O105" s="83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6" t="s">
        <v>150</v>
      </c>
      <c r="AT105" s="206" t="s">
        <v>129</v>
      </c>
      <c r="AU105" s="206" t="s">
        <v>82</v>
      </c>
      <c r="AY105" s="16" t="s">
        <v>128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6" t="s">
        <v>80</v>
      </c>
      <c r="BK105" s="207">
        <f>ROUND(I105*H105,2)</f>
        <v>0</v>
      </c>
      <c r="BL105" s="16" t="s">
        <v>150</v>
      </c>
      <c r="BM105" s="206" t="s">
        <v>236</v>
      </c>
    </row>
    <row r="106" s="2" customFormat="1">
      <c r="A106" s="37"/>
      <c r="B106" s="38"/>
      <c r="C106" s="39"/>
      <c r="D106" s="208" t="s">
        <v>136</v>
      </c>
      <c r="E106" s="39"/>
      <c r="F106" s="209" t="s">
        <v>237</v>
      </c>
      <c r="G106" s="39"/>
      <c r="H106" s="39"/>
      <c r="I106" s="210"/>
      <c r="J106" s="39"/>
      <c r="K106" s="39"/>
      <c r="L106" s="43"/>
      <c r="M106" s="211"/>
      <c r="N106" s="21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136</v>
      </c>
      <c r="AU106" s="16" t="s">
        <v>82</v>
      </c>
    </row>
    <row r="107" s="14" customFormat="1">
      <c r="A107" s="14"/>
      <c r="B107" s="238"/>
      <c r="C107" s="239"/>
      <c r="D107" s="213" t="s">
        <v>215</v>
      </c>
      <c r="E107" s="240" t="s">
        <v>19</v>
      </c>
      <c r="F107" s="241" t="s">
        <v>799</v>
      </c>
      <c r="G107" s="239"/>
      <c r="H107" s="242">
        <v>24.149999999999999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215</v>
      </c>
      <c r="AU107" s="248" t="s">
        <v>82</v>
      </c>
      <c r="AV107" s="14" t="s">
        <v>82</v>
      </c>
      <c r="AW107" s="14" t="s">
        <v>33</v>
      </c>
      <c r="AX107" s="14" t="s">
        <v>72</v>
      </c>
      <c r="AY107" s="248" t="s">
        <v>128</v>
      </c>
    </row>
    <row r="108" s="2" customFormat="1" ht="66.75" customHeight="1">
      <c r="A108" s="37"/>
      <c r="B108" s="38"/>
      <c r="C108" s="195" t="s">
        <v>155</v>
      </c>
      <c r="D108" s="195" t="s">
        <v>129</v>
      </c>
      <c r="E108" s="196" t="s">
        <v>239</v>
      </c>
      <c r="F108" s="197" t="s">
        <v>240</v>
      </c>
      <c r="G108" s="198" t="s">
        <v>212</v>
      </c>
      <c r="H108" s="199">
        <v>241.5</v>
      </c>
      <c r="I108" s="200"/>
      <c r="J108" s="201">
        <f>ROUND(I108*H108,2)</f>
        <v>0</v>
      </c>
      <c r="K108" s="197" t="s">
        <v>133</v>
      </c>
      <c r="L108" s="43"/>
      <c r="M108" s="202" t="s">
        <v>19</v>
      </c>
      <c r="N108" s="203" t="s">
        <v>43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150</v>
      </c>
      <c r="AT108" s="206" t="s">
        <v>129</v>
      </c>
      <c r="AU108" s="206" t="s">
        <v>82</v>
      </c>
      <c r="AY108" s="16" t="s">
        <v>128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80</v>
      </c>
      <c r="BK108" s="207">
        <f>ROUND(I108*H108,2)</f>
        <v>0</v>
      </c>
      <c r="BL108" s="16" t="s">
        <v>150</v>
      </c>
      <c r="BM108" s="206" t="s">
        <v>241</v>
      </c>
    </row>
    <row r="109" s="2" customFormat="1">
      <c r="A109" s="37"/>
      <c r="B109" s="38"/>
      <c r="C109" s="39"/>
      <c r="D109" s="208" t="s">
        <v>136</v>
      </c>
      <c r="E109" s="39"/>
      <c r="F109" s="209" t="s">
        <v>242</v>
      </c>
      <c r="G109" s="39"/>
      <c r="H109" s="39"/>
      <c r="I109" s="210"/>
      <c r="J109" s="39"/>
      <c r="K109" s="39"/>
      <c r="L109" s="43"/>
      <c r="M109" s="211"/>
      <c r="N109" s="21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136</v>
      </c>
      <c r="AU109" s="16" t="s">
        <v>82</v>
      </c>
    </row>
    <row r="110" s="14" customFormat="1">
      <c r="A110" s="14"/>
      <c r="B110" s="238"/>
      <c r="C110" s="239"/>
      <c r="D110" s="213" t="s">
        <v>215</v>
      </c>
      <c r="E110" s="240" t="s">
        <v>19</v>
      </c>
      <c r="F110" s="241" t="s">
        <v>800</v>
      </c>
      <c r="G110" s="239"/>
      <c r="H110" s="242">
        <v>241.5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215</v>
      </c>
      <c r="AU110" s="248" t="s">
        <v>82</v>
      </c>
      <c r="AV110" s="14" t="s">
        <v>82</v>
      </c>
      <c r="AW110" s="14" t="s">
        <v>33</v>
      </c>
      <c r="AX110" s="14" t="s">
        <v>72</v>
      </c>
      <c r="AY110" s="248" t="s">
        <v>128</v>
      </c>
    </row>
    <row r="111" s="2" customFormat="1" ht="44.25" customHeight="1">
      <c r="A111" s="37"/>
      <c r="B111" s="38"/>
      <c r="C111" s="195" t="s">
        <v>162</v>
      </c>
      <c r="D111" s="195" t="s">
        <v>129</v>
      </c>
      <c r="E111" s="196" t="s">
        <v>244</v>
      </c>
      <c r="F111" s="197" t="s">
        <v>245</v>
      </c>
      <c r="G111" s="198" t="s">
        <v>246</v>
      </c>
      <c r="H111" s="199">
        <v>44.677999999999997</v>
      </c>
      <c r="I111" s="200"/>
      <c r="J111" s="201">
        <f>ROUND(I111*H111,2)</f>
        <v>0</v>
      </c>
      <c r="K111" s="197" t="s">
        <v>133</v>
      </c>
      <c r="L111" s="43"/>
      <c r="M111" s="202" t="s">
        <v>19</v>
      </c>
      <c r="N111" s="203" t="s">
        <v>43</v>
      </c>
      <c r="O111" s="83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6" t="s">
        <v>150</v>
      </c>
      <c r="AT111" s="206" t="s">
        <v>129</v>
      </c>
      <c r="AU111" s="206" t="s">
        <v>82</v>
      </c>
      <c r="AY111" s="16" t="s">
        <v>128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6" t="s">
        <v>80</v>
      </c>
      <c r="BK111" s="207">
        <f>ROUND(I111*H111,2)</f>
        <v>0</v>
      </c>
      <c r="BL111" s="16" t="s">
        <v>150</v>
      </c>
      <c r="BM111" s="206" t="s">
        <v>247</v>
      </c>
    </row>
    <row r="112" s="2" customFormat="1">
      <c r="A112" s="37"/>
      <c r="B112" s="38"/>
      <c r="C112" s="39"/>
      <c r="D112" s="208" t="s">
        <v>136</v>
      </c>
      <c r="E112" s="39"/>
      <c r="F112" s="209" t="s">
        <v>248</v>
      </c>
      <c r="G112" s="39"/>
      <c r="H112" s="39"/>
      <c r="I112" s="210"/>
      <c r="J112" s="39"/>
      <c r="K112" s="39"/>
      <c r="L112" s="43"/>
      <c r="M112" s="211"/>
      <c r="N112" s="21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136</v>
      </c>
      <c r="AU112" s="16" t="s">
        <v>82</v>
      </c>
    </row>
    <row r="113" s="14" customFormat="1">
      <c r="A113" s="14"/>
      <c r="B113" s="238"/>
      <c r="C113" s="239"/>
      <c r="D113" s="213" t="s">
        <v>215</v>
      </c>
      <c r="E113" s="240" t="s">
        <v>19</v>
      </c>
      <c r="F113" s="241" t="s">
        <v>801</v>
      </c>
      <c r="G113" s="239"/>
      <c r="H113" s="242">
        <v>44.677999999999997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215</v>
      </c>
      <c r="AU113" s="248" t="s">
        <v>82</v>
      </c>
      <c r="AV113" s="14" t="s">
        <v>82</v>
      </c>
      <c r="AW113" s="14" t="s">
        <v>33</v>
      </c>
      <c r="AX113" s="14" t="s">
        <v>72</v>
      </c>
      <c r="AY113" s="248" t="s">
        <v>128</v>
      </c>
    </row>
    <row r="114" s="2" customFormat="1" ht="44.25" customHeight="1">
      <c r="A114" s="37"/>
      <c r="B114" s="38"/>
      <c r="C114" s="195" t="s">
        <v>168</v>
      </c>
      <c r="D114" s="195" t="s">
        <v>129</v>
      </c>
      <c r="E114" s="196" t="s">
        <v>250</v>
      </c>
      <c r="F114" s="197" t="s">
        <v>251</v>
      </c>
      <c r="G114" s="198" t="s">
        <v>212</v>
      </c>
      <c r="H114" s="199">
        <v>13.5</v>
      </c>
      <c r="I114" s="200"/>
      <c r="J114" s="201">
        <f>ROUND(I114*H114,2)</f>
        <v>0</v>
      </c>
      <c r="K114" s="197" t="s">
        <v>133</v>
      </c>
      <c r="L114" s="43"/>
      <c r="M114" s="202" t="s">
        <v>19</v>
      </c>
      <c r="N114" s="203" t="s">
        <v>43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150</v>
      </c>
      <c r="AT114" s="206" t="s">
        <v>129</v>
      </c>
      <c r="AU114" s="206" t="s">
        <v>82</v>
      </c>
      <c r="AY114" s="16" t="s">
        <v>128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80</v>
      </c>
      <c r="BK114" s="207">
        <f>ROUND(I114*H114,2)</f>
        <v>0</v>
      </c>
      <c r="BL114" s="16" t="s">
        <v>150</v>
      </c>
      <c r="BM114" s="206" t="s">
        <v>252</v>
      </c>
    </row>
    <row r="115" s="2" customFormat="1">
      <c r="A115" s="37"/>
      <c r="B115" s="38"/>
      <c r="C115" s="39"/>
      <c r="D115" s="208" t="s">
        <v>136</v>
      </c>
      <c r="E115" s="39"/>
      <c r="F115" s="209" t="s">
        <v>253</v>
      </c>
      <c r="G115" s="39"/>
      <c r="H115" s="39"/>
      <c r="I115" s="210"/>
      <c r="J115" s="39"/>
      <c r="K115" s="39"/>
      <c r="L115" s="43"/>
      <c r="M115" s="211"/>
      <c r="N115" s="21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136</v>
      </c>
      <c r="AU115" s="16" t="s">
        <v>82</v>
      </c>
    </row>
    <row r="116" s="13" customFormat="1">
      <c r="A116" s="13"/>
      <c r="B116" s="228"/>
      <c r="C116" s="229"/>
      <c r="D116" s="213" t="s">
        <v>215</v>
      </c>
      <c r="E116" s="230" t="s">
        <v>19</v>
      </c>
      <c r="F116" s="231" t="s">
        <v>254</v>
      </c>
      <c r="G116" s="229"/>
      <c r="H116" s="230" t="s">
        <v>19</v>
      </c>
      <c r="I116" s="232"/>
      <c r="J116" s="229"/>
      <c r="K116" s="229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215</v>
      </c>
      <c r="AU116" s="237" t="s">
        <v>82</v>
      </c>
      <c r="AV116" s="13" t="s">
        <v>80</v>
      </c>
      <c r="AW116" s="13" t="s">
        <v>33</v>
      </c>
      <c r="AX116" s="13" t="s">
        <v>72</v>
      </c>
      <c r="AY116" s="237" t="s">
        <v>128</v>
      </c>
    </row>
    <row r="117" s="13" customFormat="1">
      <c r="A117" s="13"/>
      <c r="B117" s="228"/>
      <c r="C117" s="229"/>
      <c r="D117" s="213" t="s">
        <v>215</v>
      </c>
      <c r="E117" s="230" t="s">
        <v>19</v>
      </c>
      <c r="F117" s="231" t="s">
        <v>229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215</v>
      </c>
      <c r="AU117" s="237" t="s">
        <v>82</v>
      </c>
      <c r="AV117" s="13" t="s">
        <v>80</v>
      </c>
      <c r="AW117" s="13" t="s">
        <v>33</v>
      </c>
      <c r="AX117" s="13" t="s">
        <v>72</v>
      </c>
      <c r="AY117" s="237" t="s">
        <v>128</v>
      </c>
    </row>
    <row r="118" s="14" customFormat="1">
      <c r="A118" s="14"/>
      <c r="B118" s="238"/>
      <c r="C118" s="239"/>
      <c r="D118" s="213" t="s">
        <v>215</v>
      </c>
      <c r="E118" s="240" t="s">
        <v>19</v>
      </c>
      <c r="F118" s="241" t="s">
        <v>796</v>
      </c>
      <c r="G118" s="239"/>
      <c r="H118" s="242">
        <v>5.4000000000000004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215</v>
      </c>
      <c r="AU118" s="248" t="s">
        <v>82</v>
      </c>
      <c r="AV118" s="14" t="s">
        <v>82</v>
      </c>
      <c r="AW118" s="14" t="s">
        <v>33</v>
      </c>
      <c r="AX118" s="14" t="s">
        <v>72</v>
      </c>
      <c r="AY118" s="248" t="s">
        <v>128</v>
      </c>
    </row>
    <row r="119" s="13" customFormat="1">
      <c r="A119" s="13"/>
      <c r="B119" s="228"/>
      <c r="C119" s="229"/>
      <c r="D119" s="213" t="s">
        <v>215</v>
      </c>
      <c r="E119" s="230" t="s">
        <v>19</v>
      </c>
      <c r="F119" s="231" t="s">
        <v>231</v>
      </c>
      <c r="G119" s="229"/>
      <c r="H119" s="230" t="s">
        <v>19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215</v>
      </c>
      <c r="AU119" s="237" t="s">
        <v>82</v>
      </c>
      <c r="AV119" s="13" t="s">
        <v>80</v>
      </c>
      <c r="AW119" s="13" t="s">
        <v>33</v>
      </c>
      <c r="AX119" s="13" t="s">
        <v>72</v>
      </c>
      <c r="AY119" s="237" t="s">
        <v>128</v>
      </c>
    </row>
    <row r="120" s="13" customFormat="1">
      <c r="A120" s="13"/>
      <c r="B120" s="228"/>
      <c r="C120" s="229"/>
      <c r="D120" s="213" t="s">
        <v>215</v>
      </c>
      <c r="E120" s="230" t="s">
        <v>19</v>
      </c>
      <c r="F120" s="231" t="s">
        <v>797</v>
      </c>
      <c r="G120" s="229"/>
      <c r="H120" s="230" t="s">
        <v>19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215</v>
      </c>
      <c r="AU120" s="237" t="s">
        <v>82</v>
      </c>
      <c r="AV120" s="13" t="s">
        <v>80</v>
      </c>
      <c r="AW120" s="13" t="s">
        <v>33</v>
      </c>
      <c r="AX120" s="13" t="s">
        <v>72</v>
      </c>
      <c r="AY120" s="237" t="s">
        <v>128</v>
      </c>
    </row>
    <row r="121" s="14" customFormat="1">
      <c r="A121" s="14"/>
      <c r="B121" s="238"/>
      <c r="C121" s="239"/>
      <c r="D121" s="213" t="s">
        <v>215</v>
      </c>
      <c r="E121" s="240" t="s">
        <v>19</v>
      </c>
      <c r="F121" s="241" t="s">
        <v>798</v>
      </c>
      <c r="G121" s="239"/>
      <c r="H121" s="242">
        <v>8.0999999999999996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215</v>
      </c>
      <c r="AU121" s="248" t="s">
        <v>82</v>
      </c>
      <c r="AV121" s="14" t="s">
        <v>82</v>
      </c>
      <c r="AW121" s="14" t="s">
        <v>33</v>
      </c>
      <c r="AX121" s="14" t="s">
        <v>72</v>
      </c>
      <c r="AY121" s="248" t="s">
        <v>128</v>
      </c>
    </row>
    <row r="122" s="2" customFormat="1" ht="16.5" customHeight="1">
      <c r="A122" s="37"/>
      <c r="B122" s="38"/>
      <c r="C122" s="249" t="s">
        <v>172</v>
      </c>
      <c r="D122" s="249" t="s">
        <v>255</v>
      </c>
      <c r="E122" s="250" t="s">
        <v>256</v>
      </c>
      <c r="F122" s="251" t="s">
        <v>257</v>
      </c>
      <c r="G122" s="252" t="s">
        <v>246</v>
      </c>
      <c r="H122" s="253">
        <v>24.300000000000001</v>
      </c>
      <c r="I122" s="254"/>
      <c r="J122" s="255">
        <f>ROUND(I122*H122,2)</f>
        <v>0</v>
      </c>
      <c r="K122" s="251" t="s">
        <v>133</v>
      </c>
      <c r="L122" s="256"/>
      <c r="M122" s="257" t="s">
        <v>19</v>
      </c>
      <c r="N122" s="258" t="s">
        <v>43</v>
      </c>
      <c r="O122" s="83"/>
      <c r="P122" s="204">
        <f>O122*H122</f>
        <v>0</v>
      </c>
      <c r="Q122" s="204">
        <v>1</v>
      </c>
      <c r="R122" s="204">
        <f>Q122*H122</f>
        <v>24.300000000000001</v>
      </c>
      <c r="S122" s="204">
        <v>0</v>
      </c>
      <c r="T122" s="20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6" t="s">
        <v>172</v>
      </c>
      <c r="AT122" s="206" t="s">
        <v>255</v>
      </c>
      <c r="AU122" s="206" t="s">
        <v>82</v>
      </c>
      <c r="AY122" s="16" t="s">
        <v>128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80</v>
      </c>
      <c r="BK122" s="207">
        <f>ROUND(I122*H122,2)</f>
        <v>0</v>
      </c>
      <c r="BL122" s="16" t="s">
        <v>150</v>
      </c>
      <c r="BM122" s="206" t="s">
        <v>258</v>
      </c>
    </row>
    <row r="123" s="14" customFormat="1">
      <c r="A123" s="14"/>
      <c r="B123" s="238"/>
      <c r="C123" s="239"/>
      <c r="D123" s="213" t="s">
        <v>215</v>
      </c>
      <c r="E123" s="240" t="s">
        <v>19</v>
      </c>
      <c r="F123" s="241" t="s">
        <v>802</v>
      </c>
      <c r="G123" s="239"/>
      <c r="H123" s="242">
        <v>24.300000000000001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215</v>
      </c>
      <c r="AU123" s="248" t="s">
        <v>82</v>
      </c>
      <c r="AV123" s="14" t="s">
        <v>82</v>
      </c>
      <c r="AW123" s="14" t="s">
        <v>33</v>
      </c>
      <c r="AX123" s="14" t="s">
        <v>80</v>
      </c>
      <c r="AY123" s="248" t="s">
        <v>128</v>
      </c>
    </row>
    <row r="124" s="2" customFormat="1" ht="33" customHeight="1">
      <c r="A124" s="37"/>
      <c r="B124" s="38"/>
      <c r="C124" s="195" t="s">
        <v>176</v>
      </c>
      <c r="D124" s="195" t="s">
        <v>129</v>
      </c>
      <c r="E124" s="196" t="s">
        <v>260</v>
      </c>
      <c r="F124" s="197" t="s">
        <v>261</v>
      </c>
      <c r="G124" s="198" t="s">
        <v>262</v>
      </c>
      <c r="H124" s="199">
        <v>128</v>
      </c>
      <c r="I124" s="200"/>
      <c r="J124" s="201">
        <f>ROUND(I124*H124,2)</f>
        <v>0</v>
      </c>
      <c r="K124" s="197" t="s">
        <v>133</v>
      </c>
      <c r="L124" s="43"/>
      <c r="M124" s="202" t="s">
        <v>19</v>
      </c>
      <c r="N124" s="203" t="s">
        <v>43</v>
      </c>
      <c r="O124" s="83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6" t="s">
        <v>150</v>
      </c>
      <c r="AT124" s="206" t="s">
        <v>129</v>
      </c>
      <c r="AU124" s="206" t="s">
        <v>82</v>
      </c>
      <c r="AY124" s="16" t="s">
        <v>128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80</v>
      </c>
      <c r="BK124" s="207">
        <f>ROUND(I124*H124,2)</f>
        <v>0</v>
      </c>
      <c r="BL124" s="16" t="s">
        <v>150</v>
      </c>
      <c r="BM124" s="206" t="s">
        <v>263</v>
      </c>
    </row>
    <row r="125" s="2" customFormat="1">
      <c r="A125" s="37"/>
      <c r="B125" s="38"/>
      <c r="C125" s="39"/>
      <c r="D125" s="208" t="s">
        <v>136</v>
      </c>
      <c r="E125" s="39"/>
      <c r="F125" s="209" t="s">
        <v>264</v>
      </c>
      <c r="G125" s="39"/>
      <c r="H125" s="39"/>
      <c r="I125" s="210"/>
      <c r="J125" s="39"/>
      <c r="K125" s="39"/>
      <c r="L125" s="43"/>
      <c r="M125" s="211"/>
      <c r="N125" s="21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136</v>
      </c>
      <c r="AU125" s="16" t="s">
        <v>82</v>
      </c>
    </row>
    <row r="126" s="13" customFormat="1">
      <c r="A126" s="13"/>
      <c r="B126" s="228"/>
      <c r="C126" s="229"/>
      <c r="D126" s="213" t="s">
        <v>215</v>
      </c>
      <c r="E126" s="230" t="s">
        <v>19</v>
      </c>
      <c r="F126" s="231" t="s">
        <v>216</v>
      </c>
      <c r="G126" s="229"/>
      <c r="H126" s="230" t="s">
        <v>19</v>
      </c>
      <c r="I126" s="232"/>
      <c r="J126" s="229"/>
      <c r="K126" s="229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215</v>
      </c>
      <c r="AU126" s="237" t="s">
        <v>82</v>
      </c>
      <c r="AV126" s="13" t="s">
        <v>80</v>
      </c>
      <c r="AW126" s="13" t="s">
        <v>33</v>
      </c>
      <c r="AX126" s="13" t="s">
        <v>72</v>
      </c>
      <c r="AY126" s="237" t="s">
        <v>128</v>
      </c>
    </row>
    <row r="127" s="14" customFormat="1">
      <c r="A127" s="14"/>
      <c r="B127" s="238"/>
      <c r="C127" s="239"/>
      <c r="D127" s="213" t="s">
        <v>215</v>
      </c>
      <c r="E127" s="240" t="s">
        <v>19</v>
      </c>
      <c r="F127" s="241" t="s">
        <v>803</v>
      </c>
      <c r="G127" s="239"/>
      <c r="H127" s="242">
        <v>73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215</v>
      </c>
      <c r="AU127" s="248" t="s">
        <v>82</v>
      </c>
      <c r="AV127" s="14" t="s">
        <v>82</v>
      </c>
      <c r="AW127" s="14" t="s">
        <v>33</v>
      </c>
      <c r="AX127" s="14" t="s">
        <v>72</v>
      </c>
      <c r="AY127" s="248" t="s">
        <v>128</v>
      </c>
    </row>
    <row r="128" s="13" customFormat="1">
      <c r="A128" s="13"/>
      <c r="B128" s="228"/>
      <c r="C128" s="229"/>
      <c r="D128" s="213" t="s">
        <v>215</v>
      </c>
      <c r="E128" s="230" t="s">
        <v>19</v>
      </c>
      <c r="F128" s="231" t="s">
        <v>229</v>
      </c>
      <c r="G128" s="229"/>
      <c r="H128" s="230" t="s">
        <v>19</v>
      </c>
      <c r="I128" s="232"/>
      <c r="J128" s="229"/>
      <c r="K128" s="229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215</v>
      </c>
      <c r="AU128" s="237" t="s">
        <v>82</v>
      </c>
      <c r="AV128" s="13" t="s">
        <v>80</v>
      </c>
      <c r="AW128" s="13" t="s">
        <v>33</v>
      </c>
      <c r="AX128" s="13" t="s">
        <v>72</v>
      </c>
      <c r="AY128" s="237" t="s">
        <v>128</v>
      </c>
    </row>
    <row r="129" s="14" customFormat="1">
      <c r="A129" s="14"/>
      <c r="B129" s="238"/>
      <c r="C129" s="239"/>
      <c r="D129" s="213" t="s">
        <v>215</v>
      </c>
      <c r="E129" s="240" t="s">
        <v>19</v>
      </c>
      <c r="F129" s="241" t="s">
        <v>804</v>
      </c>
      <c r="G129" s="239"/>
      <c r="H129" s="242">
        <v>10.800000000000001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215</v>
      </c>
      <c r="AU129" s="248" t="s">
        <v>82</v>
      </c>
      <c r="AV129" s="14" t="s">
        <v>82</v>
      </c>
      <c r="AW129" s="14" t="s">
        <v>33</v>
      </c>
      <c r="AX129" s="14" t="s">
        <v>72</v>
      </c>
      <c r="AY129" s="248" t="s">
        <v>128</v>
      </c>
    </row>
    <row r="130" s="13" customFormat="1">
      <c r="A130" s="13"/>
      <c r="B130" s="228"/>
      <c r="C130" s="229"/>
      <c r="D130" s="213" t="s">
        <v>215</v>
      </c>
      <c r="E130" s="230" t="s">
        <v>19</v>
      </c>
      <c r="F130" s="231" t="s">
        <v>231</v>
      </c>
      <c r="G130" s="229"/>
      <c r="H130" s="230" t="s">
        <v>19</v>
      </c>
      <c r="I130" s="232"/>
      <c r="J130" s="229"/>
      <c r="K130" s="229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215</v>
      </c>
      <c r="AU130" s="237" t="s">
        <v>82</v>
      </c>
      <c r="AV130" s="13" t="s">
        <v>80</v>
      </c>
      <c r="AW130" s="13" t="s">
        <v>33</v>
      </c>
      <c r="AX130" s="13" t="s">
        <v>72</v>
      </c>
      <c r="AY130" s="237" t="s">
        <v>128</v>
      </c>
    </row>
    <row r="131" s="13" customFormat="1">
      <c r="A131" s="13"/>
      <c r="B131" s="228"/>
      <c r="C131" s="229"/>
      <c r="D131" s="213" t="s">
        <v>215</v>
      </c>
      <c r="E131" s="230" t="s">
        <v>19</v>
      </c>
      <c r="F131" s="231" t="s">
        <v>797</v>
      </c>
      <c r="G131" s="229"/>
      <c r="H131" s="230" t="s">
        <v>19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215</v>
      </c>
      <c r="AU131" s="237" t="s">
        <v>82</v>
      </c>
      <c r="AV131" s="13" t="s">
        <v>80</v>
      </c>
      <c r="AW131" s="13" t="s">
        <v>33</v>
      </c>
      <c r="AX131" s="13" t="s">
        <v>72</v>
      </c>
      <c r="AY131" s="237" t="s">
        <v>128</v>
      </c>
    </row>
    <row r="132" s="14" customFormat="1">
      <c r="A132" s="14"/>
      <c r="B132" s="238"/>
      <c r="C132" s="239"/>
      <c r="D132" s="213" t="s">
        <v>215</v>
      </c>
      <c r="E132" s="240" t="s">
        <v>19</v>
      </c>
      <c r="F132" s="241" t="s">
        <v>805</v>
      </c>
      <c r="G132" s="239"/>
      <c r="H132" s="242">
        <v>16.199999999999999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215</v>
      </c>
      <c r="AU132" s="248" t="s">
        <v>82</v>
      </c>
      <c r="AV132" s="14" t="s">
        <v>82</v>
      </c>
      <c r="AW132" s="14" t="s">
        <v>33</v>
      </c>
      <c r="AX132" s="14" t="s">
        <v>72</v>
      </c>
      <c r="AY132" s="248" t="s">
        <v>128</v>
      </c>
    </row>
    <row r="133" s="13" customFormat="1">
      <c r="A133" s="13"/>
      <c r="B133" s="228"/>
      <c r="C133" s="229"/>
      <c r="D133" s="213" t="s">
        <v>215</v>
      </c>
      <c r="E133" s="230" t="s">
        <v>19</v>
      </c>
      <c r="F133" s="231" t="s">
        <v>268</v>
      </c>
      <c r="G133" s="229"/>
      <c r="H133" s="230" t="s">
        <v>19</v>
      </c>
      <c r="I133" s="232"/>
      <c r="J133" s="229"/>
      <c r="K133" s="229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215</v>
      </c>
      <c r="AU133" s="237" t="s">
        <v>82</v>
      </c>
      <c r="AV133" s="13" t="s">
        <v>80</v>
      </c>
      <c r="AW133" s="13" t="s">
        <v>33</v>
      </c>
      <c r="AX133" s="13" t="s">
        <v>72</v>
      </c>
      <c r="AY133" s="237" t="s">
        <v>128</v>
      </c>
    </row>
    <row r="134" s="14" customFormat="1">
      <c r="A134" s="14"/>
      <c r="B134" s="238"/>
      <c r="C134" s="239"/>
      <c r="D134" s="213" t="s">
        <v>215</v>
      </c>
      <c r="E134" s="240" t="s">
        <v>19</v>
      </c>
      <c r="F134" s="241" t="s">
        <v>379</v>
      </c>
      <c r="G134" s="239"/>
      <c r="H134" s="242">
        <v>28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215</v>
      </c>
      <c r="AU134" s="248" t="s">
        <v>82</v>
      </c>
      <c r="AV134" s="14" t="s">
        <v>82</v>
      </c>
      <c r="AW134" s="14" t="s">
        <v>33</v>
      </c>
      <c r="AX134" s="14" t="s">
        <v>72</v>
      </c>
      <c r="AY134" s="248" t="s">
        <v>128</v>
      </c>
    </row>
    <row r="135" s="11" customFormat="1" ht="22.8" customHeight="1">
      <c r="A135" s="11"/>
      <c r="B135" s="181"/>
      <c r="C135" s="182"/>
      <c r="D135" s="183" t="s">
        <v>71</v>
      </c>
      <c r="E135" s="226" t="s">
        <v>150</v>
      </c>
      <c r="F135" s="226" t="s">
        <v>305</v>
      </c>
      <c r="G135" s="182"/>
      <c r="H135" s="182"/>
      <c r="I135" s="185"/>
      <c r="J135" s="227">
        <f>BK135</f>
        <v>0</v>
      </c>
      <c r="K135" s="182"/>
      <c r="L135" s="187"/>
      <c r="M135" s="188"/>
      <c r="N135" s="189"/>
      <c r="O135" s="189"/>
      <c r="P135" s="190">
        <f>SUM(P136:P153)</f>
        <v>0</v>
      </c>
      <c r="Q135" s="189"/>
      <c r="R135" s="190">
        <f>SUM(R136:R153)</f>
        <v>23.051559999999998</v>
      </c>
      <c r="S135" s="189"/>
      <c r="T135" s="191">
        <f>SUM(T136:T153)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2" t="s">
        <v>80</v>
      </c>
      <c r="AT135" s="193" t="s">
        <v>71</v>
      </c>
      <c r="AU135" s="193" t="s">
        <v>80</v>
      </c>
      <c r="AY135" s="192" t="s">
        <v>128</v>
      </c>
      <c r="BK135" s="194">
        <f>SUM(BK136:BK153)</f>
        <v>0</v>
      </c>
    </row>
    <row r="136" s="2" customFormat="1" ht="33" customHeight="1">
      <c r="A136" s="37"/>
      <c r="B136" s="38"/>
      <c r="C136" s="195" t="s">
        <v>180</v>
      </c>
      <c r="D136" s="195" t="s">
        <v>129</v>
      </c>
      <c r="E136" s="196" t="s">
        <v>307</v>
      </c>
      <c r="F136" s="197" t="s">
        <v>308</v>
      </c>
      <c r="G136" s="198" t="s">
        <v>262</v>
      </c>
      <c r="H136" s="199">
        <v>28</v>
      </c>
      <c r="I136" s="200"/>
      <c r="J136" s="201">
        <f>ROUND(I136*H136,2)</f>
        <v>0</v>
      </c>
      <c r="K136" s="197" t="s">
        <v>133</v>
      </c>
      <c r="L136" s="43"/>
      <c r="M136" s="202" t="s">
        <v>19</v>
      </c>
      <c r="N136" s="203" t="s">
        <v>43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150</v>
      </c>
      <c r="AT136" s="206" t="s">
        <v>129</v>
      </c>
      <c r="AU136" s="206" t="s">
        <v>82</v>
      </c>
      <c r="AY136" s="16" t="s">
        <v>128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80</v>
      </c>
      <c r="BK136" s="207">
        <f>ROUND(I136*H136,2)</f>
        <v>0</v>
      </c>
      <c r="BL136" s="16" t="s">
        <v>150</v>
      </c>
      <c r="BM136" s="206" t="s">
        <v>309</v>
      </c>
    </row>
    <row r="137" s="2" customFormat="1">
      <c r="A137" s="37"/>
      <c r="B137" s="38"/>
      <c r="C137" s="39"/>
      <c r="D137" s="208" t="s">
        <v>136</v>
      </c>
      <c r="E137" s="39"/>
      <c r="F137" s="209" t="s">
        <v>310</v>
      </c>
      <c r="G137" s="39"/>
      <c r="H137" s="39"/>
      <c r="I137" s="210"/>
      <c r="J137" s="39"/>
      <c r="K137" s="39"/>
      <c r="L137" s="43"/>
      <c r="M137" s="211"/>
      <c r="N137" s="212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136</v>
      </c>
      <c r="AU137" s="16" t="s">
        <v>82</v>
      </c>
    </row>
    <row r="138" s="13" customFormat="1">
      <c r="A138" s="13"/>
      <c r="B138" s="228"/>
      <c r="C138" s="229"/>
      <c r="D138" s="213" t="s">
        <v>215</v>
      </c>
      <c r="E138" s="230" t="s">
        <v>19</v>
      </c>
      <c r="F138" s="231" t="s">
        <v>231</v>
      </c>
      <c r="G138" s="229"/>
      <c r="H138" s="230" t="s">
        <v>19</v>
      </c>
      <c r="I138" s="232"/>
      <c r="J138" s="229"/>
      <c r="K138" s="229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215</v>
      </c>
      <c r="AU138" s="237" t="s">
        <v>82</v>
      </c>
      <c r="AV138" s="13" t="s">
        <v>80</v>
      </c>
      <c r="AW138" s="13" t="s">
        <v>33</v>
      </c>
      <c r="AX138" s="13" t="s">
        <v>72</v>
      </c>
      <c r="AY138" s="237" t="s">
        <v>128</v>
      </c>
    </row>
    <row r="139" s="13" customFormat="1">
      <c r="A139" s="13"/>
      <c r="B139" s="228"/>
      <c r="C139" s="229"/>
      <c r="D139" s="213" t="s">
        <v>215</v>
      </c>
      <c r="E139" s="230" t="s">
        <v>19</v>
      </c>
      <c r="F139" s="231" t="s">
        <v>797</v>
      </c>
      <c r="G139" s="229"/>
      <c r="H139" s="230" t="s">
        <v>19</v>
      </c>
      <c r="I139" s="232"/>
      <c r="J139" s="229"/>
      <c r="K139" s="229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215</v>
      </c>
      <c r="AU139" s="237" t="s">
        <v>82</v>
      </c>
      <c r="AV139" s="13" t="s">
        <v>80</v>
      </c>
      <c r="AW139" s="13" t="s">
        <v>33</v>
      </c>
      <c r="AX139" s="13" t="s">
        <v>72</v>
      </c>
      <c r="AY139" s="237" t="s">
        <v>128</v>
      </c>
    </row>
    <row r="140" s="14" customFormat="1">
      <c r="A140" s="14"/>
      <c r="B140" s="238"/>
      <c r="C140" s="239"/>
      <c r="D140" s="213" t="s">
        <v>215</v>
      </c>
      <c r="E140" s="240" t="s">
        <v>19</v>
      </c>
      <c r="F140" s="241" t="s">
        <v>806</v>
      </c>
      <c r="G140" s="239"/>
      <c r="H140" s="242">
        <v>20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215</v>
      </c>
      <c r="AU140" s="248" t="s">
        <v>82</v>
      </c>
      <c r="AV140" s="14" t="s">
        <v>82</v>
      </c>
      <c r="AW140" s="14" t="s">
        <v>33</v>
      </c>
      <c r="AX140" s="14" t="s">
        <v>72</v>
      </c>
      <c r="AY140" s="248" t="s">
        <v>128</v>
      </c>
    </row>
    <row r="141" s="13" customFormat="1">
      <c r="A141" s="13"/>
      <c r="B141" s="228"/>
      <c r="C141" s="229"/>
      <c r="D141" s="213" t="s">
        <v>215</v>
      </c>
      <c r="E141" s="230" t="s">
        <v>19</v>
      </c>
      <c r="F141" s="231" t="s">
        <v>311</v>
      </c>
      <c r="G141" s="229"/>
      <c r="H141" s="230" t="s">
        <v>19</v>
      </c>
      <c r="I141" s="232"/>
      <c r="J141" s="229"/>
      <c r="K141" s="229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215</v>
      </c>
      <c r="AU141" s="237" t="s">
        <v>82</v>
      </c>
      <c r="AV141" s="13" t="s">
        <v>80</v>
      </c>
      <c r="AW141" s="13" t="s">
        <v>33</v>
      </c>
      <c r="AX141" s="13" t="s">
        <v>72</v>
      </c>
      <c r="AY141" s="237" t="s">
        <v>128</v>
      </c>
    </row>
    <row r="142" s="14" customFormat="1">
      <c r="A142" s="14"/>
      <c r="B142" s="238"/>
      <c r="C142" s="239"/>
      <c r="D142" s="213" t="s">
        <v>215</v>
      </c>
      <c r="E142" s="240" t="s">
        <v>19</v>
      </c>
      <c r="F142" s="241" t="s">
        <v>807</v>
      </c>
      <c r="G142" s="239"/>
      <c r="H142" s="242">
        <v>8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215</v>
      </c>
      <c r="AU142" s="248" t="s">
        <v>82</v>
      </c>
      <c r="AV142" s="14" t="s">
        <v>82</v>
      </c>
      <c r="AW142" s="14" t="s">
        <v>33</v>
      </c>
      <c r="AX142" s="14" t="s">
        <v>72</v>
      </c>
      <c r="AY142" s="248" t="s">
        <v>128</v>
      </c>
    </row>
    <row r="143" s="2" customFormat="1" ht="44.25" customHeight="1">
      <c r="A143" s="37"/>
      <c r="B143" s="38"/>
      <c r="C143" s="195" t="s">
        <v>184</v>
      </c>
      <c r="D143" s="195" t="s">
        <v>129</v>
      </c>
      <c r="E143" s="196" t="s">
        <v>314</v>
      </c>
      <c r="F143" s="197" t="s">
        <v>315</v>
      </c>
      <c r="G143" s="198" t="s">
        <v>262</v>
      </c>
      <c r="H143" s="199">
        <v>28</v>
      </c>
      <c r="I143" s="200"/>
      <c r="J143" s="201">
        <f>ROUND(I143*H143,2)</f>
        <v>0</v>
      </c>
      <c r="K143" s="197" t="s">
        <v>133</v>
      </c>
      <c r="L143" s="43"/>
      <c r="M143" s="202" t="s">
        <v>19</v>
      </c>
      <c r="N143" s="203" t="s">
        <v>43</v>
      </c>
      <c r="O143" s="83"/>
      <c r="P143" s="204">
        <f>O143*H143</f>
        <v>0</v>
      </c>
      <c r="Q143" s="204">
        <v>0.82326999999999995</v>
      </c>
      <c r="R143" s="204">
        <f>Q143*H143</f>
        <v>23.051559999999998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150</v>
      </c>
      <c r="AT143" s="206" t="s">
        <v>129</v>
      </c>
      <c r="AU143" s="206" t="s">
        <v>82</v>
      </c>
      <c r="AY143" s="16" t="s">
        <v>128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80</v>
      </c>
      <c r="BK143" s="207">
        <f>ROUND(I143*H143,2)</f>
        <v>0</v>
      </c>
      <c r="BL143" s="16" t="s">
        <v>150</v>
      </c>
      <c r="BM143" s="206" t="s">
        <v>316</v>
      </c>
    </row>
    <row r="144" s="2" customFormat="1">
      <c r="A144" s="37"/>
      <c r="B144" s="38"/>
      <c r="C144" s="39"/>
      <c r="D144" s="208" t="s">
        <v>136</v>
      </c>
      <c r="E144" s="39"/>
      <c r="F144" s="209" t="s">
        <v>317</v>
      </c>
      <c r="G144" s="39"/>
      <c r="H144" s="39"/>
      <c r="I144" s="210"/>
      <c r="J144" s="39"/>
      <c r="K144" s="39"/>
      <c r="L144" s="43"/>
      <c r="M144" s="211"/>
      <c r="N144" s="212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136</v>
      </c>
      <c r="AU144" s="16" t="s">
        <v>82</v>
      </c>
    </row>
    <row r="145" s="2" customFormat="1" ht="33" customHeight="1">
      <c r="A145" s="37"/>
      <c r="B145" s="38"/>
      <c r="C145" s="195" t="s">
        <v>8</v>
      </c>
      <c r="D145" s="195" t="s">
        <v>129</v>
      </c>
      <c r="E145" s="196" t="s">
        <v>319</v>
      </c>
      <c r="F145" s="197" t="s">
        <v>320</v>
      </c>
      <c r="G145" s="198" t="s">
        <v>212</v>
      </c>
      <c r="H145" s="199">
        <v>2.7000000000000002</v>
      </c>
      <c r="I145" s="200"/>
      <c r="J145" s="201">
        <f>ROUND(I145*H145,2)</f>
        <v>0</v>
      </c>
      <c r="K145" s="197" t="s">
        <v>133</v>
      </c>
      <c r="L145" s="43"/>
      <c r="M145" s="202" t="s">
        <v>19</v>
      </c>
      <c r="N145" s="203" t="s">
        <v>43</v>
      </c>
      <c r="O145" s="83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6" t="s">
        <v>150</v>
      </c>
      <c r="AT145" s="206" t="s">
        <v>129</v>
      </c>
      <c r="AU145" s="206" t="s">
        <v>82</v>
      </c>
      <c r="AY145" s="16" t="s">
        <v>128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80</v>
      </c>
      <c r="BK145" s="207">
        <f>ROUND(I145*H145,2)</f>
        <v>0</v>
      </c>
      <c r="BL145" s="16" t="s">
        <v>150</v>
      </c>
      <c r="BM145" s="206" t="s">
        <v>321</v>
      </c>
    </row>
    <row r="146" s="2" customFormat="1">
      <c r="A146" s="37"/>
      <c r="B146" s="38"/>
      <c r="C146" s="39"/>
      <c r="D146" s="208" t="s">
        <v>136</v>
      </c>
      <c r="E146" s="39"/>
      <c r="F146" s="209" t="s">
        <v>322</v>
      </c>
      <c r="G146" s="39"/>
      <c r="H146" s="39"/>
      <c r="I146" s="210"/>
      <c r="J146" s="39"/>
      <c r="K146" s="39"/>
      <c r="L146" s="43"/>
      <c r="M146" s="211"/>
      <c r="N146" s="21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136</v>
      </c>
      <c r="AU146" s="16" t="s">
        <v>82</v>
      </c>
    </row>
    <row r="147" s="13" customFormat="1">
      <c r="A147" s="13"/>
      <c r="B147" s="228"/>
      <c r="C147" s="229"/>
      <c r="D147" s="213" t="s">
        <v>215</v>
      </c>
      <c r="E147" s="230" t="s">
        <v>19</v>
      </c>
      <c r="F147" s="231" t="s">
        <v>229</v>
      </c>
      <c r="G147" s="229"/>
      <c r="H147" s="230" t="s">
        <v>19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215</v>
      </c>
      <c r="AU147" s="237" t="s">
        <v>82</v>
      </c>
      <c r="AV147" s="13" t="s">
        <v>80</v>
      </c>
      <c r="AW147" s="13" t="s">
        <v>33</v>
      </c>
      <c r="AX147" s="13" t="s">
        <v>72</v>
      </c>
      <c r="AY147" s="237" t="s">
        <v>128</v>
      </c>
    </row>
    <row r="148" s="14" customFormat="1">
      <c r="A148" s="14"/>
      <c r="B148" s="238"/>
      <c r="C148" s="239"/>
      <c r="D148" s="213" t="s">
        <v>215</v>
      </c>
      <c r="E148" s="240" t="s">
        <v>19</v>
      </c>
      <c r="F148" s="241" t="s">
        <v>808</v>
      </c>
      <c r="G148" s="239"/>
      <c r="H148" s="242">
        <v>1.0800000000000001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215</v>
      </c>
      <c r="AU148" s="248" t="s">
        <v>82</v>
      </c>
      <c r="AV148" s="14" t="s">
        <v>82</v>
      </c>
      <c r="AW148" s="14" t="s">
        <v>33</v>
      </c>
      <c r="AX148" s="14" t="s">
        <v>72</v>
      </c>
      <c r="AY148" s="248" t="s">
        <v>128</v>
      </c>
    </row>
    <row r="149" s="13" customFormat="1">
      <c r="A149" s="13"/>
      <c r="B149" s="228"/>
      <c r="C149" s="229"/>
      <c r="D149" s="213" t="s">
        <v>215</v>
      </c>
      <c r="E149" s="230" t="s">
        <v>19</v>
      </c>
      <c r="F149" s="231" t="s">
        <v>231</v>
      </c>
      <c r="G149" s="229"/>
      <c r="H149" s="230" t="s">
        <v>19</v>
      </c>
      <c r="I149" s="232"/>
      <c r="J149" s="229"/>
      <c r="K149" s="229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215</v>
      </c>
      <c r="AU149" s="237" t="s">
        <v>82</v>
      </c>
      <c r="AV149" s="13" t="s">
        <v>80</v>
      </c>
      <c r="AW149" s="13" t="s">
        <v>33</v>
      </c>
      <c r="AX149" s="13" t="s">
        <v>72</v>
      </c>
      <c r="AY149" s="237" t="s">
        <v>128</v>
      </c>
    </row>
    <row r="150" s="13" customFormat="1">
      <c r="A150" s="13"/>
      <c r="B150" s="228"/>
      <c r="C150" s="229"/>
      <c r="D150" s="213" t="s">
        <v>215</v>
      </c>
      <c r="E150" s="230" t="s">
        <v>19</v>
      </c>
      <c r="F150" s="231" t="s">
        <v>797</v>
      </c>
      <c r="G150" s="229"/>
      <c r="H150" s="230" t="s">
        <v>19</v>
      </c>
      <c r="I150" s="232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215</v>
      </c>
      <c r="AU150" s="237" t="s">
        <v>82</v>
      </c>
      <c r="AV150" s="13" t="s">
        <v>80</v>
      </c>
      <c r="AW150" s="13" t="s">
        <v>33</v>
      </c>
      <c r="AX150" s="13" t="s">
        <v>72</v>
      </c>
      <c r="AY150" s="237" t="s">
        <v>128</v>
      </c>
    </row>
    <row r="151" s="14" customFormat="1">
      <c r="A151" s="14"/>
      <c r="B151" s="238"/>
      <c r="C151" s="239"/>
      <c r="D151" s="213" t="s">
        <v>215</v>
      </c>
      <c r="E151" s="240" t="s">
        <v>19</v>
      </c>
      <c r="F151" s="241" t="s">
        <v>809</v>
      </c>
      <c r="G151" s="239"/>
      <c r="H151" s="242">
        <v>1.6200000000000001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215</v>
      </c>
      <c r="AU151" s="248" t="s">
        <v>82</v>
      </c>
      <c r="AV151" s="14" t="s">
        <v>82</v>
      </c>
      <c r="AW151" s="14" t="s">
        <v>33</v>
      </c>
      <c r="AX151" s="14" t="s">
        <v>72</v>
      </c>
      <c r="AY151" s="248" t="s">
        <v>128</v>
      </c>
    </row>
    <row r="152" s="2" customFormat="1" ht="49.05" customHeight="1">
      <c r="A152" s="37"/>
      <c r="B152" s="38"/>
      <c r="C152" s="195" t="s">
        <v>191</v>
      </c>
      <c r="D152" s="195" t="s">
        <v>129</v>
      </c>
      <c r="E152" s="196" t="s">
        <v>326</v>
      </c>
      <c r="F152" s="197" t="s">
        <v>327</v>
      </c>
      <c r="G152" s="198" t="s">
        <v>212</v>
      </c>
      <c r="H152" s="199">
        <v>2.7000000000000002</v>
      </c>
      <c r="I152" s="200"/>
      <c r="J152" s="201">
        <f>ROUND(I152*H152,2)</f>
        <v>0</v>
      </c>
      <c r="K152" s="197" t="s">
        <v>133</v>
      </c>
      <c r="L152" s="43"/>
      <c r="M152" s="202" t="s">
        <v>19</v>
      </c>
      <c r="N152" s="203" t="s">
        <v>43</v>
      </c>
      <c r="O152" s="8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150</v>
      </c>
      <c r="AT152" s="206" t="s">
        <v>129</v>
      </c>
      <c r="AU152" s="206" t="s">
        <v>82</v>
      </c>
      <c r="AY152" s="16" t="s">
        <v>128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80</v>
      </c>
      <c r="BK152" s="207">
        <f>ROUND(I152*H152,2)</f>
        <v>0</v>
      </c>
      <c r="BL152" s="16" t="s">
        <v>150</v>
      </c>
      <c r="BM152" s="206" t="s">
        <v>328</v>
      </c>
    </row>
    <row r="153" s="2" customFormat="1">
      <c r="A153" s="37"/>
      <c r="B153" s="38"/>
      <c r="C153" s="39"/>
      <c r="D153" s="208" t="s">
        <v>136</v>
      </c>
      <c r="E153" s="39"/>
      <c r="F153" s="209" t="s">
        <v>329</v>
      </c>
      <c r="G153" s="39"/>
      <c r="H153" s="39"/>
      <c r="I153" s="210"/>
      <c r="J153" s="39"/>
      <c r="K153" s="39"/>
      <c r="L153" s="43"/>
      <c r="M153" s="211"/>
      <c r="N153" s="21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136</v>
      </c>
      <c r="AU153" s="16" t="s">
        <v>82</v>
      </c>
    </row>
    <row r="154" s="11" customFormat="1" ht="22.8" customHeight="1">
      <c r="A154" s="11"/>
      <c r="B154" s="181"/>
      <c r="C154" s="182"/>
      <c r="D154" s="183" t="s">
        <v>71</v>
      </c>
      <c r="E154" s="226" t="s">
        <v>155</v>
      </c>
      <c r="F154" s="226" t="s">
        <v>330</v>
      </c>
      <c r="G154" s="182"/>
      <c r="H154" s="182"/>
      <c r="I154" s="185"/>
      <c r="J154" s="227">
        <f>BK154</f>
        <v>0</v>
      </c>
      <c r="K154" s="182"/>
      <c r="L154" s="187"/>
      <c r="M154" s="188"/>
      <c r="N154" s="189"/>
      <c r="O154" s="189"/>
      <c r="P154" s="190">
        <f>SUM(P155:P174)</f>
        <v>0</v>
      </c>
      <c r="Q154" s="189"/>
      <c r="R154" s="190">
        <f>SUM(R155:R174)</f>
        <v>345</v>
      </c>
      <c r="S154" s="189"/>
      <c r="T154" s="191">
        <f>SUM(T155:T174)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2" t="s">
        <v>80</v>
      </c>
      <c r="AT154" s="193" t="s">
        <v>71</v>
      </c>
      <c r="AU154" s="193" t="s">
        <v>80</v>
      </c>
      <c r="AY154" s="192" t="s">
        <v>128</v>
      </c>
      <c r="BK154" s="194">
        <f>SUM(BK155:BK174)</f>
        <v>0</v>
      </c>
    </row>
    <row r="155" s="2" customFormat="1" ht="24.15" customHeight="1">
      <c r="A155" s="37"/>
      <c r="B155" s="38"/>
      <c r="C155" s="195" t="s">
        <v>299</v>
      </c>
      <c r="D155" s="195" t="s">
        <v>129</v>
      </c>
      <c r="E155" s="196" t="s">
        <v>332</v>
      </c>
      <c r="F155" s="197" t="s">
        <v>333</v>
      </c>
      <c r="G155" s="198" t="s">
        <v>262</v>
      </c>
      <c r="H155" s="199">
        <v>8824</v>
      </c>
      <c r="I155" s="200"/>
      <c r="J155" s="201">
        <f>ROUND(I155*H155,2)</f>
        <v>0</v>
      </c>
      <c r="K155" s="197" t="s">
        <v>133</v>
      </c>
      <c r="L155" s="43"/>
      <c r="M155" s="202" t="s">
        <v>19</v>
      </c>
      <c r="N155" s="203" t="s">
        <v>43</v>
      </c>
      <c r="O155" s="8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150</v>
      </c>
      <c r="AT155" s="206" t="s">
        <v>129</v>
      </c>
      <c r="AU155" s="206" t="s">
        <v>82</v>
      </c>
      <c r="AY155" s="16" t="s">
        <v>128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80</v>
      </c>
      <c r="BK155" s="207">
        <f>ROUND(I155*H155,2)</f>
        <v>0</v>
      </c>
      <c r="BL155" s="16" t="s">
        <v>150</v>
      </c>
      <c r="BM155" s="206" t="s">
        <v>334</v>
      </c>
    </row>
    <row r="156" s="2" customFormat="1">
      <c r="A156" s="37"/>
      <c r="B156" s="38"/>
      <c r="C156" s="39"/>
      <c r="D156" s="208" t="s">
        <v>136</v>
      </c>
      <c r="E156" s="39"/>
      <c r="F156" s="209" t="s">
        <v>335</v>
      </c>
      <c r="G156" s="39"/>
      <c r="H156" s="39"/>
      <c r="I156" s="210"/>
      <c r="J156" s="39"/>
      <c r="K156" s="39"/>
      <c r="L156" s="43"/>
      <c r="M156" s="211"/>
      <c r="N156" s="21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136</v>
      </c>
      <c r="AU156" s="16" t="s">
        <v>82</v>
      </c>
    </row>
    <row r="157" s="2" customFormat="1" ht="44.25" customHeight="1">
      <c r="A157" s="37"/>
      <c r="B157" s="38"/>
      <c r="C157" s="195" t="s">
        <v>306</v>
      </c>
      <c r="D157" s="195" t="s">
        <v>129</v>
      </c>
      <c r="E157" s="196" t="s">
        <v>337</v>
      </c>
      <c r="F157" s="197" t="s">
        <v>338</v>
      </c>
      <c r="G157" s="198" t="s">
        <v>262</v>
      </c>
      <c r="H157" s="199">
        <v>9542.5</v>
      </c>
      <c r="I157" s="200"/>
      <c r="J157" s="201">
        <f>ROUND(I157*H157,2)</f>
        <v>0</v>
      </c>
      <c r="K157" s="197" t="s">
        <v>133</v>
      </c>
      <c r="L157" s="43"/>
      <c r="M157" s="202" t="s">
        <v>19</v>
      </c>
      <c r="N157" s="203" t="s">
        <v>43</v>
      </c>
      <c r="O157" s="83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6" t="s">
        <v>150</v>
      </c>
      <c r="AT157" s="206" t="s">
        <v>129</v>
      </c>
      <c r="AU157" s="206" t="s">
        <v>82</v>
      </c>
      <c r="AY157" s="16" t="s">
        <v>128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6" t="s">
        <v>80</v>
      </c>
      <c r="BK157" s="207">
        <f>ROUND(I157*H157,2)</f>
        <v>0</v>
      </c>
      <c r="BL157" s="16" t="s">
        <v>150</v>
      </c>
      <c r="BM157" s="206" t="s">
        <v>339</v>
      </c>
    </row>
    <row r="158" s="2" customFormat="1">
      <c r="A158" s="37"/>
      <c r="B158" s="38"/>
      <c r="C158" s="39"/>
      <c r="D158" s="208" t="s">
        <v>136</v>
      </c>
      <c r="E158" s="39"/>
      <c r="F158" s="209" t="s">
        <v>340</v>
      </c>
      <c r="G158" s="39"/>
      <c r="H158" s="39"/>
      <c r="I158" s="210"/>
      <c r="J158" s="39"/>
      <c r="K158" s="39"/>
      <c r="L158" s="43"/>
      <c r="M158" s="211"/>
      <c r="N158" s="21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136</v>
      </c>
      <c r="AU158" s="16" t="s">
        <v>82</v>
      </c>
    </row>
    <row r="159" s="14" customFormat="1">
      <c r="A159" s="14"/>
      <c r="B159" s="238"/>
      <c r="C159" s="239"/>
      <c r="D159" s="213" t="s">
        <v>215</v>
      </c>
      <c r="E159" s="240" t="s">
        <v>19</v>
      </c>
      <c r="F159" s="241" t="s">
        <v>810</v>
      </c>
      <c r="G159" s="239"/>
      <c r="H159" s="242">
        <v>8675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215</v>
      </c>
      <c r="AU159" s="248" t="s">
        <v>82</v>
      </c>
      <c r="AV159" s="14" t="s">
        <v>82</v>
      </c>
      <c r="AW159" s="14" t="s">
        <v>33</v>
      </c>
      <c r="AX159" s="14" t="s">
        <v>72</v>
      </c>
      <c r="AY159" s="248" t="s">
        <v>128</v>
      </c>
    </row>
    <row r="160" s="13" customFormat="1">
      <c r="A160" s="13"/>
      <c r="B160" s="228"/>
      <c r="C160" s="229"/>
      <c r="D160" s="213" t="s">
        <v>215</v>
      </c>
      <c r="E160" s="230" t="s">
        <v>19</v>
      </c>
      <c r="F160" s="231" t="s">
        <v>342</v>
      </c>
      <c r="G160" s="229"/>
      <c r="H160" s="230" t="s">
        <v>19</v>
      </c>
      <c r="I160" s="232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215</v>
      </c>
      <c r="AU160" s="237" t="s">
        <v>82</v>
      </c>
      <c r="AV160" s="13" t="s">
        <v>80</v>
      </c>
      <c r="AW160" s="13" t="s">
        <v>33</v>
      </c>
      <c r="AX160" s="13" t="s">
        <v>72</v>
      </c>
      <c r="AY160" s="237" t="s">
        <v>128</v>
      </c>
    </row>
    <row r="161" s="14" customFormat="1">
      <c r="A161" s="14"/>
      <c r="B161" s="238"/>
      <c r="C161" s="239"/>
      <c r="D161" s="213" t="s">
        <v>215</v>
      </c>
      <c r="E161" s="240" t="s">
        <v>19</v>
      </c>
      <c r="F161" s="241" t="s">
        <v>811</v>
      </c>
      <c r="G161" s="239"/>
      <c r="H161" s="242">
        <v>867.5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215</v>
      </c>
      <c r="AU161" s="248" t="s">
        <v>82</v>
      </c>
      <c r="AV161" s="14" t="s">
        <v>82</v>
      </c>
      <c r="AW161" s="14" t="s">
        <v>33</v>
      </c>
      <c r="AX161" s="14" t="s">
        <v>72</v>
      </c>
      <c r="AY161" s="248" t="s">
        <v>128</v>
      </c>
    </row>
    <row r="162" s="2" customFormat="1" ht="24.15" customHeight="1">
      <c r="A162" s="37"/>
      <c r="B162" s="38"/>
      <c r="C162" s="195" t="s">
        <v>313</v>
      </c>
      <c r="D162" s="195" t="s">
        <v>129</v>
      </c>
      <c r="E162" s="196" t="s">
        <v>344</v>
      </c>
      <c r="F162" s="197" t="s">
        <v>345</v>
      </c>
      <c r="G162" s="198" t="s">
        <v>262</v>
      </c>
      <c r="H162" s="199">
        <v>8675</v>
      </c>
      <c r="I162" s="200"/>
      <c r="J162" s="201">
        <f>ROUND(I162*H162,2)</f>
        <v>0</v>
      </c>
      <c r="K162" s="197" t="s">
        <v>133</v>
      </c>
      <c r="L162" s="43"/>
      <c r="M162" s="202" t="s">
        <v>19</v>
      </c>
      <c r="N162" s="203" t="s">
        <v>43</v>
      </c>
      <c r="O162" s="83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6" t="s">
        <v>150</v>
      </c>
      <c r="AT162" s="206" t="s">
        <v>129</v>
      </c>
      <c r="AU162" s="206" t="s">
        <v>82</v>
      </c>
      <c r="AY162" s="16" t="s">
        <v>128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6" t="s">
        <v>80</v>
      </c>
      <c r="BK162" s="207">
        <f>ROUND(I162*H162,2)</f>
        <v>0</v>
      </c>
      <c r="BL162" s="16" t="s">
        <v>150</v>
      </c>
      <c r="BM162" s="206" t="s">
        <v>346</v>
      </c>
    </row>
    <row r="163" s="2" customFormat="1">
      <c r="A163" s="37"/>
      <c r="B163" s="38"/>
      <c r="C163" s="39"/>
      <c r="D163" s="208" t="s">
        <v>136</v>
      </c>
      <c r="E163" s="39"/>
      <c r="F163" s="209" t="s">
        <v>347</v>
      </c>
      <c r="G163" s="39"/>
      <c r="H163" s="39"/>
      <c r="I163" s="210"/>
      <c r="J163" s="39"/>
      <c r="K163" s="39"/>
      <c r="L163" s="43"/>
      <c r="M163" s="211"/>
      <c r="N163" s="21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136</v>
      </c>
      <c r="AU163" s="16" t="s">
        <v>82</v>
      </c>
    </row>
    <row r="164" s="2" customFormat="1" ht="66.75" customHeight="1">
      <c r="A164" s="37"/>
      <c r="B164" s="38"/>
      <c r="C164" s="195" t="s">
        <v>318</v>
      </c>
      <c r="D164" s="195" t="s">
        <v>129</v>
      </c>
      <c r="E164" s="196" t="s">
        <v>349</v>
      </c>
      <c r="F164" s="197" t="s">
        <v>350</v>
      </c>
      <c r="G164" s="198" t="s">
        <v>262</v>
      </c>
      <c r="H164" s="199">
        <v>8526</v>
      </c>
      <c r="I164" s="200"/>
      <c r="J164" s="201">
        <f>ROUND(I164*H164,2)</f>
        <v>0</v>
      </c>
      <c r="K164" s="197" t="s">
        <v>19</v>
      </c>
      <c r="L164" s="43"/>
      <c r="M164" s="202" t="s">
        <v>19</v>
      </c>
      <c r="N164" s="203" t="s">
        <v>43</v>
      </c>
      <c r="O164" s="83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6" t="s">
        <v>150</v>
      </c>
      <c r="AT164" s="206" t="s">
        <v>129</v>
      </c>
      <c r="AU164" s="206" t="s">
        <v>82</v>
      </c>
      <c r="AY164" s="16" t="s">
        <v>128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6" t="s">
        <v>80</v>
      </c>
      <c r="BK164" s="207">
        <f>ROUND(I164*H164,2)</f>
        <v>0</v>
      </c>
      <c r="BL164" s="16" t="s">
        <v>150</v>
      </c>
      <c r="BM164" s="206" t="s">
        <v>351</v>
      </c>
    </row>
    <row r="165" s="2" customFormat="1">
      <c r="A165" s="37"/>
      <c r="B165" s="38"/>
      <c r="C165" s="39"/>
      <c r="D165" s="213" t="s">
        <v>160</v>
      </c>
      <c r="E165" s="39"/>
      <c r="F165" s="214" t="s">
        <v>352</v>
      </c>
      <c r="G165" s="39"/>
      <c r="H165" s="39"/>
      <c r="I165" s="210"/>
      <c r="J165" s="39"/>
      <c r="K165" s="39"/>
      <c r="L165" s="43"/>
      <c r="M165" s="211"/>
      <c r="N165" s="212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160</v>
      </c>
      <c r="AU165" s="16" t="s">
        <v>82</v>
      </c>
    </row>
    <row r="166" s="2" customFormat="1" ht="24.15" customHeight="1">
      <c r="A166" s="37"/>
      <c r="B166" s="38"/>
      <c r="C166" s="195" t="s">
        <v>325</v>
      </c>
      <c r="D166" s="195" t="s">
        <v>129</v>
      </c>
      <c r="E166" s="196" t="s">
        <v>344</v>
      </c>
      <c r="F166" s="197" t="s">
        <v>345</v>
      </c>
      <c r="G166" s="198" t="s">
        <v>262</v>
      </c>
      <c r="H166" s="199">
        <v>8526</v>
      </c>
      <c r="I166" s="200"/>
      <c r="J166" s="201">
        <f>ROUND(I166*H166,2)</f>
        <v>0</v>
      </c>
      <c r="K166" s="197" t="s">
        <v>133</v>
      </c>
      <c r="L166" s="43"/>
      <c r="M166" s="202" t="s">
        <v>19</v>
      </c>
      <c r="N166" s="203" t="s">
        <v>43</v>
      </c>
      <c r="O166" s="8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6" t="s">
        <v>150</v>
      </c>
      <c r="AT166" s="206" t="s">
        <v>129</v>
      </c>
      <c r="AU166" s="206" t="s">
        <v>82</v>
      </c>
      <c r="AY166" s="16" t="s">
        <v>128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6" t="s">
        <v>80</v>
      </c>
      <c r="BK166" s="207">
        <f>ROUND(I166*H166,2)</f>
        <v>0</v>
      </c>
      <c r="BL166" s="16" t="s">
        <v>150</v>
      </c>
      <c r="BM166" s="206" t="s">
        <v>354</v>
      </c>
    </row>
    <row r="167" s="2" customFormat="1">
      <c r="A167" s="37"/>
      <c r="B167" s="38"/>
      <c r="C167" s="39"/>
      <c r="D167" s="208" t="s">
        <v>136</v>
      </c>
      <c r="E167" s="39"/>
      <c r="F167" s="209" t="s">
        <v>347</v>
      </c>
      <c r="G167" s="39"/>
      <c r="H167" s="39"/>
      <c r="I167" s="210"/>
      <c r="J167" s="39"/>
      <c r="K167" s="39"/>
      <c r="L167" s="43"/>
      <c r="M167" s="211"/>
      <c r="N167" s="212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136</v>
      </c>
      <c r="AU167" s="16" t="s">
        <v>82</v>
      </c>
    </row>
    <row r="168" s="2" customFormat="1" ht="44.25" customHeight="1">
      <c r="A168" s="37"/>
      <c r="B168" s="38"/>
      <c r="C168" s="195" t="s">
        <v>331</v>
      </c>
      <c r="D168" s="195" t="s">
        <v>129</v>
      </c>
      <c r="E168" s="196" t="s">
        <v>356</v>
      </c>
      <c r="F168" s="197" t="s">
        <v>357</v>
      </c>
      <c r="G168" s="198" t="s">
        <v>262</v>
      </c>
      <c r="H168" s="199">
        <v>8377</v>
      </c>
      <c r="I168" s="200"/>
      <c r="J168" s="201">
        <f>ROUND(I168*H168,2)</f>
        <v>0</v>
      </c>
      <c r="K168" s="197" t="s">
        <v>133</v>
      </c>
      <c r="L168" s="43"/>
      <c r="M168" s="202" t="s">
        <v>19</v>
      </c>
      <c r="N168" s="203" t="s">
        <v>43</v>
      </c>
      <c r="O168" s="83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6" t="s">
        <v>150</v>
      </c>
      <c r="AT168" s="206" t="s">
        <v>129</v>
      </c>
      <c r="AU168" s="206" t="s">
        <v>82</v>
      </c>
      <c r="AY168" s="16" t="s">
        <v>128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6" t="s">
        <v>80</v>
      </c>
      <c r="BK168" s="207">
        <f>ROUND(I168*H168,2)</f>
        <v>0</v>
      </c>
      <c r="BL168" s="16" t="s">
        <v>150</v>
      </c>
      <c r="BM168" s="206" t="s">
        <v>358</v>
      </c>
    </row>
    <row r="169" s="2" customFormat="1">
      <c r="A169" s="37"/>
      <c r="B169" s="38"/>
      <c r="C169" s="39"/>
      <c r="D169" s="208" t="s">
        <v>136</v>
      </c>
      <c r="E169" s="39"/>
      <c r="F169" s="209" t="s">
        <v>359</v>
      </c>
      <c r="G169" s="39"/>
      <c r="H169" s="39"/>
      <c r="I169" s="210"/>
      <c r="J169" s="39"/>
      <c r="K169" s="39"/>
      <c r="L169" s="43"/>
      <c r="M169" s="211"/>
      <c r="N169" s="21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136</v>
      </c>
      <c r="AU169" s="16" t="s">
        <v>82</v>
      </c>
    </row>
    <row r="170" s="2" customFormat="1" ht="37.8" customHeight="1">
      <c r="A170" s="37"/>
      <c r="B170" s="38"/>
      <c r="C170" s="195" t="s">
        <v>336</v>
      </c>
      <c r="D170" s="195" t="s">
        <v>129</v>
      </c>
      <c r="E170" s="196" t="s">
        <v>361</v>
      </c>
      <c r="F170" s="197" t="s">
        <v>362</v>
      </c>
      <c r="G170" s="198" t="s">
        <v>262</v>
      </c>
      <c r="H170" s="199">
        <v>1500</v>
      </c>
      <c r="I170" s="200"/>
      <c r="J170" s="201">
        <f>ROUND(I170*H170,2)</f>
        <v>0</v>
      </c>
      <c r="K170" s="197" t="s">
        <v>133</v>
      </c>
      <c r="L170" s="43"/>
      <c r="M170" s="202" t="s">
        <v>19</v>
      </c>
      <c r="N170" s="203" t="s">
        <v>43</v>
      </c>
      <c r="O170" s="83"/>
      <c r="P170" s="204">
        <f>O170*H170</f>
        <v>0</v>
      </c>
      <c r="Q170" s="204">
        <v>0.23000000000000001</v>
      </c>
      <c r="R170" s="204">
        <f>Q170*H170</f>
        <v>345</v>
      </c>
      <c r="S170" s="204">
        <v>0</v>
      </c>
      <c r="T170" s="20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6" t="s">
        <v>150</v>
      </c>
      <c r="AT170" s="206" t="s">
        <v>129</v>
      </c>
      <c r="AU170" s="206" t="s">
        <v>82</v>
      </c>
      <c r="AY170" s="16" t="s">
        <v>128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6" t="s">
        <v>80</v>
      </c>
      <c r="BK170" s="207">
        <f>ROUND(I170*H170,2)</f>
        <v>0</v>
      </c>
      <c r="BL170" s="16" t="s">
        <v>150</v>
      </c>
      <c r="BM170" s="206" t="s">
        <v>369</v>
      </c>
    </row>
    <row r="171" s="2" customFormat="1">
      <c r="A171" s="37"/>
      <c r="B171" s="38"/>
      <c r="C171" s="39"/>
      <c r="D171" s="208" t="s">
        <v>136</v>
      </c>
      <c r="E171" s="39"/>
      <c r="F171" s="209" t="s">
        <v>364</v>
      </c>
      <c r="G171" s="39"/>
      <c r="H171" s="39"/>
      <c r="I171" s="210"/>
      <c r="J171" s="39"/>
      <c r="K171" s="39"/>
      <c r="L171" s="43"/>
      <c r="M171" s="211"/>
      <c r="N171" s="21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136</v>
      </c>
      <c r="AU171" s="16" t="s">
        <v>82</v>
      </c>
    </row>
    <row r="172" s="2" customFormat="1">
      <c r="A172" s="37"/>
      <c r="B172" s="38"/>
      <c r="C172" s="39"/>
      <c r="D172" s="213" t="s">
        <v>160</v>
      </c>
      <c r="E172" s="39"/>
      <c r="F172" s="214" t="s">
        <v>371</v>
      </c>
      <c r="G172" s="39"/>
      <c r="H172" s="39"/>
      <c r="I172" s="210"/>
      <c r="J172" s="39"/>
      <c r="K172" s="39"/>
      <c r="L172" s="43"/>
      <c r="M172" s="211"/>
      <c r="N172" s="21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160</v>
      </c>
      <c r="AU172" s="16" t="s">
        <v>82</v>
      </c>
    </row>
    <row r="173" s="2" customFormat="1" ht="33" customHeight="1">
      <c r="A173" s="37"/>
      <c r="B173" s="38"/>
      <c r="C173" s="195" t="s">
        <v>7</v>
      </c>
      <c r="D173" s="195" t="s">
        <v>129</v>
      </c>
      <c r="E173" s="196" t="s">
        <v>673</v>
      </c>
      <c r="F173" s="197" t="s">
        <v>674</v>
      </c>
      <c r="G173" s="198" t="s">
        <v>262</v>
      </c>
      <c r="H173" s="199">
        <v>73</v>
      </c>
      <c r="I173" s="200"/>
      <c r="J173" s="201">
        <f>ROUND(I173*H173,2)</f>
        <v>0</v>
      </c>
      <c r="K173" s="197" t="s">
        <v>133</v>
      </c>
      <c r="L173" s="43"/>
      <c r="M173" s="202" t="s">
        <v>19</v>
      </c>
      <c r="N173" s="203" t="s">
        <v>43</v>
      </c>
      <c r="O173" s="83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6" t="s">
        <v>150</v>
      </c>
      <c r="AT173" s="206" t="s">
        <v>129</v>
      </c>
      <c r="AU173" s="206" t="s">
        <v>82</v>
      </c>
      <c r="AY173" s="16" t="s">
        <v>128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80</v>
      </c>
      <c r="BK173" s="207">
        <f>ROUND(I173*H173,2)</f>
        <v>0</v>
      </c>
      <c r="BL173" s="16" t="s">
        <v>150</v>
      </c>
      <c r="BM173" s="206" t="s">
        <v>375</v>
      </c>
    </row>
    <row r="174" s="2" customFormat="1">
      <c r="A174" s="37"/>
      <c r="B174" s="38"/>
      <c r="C174" s="39"/>
      <c r="D174" s="208" t="s">
        <v>136</v>
      </c>
      <c r="E174" s="39"/>
      <c r="F174" s="209" t="s">
        <v>676</v>
      </c>
      <c r="G174" s="39"/>
      <c r="H174" s="39"/>
      <c r="I174" s="210"/>
      <c r="J174" s="39"/>
      <c r="K174" s="39"/>
      <c r="L174" s="43"/>
      <c r="M174" s="211"/>
      <c r="N174" s="21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136</v>
      </c>
      <c r="AU174" s="16" t="s">
        <v>82</v>
      </c>
    </row>
    <row r="175" s="11" customFormat="1" ht="22.8" customHeight="1">
      <c r="A175" s="11"/>
      <c r="B175" s="181"/>
      <c r="C175" s="182"/>
      <c r="D175" s="183" t="s">
        <v>71</v>
      </c>
      <c r="E175" s="226" t="s">
        <v>176</v>
      </c>
      <c r="F175" s="226" t="s">
        <v>383</v>
      </c>
      <c r="G175" s="182"/>
      <c r="H175" s="182"/>
      <c r="I175" s="185"/>
      <c r="J175" s="227">
        <f>BK175</f>
        <v>0</v>
      </c>
      <c r="K175" s="182"/>
      <c r="L175" s="187"/>
      <c r="M175" s="188"/>
      <c r="N175" s="189"/>
      <c r="O175" s="189"/>
      <c r="P175" s="190">
        <f>SUM(P176:P229)</f>
        <v>0</v>
      </c>
      <c r="Q175" s="189"/>
      <c r="R175" s="190">
        <f>SUM(R176:R229)</f>
        <v>58.620971539999999</v>
      </c>
      <c r="S175" s="189"/>
      <c r="T175" s="191">
        <f>SUM(T176:T229)</f>
        <v>217.95599999999999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192" t="s">
        <v>80</v>
      </c>
      <c r="AT175" s="193" t="s">
        <v>71</v>
      </c>
      <c r="AU175" s="193" t="s">
        <v>80</v>
      </c>
      <c r="AY175" s="192" t="s">
        <v>128</v>
      </c>
      <c r="BK175" s="194">
        <f>SUM(BK176:BK229)</f>
        <v>0</v>
      </c>
    </row>
    <row r="176" s="2" customFormat="1" ht="16.5" customHeight="1">
      <c r="A176" s="37"/>
      <c r="B176" s="38"/>
      <c r="C176" s="195" t="s">
        <v>348</v>
      </c>
      <c r="D176" s="195" t="s">
        <v>129</v>
      </c>
      <c r="E176" s="196" t="s">
        <v>385</v>
      </c>
      <c r="F176" s="197" t="s">
        <v>386</v>
      </c>
      <c r="G176" s="198" t="s">
        <v>262</v>
      </c>
      <c r="H176" s="199">
        <v>8824</v>
      </c>
      <c r="I176" s="200"/>
      <c r="J176" s="201">
        <f>ROUND(I176*H176,2)</f>
        <v>0</v>
      </c>
      <c r="K176" s="197" t="s">
        <v>19</v>
      </c>
      <c r="L176" s="43"/>
      <c r="M176" s="202" t="s">
        <v>19</v>
      </c>
      <c r="N176" s="203" t="s">
        <v>43</v>
      </c>
      <c r="O176" s="83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6" t="s">
        <v>150</v>
      </c>
      <c r="AT176" s="206" t="s">
        <v>129</v>
      </c>
      <c r="AU176" s="206" t="s">
        <v>82</v>
      </c>
      <c r="AY176" s="16" t="s">
        <v>128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6" t="s">
        <v>80</v>
      </c>
      <c r="BK176" s="207">
        <f>ROUND(I176*H176,2)</f>
        <v>0</v>
      </c>
      <c r="BL176" s="16" t="s">
        <v>150</v>
      </c>
      <c r="BM176" s="206" t="s">
        <v>387</v>
      </c>
    </row>
    <row r="177" s="2" customFormat="1" ht="24.15" customHeight="1">
      <c r="A177" s="37"/>
      <c r="B177" s="38"/>
      <c r="C177" s="195" t="s">
        <v>353</v>
      </c>
      <c r="D177" s="195" t="s">
        <v>129</v>
      </c>
      <c r="E177" s="196" t="s">
        <v>431</v>
      </c>
      <c r="F177" s="197" t="s">
        <v>432</v>
      </c>
      <c r="G177" s="198" t="s">
        <v>140</v>
      </c>
      <c r="H177" s="199">
        <v>140</v>
      </c>
      <c r="I177" s="200"/>
      <c r="J177" s="201">
        <f>ROUND(I177*H177,2)</f>
        <v>0</v>
      </c>
      <c r="K177" s="197" t="s">
        <v>133</v>
      </c>
      <c r="L177" s="43"/>
      <c r="M177" s="202" t="s">
        <v>19</v>
      </c>
      <c r="N177" s="203" t="s">
        <v>43</v>
      </c>
      <c r="O177" s="83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6" t="s">
        <v>150</v>
      </c>
      <c r="AT177" s="206" t="s">
        <v>129</v>
      </c>
      <c r="AU177" s="206" t="s">
        <v>82</v>
      </c>
      <c r="AY177" s="16" t="s">
        <v>128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6" t="s">
        <v>80</v>
      </c>
      <c r="BK177" s="207">
        <f>ROUND(I177*H177,2)</f>
        <v>0</v>
      </c>
      <c r="BL177" s="16" t="s">
        <v>150</v>
      </c>
      <c r="BM177" s="206" t="s">
        <v>433</v>
      </c>
    </row>
    <row r="178" s="2" customFormat="1">
      <c r="A178" s="37"/>
      <c r="B178" s="38"/>
      <c r="C178" s="39"/>
      <c r="D178" s="208" t="s">
        <v>136</v>
      </c>
      <c r="E178" s="39"/>
      <c r="F178" s="209" t="s">
        <v>434</v>
      </c>
      <c r="G178" s="39"/>
      <c r="H178" s="39"/>
      <c r="I178" s="210"/>
      <c r="J178" s="39"/>
      <c r="K178" s="39"/>
      <c r="L178" s="43"/>
      <c r="M178" s="211"/>
      <c r="N178" s="212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136</v>
      </c>
      <c r="AU178" s="16" t="s">
        <v>82</v>
      </c>
    </row>
    <row r="179" s="2" customFormat="1" ht="16.5" customHeight="1">
      <c r="A179" s="37"/>
      <c r="B179" s="38"/>
      <c r="C179" s="249" t="s">
        <v>355</v>
      </c>
      <c r="D179" s="249" t="s">
        <v>255</v>
      </c>
      <c r="E179" s="250" t="s">
        <v>436</v>
      </c>
      <c r="F179" s="251" t="s">
        <v>437</v>
      </c>
      <c r="G179" s="252" t="s">
        <v>140</v>
      </c>
      <c r="H179" s="253">
        <v>140</v>
      </c>
      <c r="I179" s="254"/>
      <c r="J179" s="255">
        <f>ROUND(I179*H179,2)</f>
        <v>0</v>
      </c>
      <c r="K179" s="251" t="s">
        <v>133</v>
      </c>
      <c r="L179" s="256"/>
      <c r="M179" s="257" t="s">
        <v>19</v>
      </c>
      <c r="N179" s="258" t="s">
        <v>43</v>
      </c>
      <c r="O179" s="83"/>
      <c r="P179" s="204">
        <f>O179*H179</f>
        <v>0</v>
      </c>
      <c r="Q179" s="204">
        <v>0.0014499999999999999</v>
      </c>
      <c r="R179" s="204">
        <f>Q179*H179</f>
        <v>0.20299999999999999</v>
      </c>
      <c r="S179" s="204">
        <v>0</v>
      </c>
      <c r="T179" s="20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6" t="s">
        <v>172</v>
      </c>
      <c r="AT179" s="206" t="s">
        <v>255</v>
      </c>
      <c r="AU179" s="206" t="s">
        <v>82</v>
      </c>
      <c r="AY179" s="16" t="s">
        <v>128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6" t="s">
        <v>80</v>
      </c>
      <c r="BK179" s="207">
        <f>ROUND(I179*H179,2)</f>
        <v>0</v>
      </c>
      <c r="BL179" s="16" t="s">
        <v>150</v>
      </c>
      <c r="BM179" s="206" t="s">
        <v>438</v>
      </c>
    </row>
    <row r="180" s="2" customFormat="1" ht="37.8" customHeight="1">
      <c r="A180" s="37"/>
      <c r="B180" s="38"/>
      <c r="C180" s="195" t="s">
        <v>360</v>
      </c>
      <c r="D180" s="195" t="s">
        <v>129</v>
      </c>
      <c r="E180" s="196" t="s">
        <v>440</v>
      </c>
      <c r="F180" s="197" t="s">
        <v>441</v>
      </c>
      <c r="G180" s="198" t="s">
        <v>405</v>
      </c>
      <c r="H180" s="199">
        <v>2980</v>
      </c>
      <c r="I180" s="200"/>
      <c r="J180" s="201">
        <f>ROUND(I180*H180,2)</f>
        <v>0</v>
      </c>
      <c r="K180" s="197" t="s">
        <v>133</v>
      </c>
      <c r="L180" s="43"/>
      <c r="M180" s="202" t="s">
        <v>19</v>
      </c>
      <c r="N180" s="203" t="s">
        <v>43</v>
      </c>
      <c r="O180" s="83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6" t="s">
        <v>150</v>
      </c>
      <c r="AT180" s="206" t="s">
        <v>129</v>
      </c>
      <c r="AU180" s="206" t="s">
        <v>82</v>
      </c>
      <c r="AY180" s="16" t="s">
        <v>128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80</v>
      </c>
      <c r="BK180" s="207">
        <f>ROUND(I180*H180,2)</f>
        <v>0</v>
      </c>
      <c r="BL180" s="16" t="s">
        <v>150</v>
      </c>
      <c r="BM180" s="206" t="s">
        <v>442</v>
      </c>
    </row>
    <row r="181" s="2" customFormat="1">
      <c r="A181" s="37"/>
      <c r="B181" s="38"/>
      <c r="C181" s="39"/>
      <c r="D181" s="208" t="s">
        <v>136</v>
      </c>
      <c r="E181" s="39"/>
      <c r="F181" s="209" t="s">
        <v>443</v>
      </c>
      <c r="G181" s="39"/>
      <c r="H181" s="39"/>
      <c r="I181" s="210"/>
      <c r="J181" s="39"/>
      <c r="K181" s="39"/>
      <c r="L181" s="43"/>
      <c r="M181" s="211"/>
      <c r="N181" s="21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136</v>
      </c>
      <c r="AU181" s="16" t="s">
        <v>82</v>
      </c>
    </row>
    <row r="182" s="2" customFormat="1" ht="33" customHeight="1">
      <c r="A182" s="37"/>
      <c r="B182" s="38"/>
      <c r="C182" s="195" t="s">
        <v>366</v>
      </c>
      <c r="D182" s="195" t="s">
        <v>129</v>
      </c>
      <c r="E182" s="196" t="s">
        <v>445</v>
      </c>
      <c r="F182" s="197" t="s">
        <v>446</v>
      </c>
      <c r="G182" s="198" t="s">
        <v>405</v>
      </c>
      <c r="H182" s="199">
        <v>2980</v>
      </c>
      <c r="I182" s="200"/>
      <c r="J182" s="201">
        <f>ROUND(I182*H182,2)</f>
        <v>0</v>
      </c>
      <c r="K182" s="197" t="s">
        <v>133</v>
      </c>
      <c r="L182" s="43"/>
      <c r="M182" s="202" t="s">
        <v>19</v>
      </c>
      <c r="N182" s="203" t="s">
        <v>43</v>
      </c>
      <c r="O182" s="83"/>
      <c r="P182" s="204">
        <f>O182*H182</f>
        <v>0</v>
      </c>
      <c r="Q182" s="204">
        <v>0.00033</v>
      </c>
      <c r="R182" s="204">
        <f>Q182*H182</f>
        <v>0.98339999999999994</v>
      </c>
      <c r="S182" s="204">
        <v>0</v>
      </c>
      <c r="T182" s="20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6" t="s">
        <v>150</v>
      </c>
      <c r="AT182" s="206" t="s">
        <v>129</v>
      </c>
      <c r="AU182" s="206" t="s">
        <v>82</v>
      </c>
      <c r="AY182" s="16" t="s">
        <v>128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80</v>
      </c>
      <c r="BK182" s="207">
        <f>ROUND(I182*H182,2)</f>
        <v>0</v>
      </c>
      <c r="BL182" s="16" t="s">
        <v>150</v>
      </c>
      <c r="BM182" s="206" t="s">
        <v>447</v>
      </c>
    </row>
    <row r="183" s="2" customFormat="1">
      <c r="A183" s="37"/>
      <c r="B183" s="38"/>
      <c r="C183" s="39"/>
      <c r="D183" s="208" t="s">
        <v>136</v>
      </c>
      <c r="E183" s="39"/>
      <c r="F183" s="209" t="s">
        <v>448</v>
      </c>
      <c r="G183" s="39"/>
      <c r="H183" s="39"/>
      <c r="I183" s="210"/>
      <c r="J183" s="39"/>
      <c r="K183" s="39"/>
      <c r="L183" s="43"/>
      <c r="M183" s="211"/>
      <c r="N183" s="21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136</v>
      </c>
      <c r="AU183" s="16" t="s">
        <v>82</v>
      </c>
    </row>
    <row r="184" s="2" customFormat="1" ht="33" customHeight="1">
      <c r="A184" s="37"/>
      <c r="B184" s="38"/>
      <c r="C184" s="195" t="s">
        <v>372</v>
      </c>
      <c r="D184" s="195" t="s">
        <v>129</v>
      </c>
      <c r="E184" s="196" t="s">
        <v>450</v>
      </c>
      <c r="F184" s="197" t="s">
        <v>451</v>
      </c>
      <c r="G184" s="198" t="s">
        <v>405</v>
      </c>
      <c r="H184" s="199">
        <v>1497</v>
      </c>
      <c r="I184" s="200"/>
      <c r="J184" s="201">
        <f>ROUND(I184*H184,2)</f>
        <v>0</v>
      </c>
      <c r="K184" s="197" t="s">
        <v>133</v>
      </c>
      <c r="L184" s="43"/>
      <c r="M184" s="202" t="s">
        <v>19</v>
      </c>
      <c r="N184" s="203" t="s">
        <v>43</v>
      </c>
      <c r="O184" s="83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6" t="s">
        <v>150</v>
      </c>
      <c r="AT184" s="206" t="s">
        <v>129</v>
      </c>
      <c r="AU184" s="206" t="s">
        <v>82</v>
      </c>
      <c r="AY184" s="16" t="s">
        <v>128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6" t="s">
        <v>80</v>
      </c>
      <c r="BK184" s="207">
        <f>ROUND(I184*H184,2)</f>
        <v>0</v>
      </c>
      <c r="BL184" s="16" t="s">
        <v>150</v>
      </c>
      <c r="BM184" s="206" t="s">
        <v>452</v>
      </c>
    </row>
    <row r="185" s="2" customFormat="1">
      <c r="A185" s="37"/>
      <c r="B185" s="38"/>
      <c r="C185" s="39"/>
      <c r="D185" s="208" t="s">
        <v>136</v>
      </c>
      <c r="E185" s="39"/>
      <c r="F185" s="209" t="s">
        <v>453</v>
      </c>
      <c r="G185" s="39"/>
      <c r="H185" s="39"/>
      <c r="I185" s="210"/>
      <c r="J185" s="39"/>
      <c r="K185" s="39"/>
      <c r="L185" s="43"/>
      <c r="M185" s="211"/>
      <c r="N185" s="21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136</v>
      </c>
      <c r="AU185" s="16" t="s">
        <v>82</v>
      </c>
    </row>
    <row r="186" s="13" customFormat="1">
      <c r="A186" s="13"/>
      <c r="B186" s="228"/>
      <c r="C186" s="229"/>
      <c r="D186" s="213" t="s">
        <v>215</v>
      </c>
      <c r="E186" s="230" t="s">
        <v>19</v>
      </c>
      <c r="F186" s="231" t="s">
        <v>454</v>
      </c>
      <c r="G186" s="229"/>
      <c r="H186" s="230" t="s">
        <v>19</v>
      </c>
      <c r="I186" s="232"/>
      <c r="J186" s="229"/>
      <c r="K186" s="229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215</v>
      </c>
      <c r="AU186" s="237" t="s">
        <v>82</v>
      </c>
      <c r="AV186" s="13" t="s">
        <v>80</v>
      </c>
      <c r="AW186" s="13" t="s">
        <v>33</v>
      </c>
      <c r="AX186" s="13" t="s">
        <v>72</v>
      </c>
      <c r="AY186" s="237" t="s">
        <v>128</v>
      </c>
    </row>
    <row r="187" s="14" customFormat="1">
      <c r="A187" s="14"/>
      <c r="B187" s="238"/>
      <c r="C187" s="239"/>
      <c r="D187" s="213" t="s">
        <v>215</v>
      </c>
      <c r="E187" s="240" t="s">
        <v>19</v>
      </c>
      <c r="F187" s="241" t="s">
        <v>812</v>
      </c>
      <c r="G187" s="239"/>
      <c r="H187" s="242">
        <v>1497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215</v>
      </c>
      <c r="AU187" s="248" t="s">
        <v>82</v>
      </c>
      <c r="AV187" s="14" t="s">
        <v>82</v>
      </c>
      <c r="AW187" s="14" t="s">
        <v>33</v>
      </c>
      <c r="AX187" s="14" t="s">
        <v>72</v>
      </c>
      <c r="AY187" s="248" t="s">
        <v>128</v>
      </c>
    </row>
    <row r="188" s="2" customFormat="1" ht="55.5" customHeight="1">
      <c r="A188" s="37"/>
      <c r="B188" s="38"/>
      <c r="C188" s="195" t="s">
        <v>379</v>
      </c>
      <c r="D188" s="195" t="s">
        <v>129</v>
      </c>
      <c r="E188" s="196" t="s">
        <v>457</v>
      </c>
      <c r="F188" s="197" t="s">
        <v>458</v>
      </c>
      <c r="G188" s="198" t="s">
        <v>405</v>
      </c>
      <c r="H188" s="199">
        <v>1497</v>
      </c>
      <c r="I188" s="200"/>
      <c r="J188" s="201">
        <f>ROUND(I188*H188,2)</f>
        <v>0</v>
      </c>
      <c r="K188" s="197" t="s">
        <v>133</v>
      </c>
      <c r="L188" s="43"/>
      <c r="M188" s="202" t="s">
        <v>19</v>
      </c>
      <c r="N188" s="203" t="s">
        <v>43</v>
      </c>
      <c r="O188" s="83"/>
      <c r="P188" s="204">
        <f>O188*H188</f>
        <v>0</v>
      </c>
      <c r="Q188" s="204">
        <v>0.00022000000000000001</v>
      </c>
      <c r="R188" s="204">
        <f>Q188*H188</f>
        <v>0.32934000000000002</v>
      </c>
      <c r="S188" s="204">
        <v>0</v>
      </c>
      <c r="T188" s="20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6" t="s">
        <v>150</v>
      </c>
      <c r="AT188" s="206" t="s">
        <v>129</v>
      </c>
      <c r="AU188" s="206" t="s">
        <v>82</v>
      </c>
      <c r="AY188" s="16" t="s">
        <v>128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6" t="s">
        <v>80</v>
      </c>
      <c r="BK188" s="207">
        <f>ROUND(I188*H188,2)</f>
        <v>0</v>
      </c>
      <c r="BL188" s="16" t="s">
        <v>150</v>
      </c>
      <c r="BM188" s="206" t="s">
        <v>459</v>
      </c>
    </row>
    <row r="189" s="2" customFormat="1">
      <c r="A189" s="37"/>
      <c r="B189" s="38"/>
      <c r="C189" s="39"/>
      <c r="D189" s="208" t="s">
        <v>136</v>
      </c>
      <c r="E189" s="39"/>
      <c r="F189" s="209" t="s">
        <v>460</v>
      </c>
      <c r="G189" s="39"/>
      <c r="H189" s="39"/>
      <c r="I189" s="210"/>
      <c r="J189" s="39"/>
      <c r="K189" s="39"/>
      <c r="L189" s="43"/>
      <c r="M189" s="211"/>
      <c r="N189" s="212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136</v>
      </c>
      <c r="AU189" s="16" t="s">
        <v>82</v>
      </c>
    </row>
    <row r="190" s="2" customFormat="1" ht="44.25" customHeight="1">
      <c r="A190" s="37"/>
      <c r="B190" s="38"/>
      <c r="C190" s="195" t="s">
        <v>384</v>
      </c>
      <c r="D190" s="195" t="s">
        <v>129</v>
      </c>
      <c r="E190" s="196" t="s">
        <v>462</v>
      </c>
      <c r="F190" s="197" t="s">
        <v>463</v>
      </c>
      <c r="G190" s="198" t="s">
        <v>140</v>
      </c>
      <c r="H190" s="199">
        <v>2</v>
      </c>
      <c r="I190" s="200"/>
      <c r="J190" s="201">
        <f>ROUND(I190*H190,2)</f>
        <v>0</v>
      </c>
      <c r="K190" s="197" t="s">
        <v>19</v>
      </c>
      <c r="L190" s="43"/>
      <c r="M190" s="202" t="s">
        <v>19</v>
      </c>
      <c r="N190" s="203" t="s">
        <v>43</v>
      </c>
      <c r="O190" s="83"/>
      <c r="P190" s="204">
        <f>O190*H190</f>
        <v>0</v>
      </c>
      <c r="Q190" s="204">
        <v>7.6224800000000004</v>
      </c>
      <c r="R190" s="204">
        <f>Q190*H190</f>
        <v>15.244960000000001</v>
      </c>
      <c r="S190" s="204">
        <v>0</v>
      </c>
      <c r="T190" s="20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6" t="s">
        <v>150</v>
      </c>
      <c r="AT190" s="206" t="s">
        <v>129</v>
      </c>
      <c r="AU190" s="206" t="s">
        <v>82</v>
      </c>
      <c r="AY190" s="16" t="s">
        <v>128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6" t="s">
        <v>80</v>
      </c>
      <c r="BK190" s="207">
        <f>ROUND(I190*H190,2)</f>
        <v>0</v>
      </c>
      <c r="BL190" s="16" t="s">
        <v>150</v>
      </c>
      <c r="BM190" s="206" t="s">
        <v>464</v>
      </c>
    </row>
    <row r="191" s="2" customFormat="1" ht="24.15" customHeight="1">
      <c r="A191" s="37"/>
      <c r="B191" s="38"/>
      <c r="C191" s="195" t="s">
        <v>388</v>
      </c>
      <c r="D191" s="195" t="s">
        <v>129</v>
      </c>
      <c r="E191" s="196" t="s">
        <v>466</v>
      </c>
      <c r="F191" s="197" t="s">
        <v>467</v>
      </c>
      <c r="G191" s="198" t="s">
        <v>140</v>
      </c>
      <c r="H191" s="199">
        <v>4</v>
      </c>
      <c r="I191" s="200"/>
      <c r="J191" s="201">
        <f>ROUND(I191*H191,2)</f>
        <v>0</v>
      </c>
      <c r="K191" s="197" t="s">
        <v>19</v>
      </c>
      <c r="L191" s="43"/>
      <c r="M191" s="202" t="s">
        <v>19</v>
      </c>
      <c r="N191" s="203" t="s">
        <v>43</v>
      </c>
      <c r="O191" s="83"/>
      <c r="P191" s="204">
        <f>O191*H191</f>
        <v>0</v>
      </c>
      <c r="Q191" s="204">
        <v>0.59926999999999997</v>
      </c>
      <c r="R191" s="204">
        <f>Q191*H191</f>
        <v>2.3970799999999999</v>
      </c>
      <c r="S191" s="204">
        <v>0</v>
      </c>
      <c r="T191" s="20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6" t="s">
        <v>150</v>
      </c>
      <c r="AT191" s="206" t="s">
        <v>129</v>
      </c>
      <c r="AU191" s="206" t="s">
        <v>82</v>
      </c>
      <c r="AY191" s="16" t="s">
        <v>128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6" t="s">
        <v>80</v>
      </c>
      <c r="BK191" s="207">
        <f>ROUND(I191*H191,2)</f>
        <v>0</v>
      </c>
      <c r="BL191" s="16" t="s">
        <v>150</v>
      </c>
      <c r="BM191" s="206" t="s">
        <v>468</v>
      </c>
    </row>
    <row r="192" s="14" customFormat="1">
      <c r="A192" s="14"/>
      <c r="B192" s="238"/>
      <c r="C192" s="239"/>
      <c r="D192" s="213" t="s">
        <v>215</v>
      </c>
      <c r="E192" s="240" t="s">
        <v>19</v>
      </c>
      <c r="F192" s="241" t="s">
        <v>813</v>
      </c>
      <c r="G192" s="239"/>
      <c r="H192" s="242">
        <v>4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215</v>
      </c>
      <c r="AU192" s="248" t="s">
        <v>82</v>
      </c>
      <c r="AV192" s="14" t="s">
        <v>82</v>
      </c>
      <c r="AW192" s="14" t="s">
        <v>33</v>
      </c>
      <c r="AX192" s="14" t="s">
        <v>72</v>
      </c>
      <c r="AY192" s="248" t="s">
        <v>128</v>
      </c>
    </row>
    <row r="193" s="2" customFormat="1" ht="24.15" customHeight="1">
      <c r="A193" s="37"/>
      <c r="B193" s="38"/>
      <c r="C193" s="195" t="s">
        <v>397</v>
      </c>
      <c r="D193" s="195" t="s">
        <v>129</v>
      </c>
      <c r="E193" s="196" t="s">
        <v>471</v>
      </c>
      <c r="F193" s="197" t="s">
        <v>472</v>
      </c>
      <c r="G193" s="198" t="s">
        <v>246</v>
      </c>
      <c r="H193" s="199">
        <v>0.079000000000000001</v>
      </c>
      <c r="I193" s="200"/>
      <c r="J193" s="201">
        <f>ROUND(I193*H193,2)</f>
        <v>0</v>
      </c>
      <c r="K193" s="197" t="s">
        <v>133</v>
      </c>
      <c r="L193" s="43"/>
      <c r="M193" s="202" t="s">
        <v>19</v>
      </c>
      <c r="N193" s="203" t="s">
        <v>43</v>
      </c>
      <c r="O193" s="83"/>
      <c r="P193" s="204">
        <f>O193*H193</f>
        <v>0</v>
      </c>
      <c r="Q193" s="204">
        <v>1.0160100000000001</v>
      </c>
      <c r="R193" s="204">
        <f>Q193*H193</f>
        <v>0.080264790000000003</v>
      </c>
      <c r="S193" s="204">
        <v>0</v>
      </c>
      <c r="T193" s="20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6" t="s">
        <v>150</v>
      </c>
      <c r="AT193" s="206" t="s">
        <v>129</v>
      </c>
      <c r="AU193" s="206" t="s">
        <v>82</v>
      </c>
      <c r="AY193" s="16" t="s">
        <v>128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6" t="s">
        <v>80</v>
      </c>
      <c r="BK193" s="207">
        <f>ROUND(I193*H193,2)</f>
        <v>0</v>
      </c>
      <c r="BL193" s="16" t="s">
        <v>150</v>
      </c>
      <c r="BM193" s="206" t="s">
        <v>473</v>
      </c>
    </row>
    <row r="194" s="2" customFormat="1">
      <c r="A194" s="37"/>
      <c r="B194" s="38"/>
      <c r="C194" s="39"/>
      <c r="D194" s="208" t="s">
        <v>136</v>
      </c>
      <c r="E194" s="39"/>
      <c r="F194" s="209" t="s">
        <v>474</v>
      </c>
      <c r="G194" s="39"/>
      <c r="H194" s="39"/>
      <c r="I194" s="210"/>
      <c r="J194" s="39"/>
      <c r="K194" s="39"/>
      <c r="L194" s="43"/>
      <c r="M194" s="211"/>
      <c r="N194" s="212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136</v>
      </c>
      <c r="AU194" s="16" t="s">
        <v>82</v>
      </c>
    </row>
    <row r="195" s="13" customFormat="1">
      <c r="A195" s="13"/>
      <c r="B195" s="228"/>
      <c r="C195" s="229"/>
      <c r="D195" s="213" t="s">
        <v>215</v>
      </c>
      <c r="E195" s="230" t="s">
        <v>19</v>
      </c>
      <c r="F195" s="231" t="s">
        <v>229</v>
      </c>
      <c r="G195" s="229"/>
      <c r="H195" s="230" t="s">
        <v>19</v>
      </c>
      <c r="I195" s="232"/>
      <c r="J195" s="229"/>
      <c r="K195" s="229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215</v>
      </c>
      <c r="AU195" s="237" t="s">
        <v>82</v>
      </c>
      <c r="AV195" s="13" t="s">
        <v>80</v>
      </c>
      <c r="AW195" s="13" t="s">
        <v>33</v>
      </c>
      <c r="AX195" s="13" t="s">
        <v>72</v>
      </c>
      <c r="AY195" s="237" t="s">
        <v>128</v>
      </c>
    </row>
    <row r="196" s="13" customFormat="1">
      <c r="A196" s="13"/>
      <c r="B196" s="228"/>
      <c r="C196" s="229"/>
      <c r="D196" s="213" t="s">
        <v>215</v>
      </c>
      <c r="E196" s="230" t="s">
        <v>19</v>
      </c>
      <c r="F196" s="231" t="s">
        <v>475</v>
      </c>
      <c r="G196" s="229"/>
      <c r="H196" s="230" t="s">
        <v>19</v>
      </c>
      <c r="I196" s="232"/>
      <c r="J196" s="229"/>
      <c r="K196" s="229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215</v>
      </c>
      <c r="AU196" s="237" t="s">
        <v>82</v>
      </c>
      <c r="AV196" s="13" t="s">
        <v>80</v>
      </c>
      <c r="AW196" s="13" t="s">
        <v>33</v>
      </c>
      <c r="AX196" s="13" t="s">
        <v>72</v>
      </c>
      <c r="AY196" s="237" t="s">
        <v>128</v>
      </c>
    </row>
    <row r="197" s="14" customFormat="1">
      <c r="A197" s="14"/>
      <c r="B197" s="238"/>
      <c r="C197" s="239"/>
      <c r="D197" s="213" t="s">
        <v>215</v>
      </c>
      <c r="E197" s="240" t="s">
        <v>19</v>
      </c>
      <c r="F197" s="241" t="s">
        <v>814</v>
      </c>
      <c r="G197" s="239"/>
      <c r="H197" s="242">
        <v>0.079000000000000001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215</v>
      </c>
      <c r="AU197" s="248" t="s">
        <v>82</v>
      </c>
      <c r="AV197" s="14" t="s">
        <v>82</v>
      </c>
      <c r="AW197" s="14" t="s">
        <v>33</v>
      </c>
      <c r="AX197" s="14" t="s">
        <v>72</v>
      </c>
      <c r="AY197" s="248" t="s">
        <v>128</v>
      </c>
    </row>
    <row r="198" s="2" customFormat="1" ht="62.7" customHeight="1">
      <c r="A198" s="37"/>
      <c r="B198" s="38"/>
      <c r="C198" s="195" t="s">
        <v>402</v>
      </c>
      <c r="D198" s="195" t="s">
        <v>129</v>
      </c>
      <c r="E198" s="196" t="s">
        <v>478</v>
      </c>
      <c r="F198" s="197" t="s">
        <v>479</v>
      </c>
      <c r="G198" s="198" t="s">
        <v>405</v>
      </c>
      <c r="H198" s="199">
        <v>2250</v>
      </c>
      <c r="I198" s="200"/>
      <c r="J198" s="201">
        <f>ROUND(I198*H198,2)</f>
        <v>0</v>
      </c>
      <c r="K198" s="197" t="s">
        <v>133</v>
      </c>
      <c r="L198" s="43"/>
      <c r="M198" s="202" t="s">
        <v>19</v>
      </c>
      <c r="N198" s="203" t="s">
        <v>43</v>
      </c>
      <c r="O198" s="83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6" t="s">
        <v>150</v>
      </c>
      <c r="AT198" s="206" t="s">
        <v>129</v>
      </c>
      <c r="AU198" s="206" t="s">
        <v>82</v>
      </c>
      <c r="AY198" s="16" t="s">
        <v>128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6" t="s">
        <v>80</v>
      </c>
      <c r="BK198" s="207">
        <f>ROUND(I198*H198,2)</f>
        <v>0</v>
      </c>
      <c r="BL198" s="16" t="s">
        <v>150</v>
      </c>
      <c r="BM198" s="206" t="s">
        <v>480</v>
      </c>
    </row>
    <row r="199" s="2" customFormat="1">
      <c r="A199" s="37"/>
      <c r="B199" s="38"/>
      <c r="C199" s="39"/>
      <c r="D199" s="208" t="s">
        <v>136</v>
      </c>
      <c r="E199" s="39"/>
      <c r="F199" s="209" t="s">
        <v>481</v>
      </c>
      <c r="G199" s="39"/>
      <c r="H199" s="39"/>
      <c r="I199" s="210"/>
      <c r="J199" s="39"/>
      <c r="K199" s="39"/>
      <c r="L199" s="43"/>
      <c r="M199" s="211"/>
      <c r="N199" s="212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136</v>
      </c>
      <c r="AU199" s="16" t="s">
        <v>82</v>
      </c>
    </row>
    <row r="200" s="2" customFormat="1" ht="66.75" customHeight="1">
      <c r="A200" s="37"/>
      <c r="B200" s="38"/>
      <c r="C200" s="195" t="s">
        <v>409</v>
      </c>
      <c r="D200" s="195" t="s">
        <v>129</v>
      </c>
      <c r="E200" s="196" t="s">
        <v>483</v>
      </c>
      <c r="F200" s="197" t="s">
        <v>484</v>
      </c>
      <c r="G200" s="198" t="s">
        <v>405</v>
      </c>
      <c r="H200" s="199">
        <v>14</v>
      </c>
      <c r="I200" s="200"/>
      <c r="J200" s="201">
        <f>ROUND(I200*H200,2)</f>
        <v>0</v>
      </c>
      <c r="K200" s="197" t="s">
        <v>133</v>
      </c>
      <c r="L200" s="43"/>
      <c r="M200" s="202" t="s">
        <v>19</v>
      </c>
      <c r="N200" s="203" t="s">
        <v>43</v>
      </c>
      <c r="O200" s="83"/>
      <c r="P200" s="204">
        <f>O200*H200</f>
        <v>0</v>
      </c>
      <c r="Q200" s="204">
        <v>0</v>
      </c>
      <c r="R200" s="204">
        <f>Q200*H200</f>
        <v>0</v>
      </c>
      <c r="S200" s="204">
        <v>0.085999999999999993</v>
      </c>
      <c r="T200" s="205">
        <f>S200*H200</f>
        <v>1.204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6" t="s">
        <v>150</v>
      </c>
      <c r="AT200" s="206" t="s">
        <v>129</v>
      </c>
      <c r="AU200" s="206" t="s">
        <v>82</v>
      </c>
      <c r="AY200" s="16" t="s">
        <v>128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6" t="s">
        <v>80</v>
      </c>
      <c r="BK200" s="207">
        <f>ROUND(I200*H200,2)</f>
        <v>0</v>
      </c>
      <c r="BL200" s="16" t="s">
        <v>150</v>
      </c>
      <c r="BM200" s="206" t="s">
        <v>485</v>
      </c>
    </row>
    <row r="201" s="2" customFormat="1">
      <c r="A201" s="37"/>
      <c r="B201" s="38"/>
      <c r="C201" s="39"/>
      <c r="D201" s="208" t="s">
        <v>136</v>
      </c>
      <c r="E201" s="39"/>
      <c r="F201" s="209" t="s">
        <v>486</v>
      </c>
      <c r="G201" s="39"/>
      <c r="H201" s="39"/>
      <c r="I201" s="210"/>
      <c r="J201" s="39"/>
      <c r="K201" s="39"/>
      <c r="L201" s="43"/>
      <c r="M201" s="211"/>
      <c r="N201" s="21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136</v>
      </c>
      <c r="AU201" s="16" t="s">
        <v>82</v>
      </c>
    </row>
    <row r="202" s="13" customFormat="1">
      <c r="A202" s="13"/>
      <c r="B202" s="228"/>
      <c r="C202" s="229"/>
      <c r="D202" s="213" t="s">
        <v>215</v>
      </c>
      <c r="E202" s="230" t="s">
        <v>19</v>
      </c>
      <c r="F202" s="231" t="s">
        <v>487</v>
      </c>
      <c r="G202" s="229"/>
      <c r="H202" s="230" t="s">
        <v>19</v>
      </c>
      <c r="I202" s="232"/>
      <c r="J202" s="229"/>
      <c r="K202" s="229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215</v>
      </c>
      <c r="AU202" s="237" t="s">
        <v>82</v>
      </c>
      <c r="AV202" s="13" t="s">
        <v>80</v>
      </c>
      <c r="AW202" s="13" t="s">
        <v>33</v>
      </c>
      <c r="AX202" s="13" t="s">
        <v>72</v>
      </c>
      <c r="AY202" s="237" t="s">
        <v>128</v>
      </c>
    </row>
    <row r="203" s="14" customFormat="1">
      <c r="A203" s="14"/>
      <c r="B203" s="238"/>
      <c r="C203" s="239"/>
      <c r="D203" s="213" t="s">
        <v>215</v>
      </c>
      <c r="E203" s="240" t="s">
        <v>19</v>
      </c>
      <c r="F203" s="241" t="s">
        <v>299</v>
      </c>
      <c r="G203" s="239"/>
      <c r="H203" s="242">
        <v>14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215</v>
      </c>
      <c r="AU203" s="248" t="s">
        <v>82</v>
      </c>
      <c r="AV203" s="14" t="s">
        <v>82</v>
      </c>
      <c r="AW203" s="14" t="s">
        <v>33</v>
      </c>
      <c r="AX203" s="14" t="s">
        <v>72</v>
      </c>
      <c r="AY203" s="248" t="s">
        <v>128</v>
      </c>
    </row>
    <row r="204" s="2" customFormat="1" ht="62.7" customHeight="1">
      <c r="A204" s="37"/>
      <c r="B204" s="38"/>
      <c r="C204" s="195" t="s">
        <v>415</v>
      </c>
      <c r="D204" s="195" t="s">
        <v>129</v>
      </c>
      <c r="E204" s="196" t="s">
        <v>501</v>
      </c>
      <c r="F204" s="197" t="s">
        <v>502</v>
      </c>
      <c r="G204" s="198" t="s">
        <v>262</v>
      </c>
      <c r="H204" s="199">
        <v>8824</v>
      </c>
      <c r="I204" s="200"/>
      <c r="J204" s="201">
        <f>ROUND(I204*H204,2)</f>
        <v>0</v>
      </c>
      <c r="K204" s="197" t="s">
        <v>133</v>
      </c>
      <c r="L204" s="43"/>
      <c r="M204" s="202" t="s">
        <v>19</v>
      </c>
      <c r="N204" s="203" t="s">
        <v>43</v>
      </c>
      <c r="O204" s="83"/>
      <c r="P204" s="204">
        <f>O204*H204</f>
        <v>0</v>
      </c>
      <c r="Q204" s="204">
        <v>0</v>
      </c>
      <c r="R204" s="204">
        <f>Q204*H204</f>
        <v>0</v>
      </c>
      <c r="S204" s="204">
        <v>0.02</v>
      </c>
      <c r="T204" s="205">
        <f>S204*H204</f>
        <v>176.47999999999999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06" t="s">
        <v>150</v>
      </c>
      <c r="AT204" s="206" t="s">
        <v>129</v>
      </c>
      <c r="AU204" s="206" t="s">
        <v>82</v>
      </c>
      <c r="AY204" s="16" t="s">
        <v>128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6" t="s">
        <v>80</v>
      </c>
      <c r="BK204" s="207">
        <f>ROUND(I204*H204,2)</f>
        <v>0</v>
      </c>
      <c r="BL204" s="16" t="s">
        <v>150</v>
      </c>
      <c r="BM204" s="206" t="s">
        <v>503</v>
      </c>
    </row>
    <row r="205" s="2" customFormat="1">
      <c r="A205" s="37"/>
      <c r="B205" s="38"/>
      <c r="C205" s="39"/>
      <c r="D205" s="208" t="s">
        <v>136</v>
      </c>
      <c r="E205" s="39"/>
      <c r="F205" s="209" t="s">
        <v>504</v>
      </c>
      <c r="G205" s="39"/>
      <c r="H205" s="39"/>
      <c r="I205" s="210"/>
      <c r="J205" s="39"/>
      <c r="K205" s="39"/>
      <c r="L205" s="43"/>
      <c r="M205" s="211"/>
      <c r="N205" s="212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136</v>
      </c>
      <c r="AU205" s="16" t="s">
        <v>82</v>
      </c>
    </row>
    <row r="206" s="2" customFormat="1" ht="62.7" customHeight="1">
      <c r="A206" s="37"/>
      <c r="B206" s="38"/>
      <c r="C206" s="195" t="s">
        <v>424</v>
      </c>
      <c r="D206" s="195" t="s">
        <v>129</v>
      </c>
      <c r="E206" s="196" t="s">
        <v>506</v>
      </c>
      <c r="F206" s="197" t="s">
        <v>507</v>
      </c>
      <c r="G206" s="198" t="s">
        <v>405</v>
      </c>
      <c r="H206" s="199">
        <v>26.399999999999999</v>
      </c>
      <c r="I206" s="200"/>
      <c r="J206" s="201">
        <f>ROUND(I206*H206,2)</f>
        <v>0</v>
      </c>
      <c r="K206" s="197" t="s">
        <v>133</v>
      </c>
      <c r="L206" s="43"/>
      <c r="M206" s="202" t="s">
        <v>19</v>
      </c>
      <c r="N206" s="203" t="s">
        <v>43</v>
      </c>
      <c r="O206" s="83"/>
      <c r="P206" s="204">
        <f>O206*H206</f>
        <v>0</v>
      </c>
      <c r="Q206" s="204">
        <v>0</v>
      </c>
      <c r="R206" s="204">
        <f>Q206*H206</f>
        <v>0</v>
      </c>
      <c r="S206" s="204">
        <v>0.97999999999999998</v>
      </c>
      <c r="T206" s="205">
        <f>S206*H206</f>
        <v>25.872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6" t="s">
        <v>150</v>
      </c>
      <c r="AT206" s="206" t="s">
        <v>129</v>
      </c>
      <c r="AU206" s="206" t="s">
        <v>82</v>
      </c>
      <c r="AY206" s="16" t="s">
        <v>128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6" t="s">
        <v>80</v>
      </c>
      <c r="BK206" s="207">
        <f>ROUND(I206*H206,2)</f>
        <v>0</v>
      </c>
      <c r="BL206" s="16" t="s">
        <v>150</v>
      </c>
      <c r="BM206" s="206" t="s">
        <v>508</v>
      </c>
    </row>
    <row r="207" s="2" customFormat="1">
      <c r="A207" s="37"/>
      <c r="B207" s="38"/>
      <c r="C207" s="39"/>
      <c r="D207" s="208" t="s">
        <v>136</v>
      </c>
      <c r="E207" s="39"/>
      <c r="F207" s="209" t="s">
        <v>509</v>
      </c>
      <c r="G207" s="39"/>
      <c r="H207" s="39"/>
      <c r="I207" s="210"/>
      <c r="J207" s="39"/>
      <c r="K207" s="39"/>
      <c r="L207" s="43"/>
      <c r="M207" s="211"/>
      <c r="N207" s="212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136</v>
      </c>
      <c r="AU207" s="16" t="s">
        <v>82</v>
      </c>
    </row>
    <row r="208" s="13" customFormat="1">
      <c r="A208" s="13"/>
      <c r="B208" s="228"/>
      <c r="C208" s="229"/>
      <c r="D208" s="213" t="s">
        <v>215</v>
      </c>
      <c r="E208" s="230" t="s">
        <v>19</v>
      </c>
      <c r="F208" s="231" t="s">
        <v>229</v>
      </c>
      <c r="G208" s="229"/>
      <c r="H208" s="230" t="s">
        <v>19</v>
      </c>
      <c r="I208" s="232"/>
      <c r="J208" s="229"/>
      <c r="K208" s="229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215</v>
      </c>
      <c r="AU208" s="237" t="s">
        <v>82</v>
      </c>
      <c r="AV208" s="13" t="s">
        <v>80</v>
      </c>
      <c r="AW208" s="13" t="s">
        <v>33</v>
      </c>
      <c r="AX208" s="13" t="s">
        <v>72</v>
      </c>
      <c r="AY208" s="237" t="s">
        <v>128</v>
      </c>
    </row>
    <row r="209" s="14" customFormat="1">
      <c r="A209" s="14"/>
      <c r="B209" s="238"/>
      <c r="C209" s="239"/>
      <c r="D209" s="213" t="s">
        <v>215</v>
      </c>
      <c r="E209" s="240" t="s">
        <v>19</v>
      </c>
      <c r="F209" s="241" t="s">
        <v>815</v>
      </c>
      <c r="G209" s="239"/>
      <c r="H209" s="242">
        <v>12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215</v>
      </c>
      <c r="AU209" s="248" t="s">
        <v>82</v>
      </c>
      <c r="AV209" s="14" t="s">
        <v>82</v>
      </c>
      <c r="AW209" s="14" t="s">
        <v>33</v>
      </c>
      <c r="AX209" s="14" t="s">
        <v>72</v>
      </c>
      <c r="AY209" s="248" t="s">
        <v>128</v>
      </c>
    </row>
    <row r="210" s="13" customFormat="1">
      <c r="A210" s="13"/>
      <c r="B210" s="228"/>
      <c r="C210" s="229"/>
      <c r="D210" s="213" t="s">
        <v>215</v>
      </c>
      <c r="E210" s="230" t="s">
        <v>19</v>
      </c>
      <c r="F210" s="231" t="s">
        <v>231</v>
      </c>
      <c r="G210" s="229"/>
      <c r="H210" s="230" t="s">
        <v>19</v>
      </c>
      <c r="I210" s="232"/>
      <c r="J210" s="229"/>
      <c r="K210" s="229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215</v>
      </c>
      <c r="AU210" s="237" t="s">
        <v>82</v>
      </c>
      <c r="AV210" s="13" t="s">
        <v>80</v>
      </c>
      <c r="AW210" s="13" t="s">
        <v>33</v>
      </c>
      <c r="AX210" s="13" t="s">
        <v>72</v>
      </c>
      <c r="AY210" s="237" t="s">
        <v>128</v>
      </c>
    </row>
    <row r="211" s="13" customFormat="1">
      <c r="A211" s="13"/>
      <c r="B211" s="228"/>
      <c r="C211" s="229"/>
      <c r="D211" s="213" t="s">
        <v>215</v>
      </c>
      <c r="E211" s="230" t="s">
        <v>19</v>
      </c>
      <c r="F211" s="231" t="s">
        <v>797</v>
      </c>
      <c r="G211" s="229"/>
      <c r="H211" s="230" t="s">
        <v>19</v>
      </c>
      <c r="I211" s="232"/>
      <c r="J211" s="229"/>
      <c r="K211" s="229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215</v>
      </c>
      <c r="AU211" s="237" t="s">
        <v>82</v>
      </c>
      <c r="AV211" s="13" t="s">
        <v>80</v>
      </c>
      <c r="AW211" s="13" t="s">
        <v>33</v>
      </c>
      <c r="AX211" s="13" t="s">
        <v>72</v>
      </c>
      <c r="AY211" s="237" t="s">
        <v>128</v>
      </c>
    </row>
    <row r="212" s="14" customFormat="1">
      <c r="A212" s="14"/>
      <c r="B212" s="238"/>
      <c r="C212" s="239"/>
      <c r="D212" s="213" t="s">
        <v>215</v>
      </c>
      <c r="E212" s="240" t="s">
        <v>19</v>
      </c>
      <c r="F212" s="241" t="s">
        <v>816</v>
      </c>
      <c r="G212" s="239"/>
      <c r="H212" s="242">
        <v>14.4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215</v>
      </c>
      <c r="AU212" s="248" t="s">
        <v>82</v>
      </c>
      <c r="AV212" s="14" t="s">
        <v>82</v>
      </c>
      <c r="AW212" s="14" t="s">
        <v>33</v>
      </c>
      <c r="AX212" s="14" t="s">
        <v>72</v>
      </c>
      <c r="AY212" s="248" t="s">
        <v>128</v>
      </c>
    </row>
    <row r="213" s="2" customFormat="1" ht="49.05" customHeight="1">
      <c r="A213" s="37"/>
      <c r="B213" s="38"/>
      <c r="C213" s="195" t="s">
        <v>269</v>
      </c>
      <c r="D213" s="195" t="s">
        <v>129</v>
      </c>
      <c r="E213" s="196" t="s">
        <v>512</v>
      </c>
      <c r="F213" s="197" t="s">
        <v>513</v>
      </c>
      <c r="G213" s="198" t="s">
        <v>212</v>
      </c>
      <c r="H213" s="199">
        <v>6</v>
      </c>
      <c r="I213" s="200"/>
      <c r="J213" s="201">
        <f>ROUND(I213*H213,2)</f>
        <v>0</v>
      </c>
      <c r="K213" s="197" t="s">
        <v>133</v>
      </c>
      <c r="L213" s="43"/>
      <c r="M213" s="202" t="s">
        <v>19</v>
      </c>
      <c r="N213" s="203" t="s">
        <v>43</v>
      </c>
      <c r="O213" s="83"/>
      <c r="P213" s="204">
        <f>O213*H213</f>
        <v>0</v>
      </c>
      <c r="Q213" s="204">
        <v>0</v>
      </c>
      <c r="R213" s="204">
        <f>Q213*H213</f>
        <v>0</v>
      </c>
      <c r="S213" s="204">
        <v>2.3999999999999999</v>
      </c>
      <c r="T213" s="205">
        <f>S213*H213</f>
        <v>14.399999999999999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6" t="s">
        <v>150</v>
      </c>
      <c r="AT213" s="206" t="s">
        <v>129</v>
      </c>
      <c r="AU213" s="206" t="s">
        <v>82</v>
      </c>
      <c r="AY213" s="16" t="s">
        <v>128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6" t="s">
        <v>80</v>
      </c>
      <c r="BK213" s="207">
        <f>ROUND(I213*H213,2)</f>
        <v>0</v>
      </c>
      <c r="BL213" s="16" t="s">
        <v>150</v>
      </c>
      <c r="BM213" s="206" t="s">
        <v>514</v>
      </c>
    </row>
    <row r="214" s="2" customFormat="1">
      <c r="A214" s="37"/>
      <c r="B214" s="38"/>
      <c r="C214" s="39"/>
      <c r="D214" s="208" t="s">
        <v>136</v>
      </c>
      <c r="E214" s="39"/>
      <c r="F214" s="209" t="s">
        <v>515</v>
      </c>
      <c r="G214" s="39"/>
      <c r="H214" s="39"/>
      <c r="I214" s="210"/>
      <c r="J214" s="39"/>
      <c r="K214" s="39"/>
      <c r="L214" s="43"/>
      <c r="M214" s="211"/>
      <c r="N214" s="212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136</v>
      </c>
      <c r="AU214" s="16" t="s">
        <v>82</v>
      </c>
    </row>
    <row r="215" s="13" customFormat="1">
      <c r="A215" s="13"/>
      <c r="B215" s="228"/>
      <c r="C215" s="229"/>
      <c r="D215" s="213" t="s">
        <v>215</v>
      </c>
      <c r="E215" s="230" t="s">
        <v>19</v>
      </c>
      <c r="F215" s="231" t="s">
        <v>516</v>
      </c>
      <c r="G215" s="229"/>
      <c r="H215" s="230" t="s">
        <v>19</v>
      </c>
      <c r="I215" s="232"/>
      <c r="J215" s="229"/>
      <c r="K215" s="229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215</v>
      </c>
      <c r="AU215" s="237" t="s">
        <v>82</v>
      </c>
      <c r="AV215" s="13" t="s">
        <v>80</v>
      </c>
      <c r="AW215" s="13" t="s">
        <v>33</v>
      </c>
      <c r="AX215" s="13" t="s">
        <v>72</v>
      </c>
      <c r="AY215" s="237" t="s">
        <v>128</v>
      </c>
    </row>
    <row r="216" s="13" customFormat="1">
      <c r="A216" s="13"/>
      <c r="B216" s="228"/>
      <c r="C216" s="229"/>
      <c r="D216" s="213" t="s">
        <v>215</v>
      </c>
      <c r="E216" s="230" t="s">
        <v>19</v>
      </c>
      <c r="F216" s="231" t="s">
        <v>797</v>
      </c>
      <c r="G216" s="229"/>
      <c r="H216" s="230" t="s">
        <v>19</v>
      </c>
      <c r="I216" s="232"/>
      <c r="J216" s="229"/>
      <c r="K216" s="229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215</v>
      </c>
      <c r="AU216" s="237" t="s">
        <v>82</v>
      </c>
      <c r="AV216" s="13" t="s">
        <v>80</v>
      </c>
      <c r="AW216" s="13" t="s">
        <v>33</v>
      </c>
      <c r="AX216" s="13" t="s">
        <v>72</v>
      </c>
      <c r="AY216" s="237" t="s">
        <v>128</v>
      </c>
    </row>
    <row r="217" s="14" customFormat="1">
      <c r="A217" s="14"/>
      <c r="B217" s="238"/>
      <c r="C217" s="239"/>
      <c r="D217" s="213" t="s">
        <v>215</v>
      </c>
      <c r="E217" s="240" t="s">
        <v>19</v>
      </c>
      <c r="F217" s="241" t="s">
        <v>817</v>
      </c>
      <c r="G217" s="239"/>
      <c r="H217" s="242">
        <v>6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215</v>
      </c>
      <c r="AU217" s="248" t="s">
        <v>82</v>
      </c>
      <c r="AV217" s="14" t="s">
        <v>82</v>
      </c>
      <c r="AW217" s="14" t="s">
        <v>33</v>
      </c>
      <c r="AX217" s="14" t="s">
        <v>72</v>
      </c>
      <c r="AY217" s="248" t="s">
        <v>128</v>
      </c>
    </row>
    <row r="218" s="2" customFormat="1" ht="33" customHeight="1">
      <c r="A218" s="37"/>
      <c r="B218" s="38"/>
      <c r="C218" s="195" t="s">
        <v>435</v>
      </c>
      <c r="D218" s="195" t="s">
        <v>129</v>
      </c>
      <c r="E218" s="196" t="s">
        <v>519</v>
      </c>
      <c r="F218" s="197" t="s">
        <v>520</v>
      </c>
      <c r="G218" s="198" t="s">
        <v>405</v>
      </c>
      <c r="H218" s="199">
        <v>18</v>
      </c>
      <c r="I218" s="200"/>
      <c r="J218" s="201">
        <f>ROUND(I218*H218,2)</f>
        <v>0</v>
      </c>
      <c r="K218" s="197" t="s">
        <v>133</v>
      </c>
      <c r="L218" s="43"/>
      <c r="M218" s="202" t="s">
        <v>19</v>
      </c>
      <c r="N218" s="203" t="s">
        <v>43</v>
      </c>
      <c r="O218" s="83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6" t="s">
        <v>150</v>
      </c>
      <c r="AT218" s="206" t="s">
        <v>129</v>
      </c>
      <c r="AU218" s="206" t="s">
        <v>82</v>
      </c>
      <c r="AY218" s="16" t="s">
        <v>128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6" t="s">
        <v>80</v>
      </c>
      <c r="BK218" s="207">
        <f>ROUND(I218*H218,2)</f>
        <v>0</v>
      </c>
      <c r="BL218" s="16" t="s">
        <v>150</v>
      </c>
      <c r="BM218" s="206" t="s">
        <v>521</v>
      </c>
    </row>
    <row r="219" s="2" customFormat="1">
      <c r="A219" s="37"/>
      <c r="B219" s="38"/>
      <c r="C219" s="39"/>
      <c r="D219" s="208" t="s">
        <v>136</v>
      </c>
      <c r="E219" s="39"/>
      <c r="F219" s="209" t="s">
        <v>522</v>
      </c>
      <c r="G219" s="39"/>
      <c r="H219" s="39"/>
      <c r="I219" s="210"/>
      <c r="J219" s="39"/>
      <c r="K219" s="39"/>
      <c r="L219" s="43"/>
      <c r="M219" s="211"/>
      <c r="N219" s="212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136</v>
      </c>
      <c r="AU219" s="16" t="s">
        <v>82</v>
      </c>
    </row>
    <row r="220" s="13" customFormat="1">
      <c r="A220" s="13"/>
      <c r="B220" s="228"/>
      <c r="C220" s="229"/>
      <c r="D220" s="213" t="s">
        <v>215</v>
      </c>
      <c r="E220" s="230" t="s">
        <v>19</v>
      </c>
      <c r="F220" s="231" t="s">
        <v>231</v>
      </c>
      <c r="G220" s="229"/>
      <c r="H220" s="230" t="s">
        <v>19</v>
      </c>
      <c r="I220" s="232"/>
      <c r="J220" s="229"/>
      <c r="K220" s="229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215</v>
      </c>
      <c r="AU220" s="237" t="s">
        <v>82</v>
      </c>
      <c r="AV220" s="13" t="s">
        <v>80</v>
      </c>
      <c r="AW220" s="13" t="s">
        <v>33</v>
      </c>
      <c r="AX220" s="13" t="s">
        <v>72</v>
      </c>
      <c r="AY220" s="237" t="s">
        <v>128</v>
      </c>
    </row>
    <row r="221" s="13" customFormat="1">
      <c r="A221" s="13"/>
      <c r="B221" s="228"/>
      <c r="C221" s="229"/>
      <c r="D221" s="213" t="s">
        <v>215</v>
      </c>
      <c r="E221" s="230" t="s">
        <v>19</v>
      </c>
      <c r="F221" s="231" t="s">
        <v>797</v>
      </c>
      <c r="G221" s="229"/>
      <c r="H221" s="230" t="s">
        <v>19</v>
      </c>
      <c r="I221" s="232"/>
      <c r="J221" s="229"/>
      <c r="K221" s="229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215</v>
      </c>
      <c r="AU221" s="237" t="s">
        <v>82</v>
      </c>
      <c r="AV221" s="13" t="s">
        <v>80</v>
      </c>
      <c r="AW221" s="13" t="s">
        <v>33</v>
      </c>
      <c r="AX221" s="13" t="s">
        <v>72</v>
      </c>
      <c r="AY221" s="237" t="s">
        <v>128</v>
      </c>
    </row>
    <row r="222" s="14" customFormat="1">
      <c r="A222" s="14"/>
      <c r="B222" s="238"/>
      <c r="C222" s="239"/>
      <c r="D222" s="213" t="s">
        <v>215</v>
      </c>
      <c r="E222" s="240" t="s">
        <v>19</v>
      </c>
      <c r="F222" s="241" t="s">
        <v>818</v>
      </c>
      <c r="G222" s="239"/>
      <c r="H222" s="242">
        <v>18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215</v>
      </c>
      <c r="AU222" s="248" t="s">
        <v>82</v>
      </c>
      <c r="AV222" s="14" t="s">
        <v>82</v>
      </c>
      <c r="AW222" s="14" t="s">
        <v>33</v>
      </c>
      <c r="AX222" s="14" t="s">
        <v>72</v>
      </c>
      <c r="AY222" s="248" t="s">
        <v>128</v>
      </c>
    </row>
    <row r="223" s="2" customFormat="1" ht="24.15" customHeight="1">
      <c r="A223" s="37"/>
      <c r="B223" s="38"/>
      <c r="C223" s="249" t="s">
        <v>439</v>
      </c>
      <c r="D223" s="249" t="s">
        <v>255</v>
      </c>
      <c r="E223" s="250" t="s">
        <v>524</v>
      </c>
      <c r="F223" s="251" t="s">
        <v>525</v>
      </c>
      <c r="G223" s="252" t="s">
        <v>405</v>
      </c>
      <c r="H223" s="253">
        <v>24</v>
      </c>
      <c r="I223" s="254"/>
      <c r="J223" s="255">
        <f>ROUND(I223*H223,2)</f>
        <v>0</v>
      </c>
      <c r="K223" s="251" t="s">
        <v>133</v>
      </c>
      <c r="L223" s="256"/>
      <c r="M223" s="257" t="s">
        <v>19</v>
      </c>
      <c r="N223" s="258" t="s">
        <v>43</v>
      </c>
      <c r="O223" s="83"/>
      <c r="P223" s="204">
        <f>O223*H223</f>
        <v>0</v>
      </c>
      <c r="Q223" s="204">
        <v>0.020240000000000001</v>
      </c>
      <c r="R223" s="204">
        <f>Q223*H223</f>
        <v>0.48576000000000003</v>
      </c>
      <c r="S223" s="204">
        <v>0</v>
      </c>
      <c r="T223" s="20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06" t="s">
        <v>526</v>
      </c>
      <c r="AT223" s="206" t="s">
        <v>255</v>
      </c>
      <c r="AU223" s="206" t="s">
        <v>82</v>
      </c>
      <c r="AY223" s="16" t="s">
        <v>128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6" t="s">
        <v>80</v>
      </c>
      <c r="BK223" s="207">
        <f>ROUND(I223*H223,2)</f>
        <v>0</v>
      </c>
      <c r="BL223" s="16" t="s">
        <v>526</v>
      </c>
      <c r="BM223" s="206" t="s">
        <v>527</v>
      </c>
    </row>
    <row r="224" s="2" customFormat="1" ht="24.15" customHeight="1">
      <c r="A224" s="37"/>
      <c r="B224" s="38"/>
      <c r="C224" s="195" t="s">
        <v>444</v>
      </c>
      <c r="D224" s="195" t="s">
        <v>129</v>
      </c>
      <c r="E224" s="196" t="s">
        <v>529</v>
      </c>
      <c r="F224" s="197" t="s">
        <v>530</v>
      </c>
      <c r="G224" s="198" t="s">
        <v>212</v>
      </c>
      <c r="H224" s="199">
        <v>15.483000000000001</v>
      </c>
      <c r="I224" s="200"/>
      <c r="J224" s="201">
        <f>ROUND(I224*H224,2)</f>
        <v>0</v>
      </c>
      <c r="K224" s="197" t="s">
        <v>133</v>
      </c>
      <c r="L224" s="43"/>
      <c r="M224" s="202" t="s">
        <v>19</v>
      </c>
      <c r="N224" s="203" t="s">
        <v>43</v>
      </c>
      <c r="O224" s="83"/>
      <c r="P224" s="204">
        <f>O224*H224</f>
        <v>0</v>
      </c>
      <c r="Q224" s="204">
        <v>2.5122499999999999</v>
      </c>
      <c r="R224" s="204">
        <f>Q224*H224</f>
        <v>38.897166749999997</v>
      </c>
      <c r="S224" s="204">
        <v>0</v>
      </c>
      <c r="T224" s="20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6" t="s">
        <v>150</v>
      </c>
      <c r="AT224" s="206" t="s">
        <v>129</v>
      </c>
      <c r="AU224" s="206" t="s">
        <v>82</v>
      </c>
      <c r="AY224" s="16" t="s">
        <v>128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6" t="s">
        <v>80</v>
      </c>
      <c r="BK224" s="207">
        <f>ROUND(I224*H224,2)</f>
        <v>0</v>
      </c>
      <c r="BL224" s="16" t="s">
        <v>150</v>
      </c>
      <c r="BM224" s="206" t="s">
        <v>531</v>
      </c>
    </row>
    <row r="225" s="2" customFormat="1">
      <c r="A225" s="37"/>
      <c r="B225" s="38"/>
      <c r="C225" s="39"/>
      <c r="D225" s="208" t="s">
        <v>136</v>
      </c>
      <c r="E225" s="39"/>
      <c r="F225" s="209" t="s">
        <v>532</v>
      </c>
      <c r="G225" s="39"/>
      <c r="H225" s="39"/>
      <c r="I225" s="210"/>
      <c r="J225" s="39"/>
      <c r="K225" s="39"/>
      <c r="L225" s="43"/>
      <c r="M225" s="211"/>
      <c r="N225" s="212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136</v>
      </c>
      <c r="AU225" s="16" t="s">
        <v>82</v>
      </c>
    </row>
    <row r="226" s="13" customFormat="1">
      <c r="A226" s="13"/>
      <c r="B226" s="228"/>
      <c r="C226" s="229"/>
      <c r="D226" s="213" t="s">
        <v>215</v>
      </c>
      <c r="E226" s="230" t="s">
        <v>19</v>
      </c>
      <c r="F226" s="231" t="s">
        <v>229</v>
      </c>
      <c r="G226" s="229"/>
      <c r="H226" s="230" t="s">
        <v>19</v>
      </c>
      <c r="I226" s="232"/>
      <c r="J226" s="229"/>
      <c r="K226" s="229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215</v>
      </c>
      <c r="AU226" s="237" t="s">
        <v>82</v>
      </c>
      <c r="AV226" s="13" t="s">
        <v>80</v>
      </c>
      <c r="AW226" s="13" t="s">
        <v>33</v>
      </c>
      <c r="AX226" s="13" t="s">
        <v>72</v>
      </c>
      <c r="AY226" s="237" t="s">
        <v>128</v>
      </c>
    </row>
    <row r="227" s="14" customFormat="1">
      <c r="A227" s="14"/>
      <c r="B227" s="238"/>
      <c r="C227" s="239"/>
      <c r="D227" s="213" t="s">
        <v>215</v>
      </c>
      <c r="E227" s="240" t="s">
        <v>19</v>
      </c>
      <c r="F227" s="241" t="s">
        <v>819</v>
      </c>
      <c r="G227" s="239"/>
      <c r="H227" s="242">
        <v>4.3719999999999999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215</v>
      </c>
      <c r="AU227" s="248" t="s">
        <v>82</v>
      </c>
      <c r="AV227" s="14" t="s">
        <v>82</v>
      </c>
      <c r="AW227" s="14" t="s">
        <v>33</v>
      </c>
      <c r="AX227" s="14" t="s">
        <v>72</v>
      </c>
      <c r="AY227" s="248" t="s">
        <v>128</v>
      </c>
    </row>
    <row r="228" s="13" customFormat="1">
      <c r="A228" s="13"/>
      <c r="B228" s="228"/>
      <c r="C228" s="229"/>
      <c r="D228" s="213" t="s">
        <v>215</v>
      </c>
      <c r="E228" s="230" t="s">
        <v>19</v>
      </c>
      <c r="F228" s="231" t="s">
        <v>797</v>
      </c>
      <c r="G228" s="229"/>
      <c r="H228" s="230" t="s">
        <v>19</v>
      </c>
      <c r="I228" s="232"/>
      <c r="J228" s="229"/>
      <c r="K228" s="229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215</v>
      </c>
      <c r="AU228" s="237" t="s">
        <v>82</v>
      </c>
      <c r="AV228" s="13" t="s">
        <v>80</v>
      </c>
      <c r="AW228" s="13" t="s">
        <v>33</v>
      </c>
      <c r="AX228" s="13" t="s">
        <v>72</v>
      </c>
      <c r="AY228" s="237" t="s">
        <v>128</v>
      </c>
    </row>
    <row r="229" s="14" customFormat="1">
      <c r="A229" s="14"/>
      <c r="B229" s="238"/>
      <c r="C229" s="239"/>
      <c r="D229" s="213" t="s">
        <v>215</v>
      </c>
      <c r="E229" s="240" t="s">
        <v>19</v>
      </c>
      <c r="F229" s="241" t="s">
        <v>820</v>
      </c>
      <c r="G229" s="239"/>
      <c r="H229" s="242">
        <v>11.111000000000001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215</v>
      </c>
      <c r="AU229" s="248" t="s">
        <v>82</v>
      </c>
      <c r="AV229" s="14" t="s">
        <v>82</v>
      </c>
      <c r="AW229" s="14" t="s">
        <v>33</v>
      </c>
      <c r="AX229" s="14" t="s">
        <v>72</v>
      </c>
      <c r="AY229" s="248" t="s">
        <v>128</v>
      </c>
    </row>
    <row r="230" s="11" customFormat="1" ht="22.8" customHeight="1">
      <c r="A230" s="11"/>
      <c r="B230" s="181"/>
      <c r="C230" s="182"/>
      <c r="D230" s="183" t="s">
        <v>71</v>
      </c>
      <c r="E230" s="226" t="s">
        <v>546</v>
      </c>
      <c r="F230" s="226" t="s">
        <v>547</v>
      </c>
      <c r="G230" s="182"/>
      <c r="H230" s="182"/>
      <c r="I230" s="185"/>
      <c r="J230" s="227">
        <f>BK230</f>
        <v>0</v>
      </c>
      <c r="K230" s="182"/>
      <c r="L230" s="187"/>
      <c r="M230" s="188"/>
      <c r="N230" s="189"/>
      <c r="O230" s="189"/>
      <c r="P230" s="190">
        <f>SUM(P231:P232)</f>
        <v>0</v>
      </c>
      <c r="Q230" s="189"/>
      <c r="R230" s="190">
        <f>SUM(R231:R232)</f>
        <v>0</v>
      </c>
      <c r="S230" s="189"/>
      <c r="T230" s="191">
        <f>SUM(T231:T232)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92" t="s">
        <v>80</v>
      </c>
      <c r="AT230" s="193" t="s">
        <v>71</v>
      </c>
      <c r="AU230" s="193" t="s">
        <v>80</v>
      </c>
      <c r="AY230" s="192" t="s">
        <v>128</v>
      </c>
      <c r="BK230" s="194">
        <f>SUM(BK231:BK232)</f>
        <v>0</v>
      </c>
    </row>
    <row r="231" s="2" customFormat="1" ht="44.25" customHeight="1">
      <c r="A231" s="37"/>
      <c r="B231" s="38"/>
      <c r="C231" s="195" t="s">
        <v>449</v>
      </c>
      <c r="D231" s="195" t="s">
        <v>129</v>
      </c>
      <c r="E231" s="196" t="s">
        <v>549</v>
      </c>
      <c r="F231" s="197" t="s">
        <v>550</v>
      </c>
      <c r="G231" s="198" t="s">
        <v>246</v>
      </c>
      <c r="H231" s="199">
        <v>450.48700000000002</v>
      </c>
      <c r="I231" s="200"/>
      <c r="J231" s="201">
        <f>ROUND(I231*H231,2)</f>
        <v>0</v>
      </c>
      <c r="K231" s="197" t="s">
        <v>133</v>
      </c>
      <c r="L231" s="43"/>
      <c r="M231" s="202" t="s">
        <v>19</v>
      </c>
      <c r="N231" s="203" t="s">
        <v>43</v>
      </c>
      <c r="O231" s="83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6" t="s">
        <v>150</v>
      </c>
      <c r="AT231" s="206" t="s">
        <v>129</v>
      </c>
      <c r="AU231" s="206" t="s">
        <v>82</v>
      </c>
      <c r="AY231" s="16" t="s">
        <v>128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6" t="s">
        <v>80</v>
      </c>
      <c r="BK231" s="207">
        <f>ROUND(I231*H231,2)</f>
        <v>0</v>
      </c>
      <c r="BL231" s="16" t="s">
        <v>150</v>
      </c>
      <c r="BM231" s="206" t="s">
        <v>551</v>
      </c>
    </row>
    <row r="232" s="2" customFormat="1">
      <c r="A232" s="37"/>
      <c r="B232" s="38"/>
      <c r="C232" s="39"/>
      <c r="D232" s="208" t="s">
        <v>136</v>
      </c>
      <c r="E232" s="39"/>
      <c r="F232" s="209" t="s">
        <v>552</v>
      </c>
      <c r="G232" s="39"/>
      <c r="H232" s="39"/>
      <c r="I232" s="210"/>
      <c r="J232" s="39"/>
      <c r="K232" s="39"/>
      <c r="L232" s="43"/>
      <c r="M232" s="211"/>
      <c r="N232" s="212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136</v>
      </c>
      <c r="AU232" s="16" t="s">
        <v>82</v>
      </c>
    </row>
    <row r="233" s="11" customFormat="1" ht="22.8" customHeight="1">
      <c r="A233" s="11"/>
      <c r="B233" s="181"/>
      <c r="C233" s="182"/>
      <c r="D233" s="183" t="s">
        <v>71</v>
      </c>
      <c r="E233" s="226" t="s">
        <v>553</v>
      </c>
      <c r="F233" s="226" t="s">
        <v>554</v>
      </c>
      <c r="G233" s="182"/>
      <c r="H233" s="182"/>
      <c r="I233" s="185"/>
      <c r="J233" s="227">
        <f>BK233</f>
        <v>0</v>
      </c>
      <c r="K233" s="182"/>
      <c r="L233" s="187"/>
      <c r="M233" s="188"/>
      <c r="N233" s="189"/>
      <c r="O233" s="189"/>
      <c r="P233" s="190">
        <f>SUM(P234:P250)</f>
        <v>0</v>
      </c>
      <c r="Q233" s="189"/>
      <c r="R233" s="190">
        <f>SUM(R234:R250)</f>
        <v>0</v>
      </c>
      <c r="S233" s="189"/>
      <c r="T233" s="191">
        <f>SUM(T234:T250)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192" t="s">
        <v>80</v>
      </c>
      <c r="AT233" s="193" t="s">
        <v>71</v>
      </c>
      <c r="AU233" s="193" t="s">
        <v>80</v>
      </c>
      <c r="AY233" s="192" t="s">
        <v>128</v>
      </c>
      <c r="BK233" s="194">
        <f>SUM(BK234:BK250)</f>
        <v>0</v>
      </c>
    </row>
    <row r="234" s="2" customFormat="1" ht="24.15" customHeight="1">
      <c r="A234" s="37"/>
      <c r="B234" s="38"/>
      <c r="C234" s="195" t="s">
        <v>456</v>
      </c>
      <c r="D234" s="195" t="s">
        <v>129</v>
      </c>
      <c r="E234" s="196" t="s">
        <v>556</v>
      </c>
      <c r="F234" s="197" t="s">
        <v>557</v>
      </c>
      <c r="G234" s="198" t="s">
        <v>246</v>
      </c>
      <c r="H234" s="199">
        <v>1.2</v>
      </c>
      <c r="I234" s="200"/>
      <c r="J234" s="201">
        <f>ROUND(I234*H234,2)</f>
        <v>0</v>
      </c>
      <c r="K234" s="197" t="s">
        <v>133</v>
      </c>
      <c r="L234" s="43"/>
      <c r="M234" s="202" t="s">
        <v>19</v>
      </c>
      <c r="N234" s="203" t="s">
        <v>43</v>
      </c>
      <c r="O234" s="83"/>
      <c r="P234" s="204">
        <f>O234*H234</f>
        <v>0</v>
      </c>
      <c r="Q234" s="204">
        <v>0</v>
      </c>
      <c r="R234" s="204">
        <f>Q234*H234</f>
        <v>0</v>
      </c>
      <c r="S234" s="204">
        <v>0</v>
      </c>
      <c r="T234" s="20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06" t="s">
        <v>150</v>
      </c>
      <c r="AT234" s="206" t="s">
        <v>129</v>
      </c>
      <c r="AU234" s="206" t="s">
        <v>82</v>
      </c>
      <c r="AY234" s="16" t="s">
        <v>128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6" t="s">
        <v>80</v>
      </c>
      <c r="BK234" s="207">
        <f>ROUND(I234*H234,2)</f>
        <v>0</v>
      </c>
      <c r="BL234" s="16" t="s">
        <v>150</v>
      </c>
      <c r="BM234" s="206" t="s">
        <v>558</v>
      </c>
    </row>
    <row r="235" s="2" customFormat="1">
      <c r="A235" s="37"/>
      <c r="B235" s="38"/>
      <c r="C235" s="39"/>
      <c r="D235" s="208" t="s">
        <v>136</v>
      </c>
      <c r="E235" s="39"/>
      <c r="F235" s="209" t="s">
        <v>559</v>
      </c>
      <c r="G235" s="39"/>
      <c r="H235" s="39"/>
      <c r="I235" s="210"/>
      <c r="J235" s="39"/>
      <c r="K235" s="39"/>
      <c r="L235" s="43"/>
      <c r="M235" s="211"/>
      <c r="N235" s="212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136</v>
      </c>
      <c r="AU235" s="16" t="s">
        <v>82</v>
      </c>
    </row>
    <row r="236" s="13" customFormat="1">
      <c r="A236" s="13"/>
      <c r="B236" s="228"/>
      <c r="C236" s="229"/>
      <c r="D236" s="213" t="s">
        <v>215</v>
      </c>
      <c r="E236" s="230" t="s">
        <v>19</v>
      </c>
      <c r="F236" s="231" t="s">
        <v>560</v>
      </c>
      <c r="G236" s="229"/>
      <c r="H236" s="230" t="s">
        <v>19</v>
      </c>
      <c r="I236" s="232"/>
      <c r="J236" s="229"/>
      <c r="K236" s="229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215</v>
      </c>
      <c r="AU236" s="237" t="s">
        <v>82</v>
      </c>
      <c r="AV236" s="13" t="s">
        <v>80</v>
      </c>
      <c r="AW236" s="13" t="s">
        <v>33</v>
      </c>
      <c r="AX236" s="13" t="s">
        <v>72</v>
      </c>
      <c r="AY236" s="237" t="s">
        <v>128</v>
      </c>
    </row>
    <row r="237" s="14" customFormat="1">
      <c r="A237" s="14"/>
      <c r="B237" s="238"/>
      <c r="C237" s="239"/>
      <c r="D237" s="213" t="s">
        <v>215</v>
      </c>
      <c r="E237" s="240" t="s">
        <v>19</v>
      </c>
      <c r="F237" s="241" t="s">
        <v>821</v>
      </c>
      <c r="G237" s="239"/>
      <c r="H237" s="242">
        <v>1.2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215</v>
      </c>
      <c r="AU237" s="248" t="s">
        <v>82</v>
      </c>
      <c r="AV237" s="14" t="s">
        <v>82</v>
      </c>
      <c r="AW237" s="14" t="s">
        <v>33</v>
      </c>
      <c r="AX237" s="14" t="s">
        <v>72</v>
      </c>
      <c r="AY237" s="248" t="s">
        <v>128</v>
      </c>
    </row>
    <row r="238" s="2" customFormat="1" ht="24.15" customHeight="1">
      <c r="A238" s="37"/>
      <c r="B238" s="38"/>
      <c r="C238" s="195" t="s">
        <v>461</v>
      </c>
      <c r="D238" s="195" t="s">
        <v>129</v>
      </c>
      <c r="E238" s="196" t="s">
        <v>565</v>
      </c>
      <c r="F238" s="197" t="s">
        <v>566</v>
      </c>
      <c r="G238" s="198" t="s">
        <v>246</v>
      </c>
      <c r="H238" s="199">
        <v>89.439999999999998</v>
      </c>
      <c r="I238" s="200"/>
      <c r="J238" s="201">
        <f>ROUND(I238*H238,2)</f>
        <v>0</v>
      </c>
      <c r="K238" s="197" t="s">
        <v>19</v>
      </c>
      <c r="L238" s="43"/>
      <c r="M238" s="202" t="s">
        <v>19</v>
      </c>
      <c r="N238" s="203" t="s">
        <v>43</v>
      </c>
      <c r="O238" s="83"/>
      <c r="P238" s="204">
        <f>O238*H238</f>
        <v>0</v>
      </c>
      <c r="Q238" s="204">
        <v>0</v>
      </c>
      <c r="R238" s="204">
        <f>Q238*H238</f>
        <v>0</v>
      </c>
      <c r="S238" s="204">
        <v>0</v>
      </c>
      <c r="T238" s="20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6" t="s">
        <v>150</v>
      </c>
      <c r="AT238" s="206" t="s">
        <v>129</v>
      </c>
      <c r="AU238" s="206" t="s">
        <v>82</v>
      </c>
      <c r="AY238" s="16" t="s">
        <v>128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6" t="s">
        <v>80</v>
      </c>
      <c r="BK238" s="207">
        <f>ROUND(I238*H238,2)</f>
        <v>0</v>
      </c>
      <c r="BL238" s="16" t="s">
        <v>150</v>
      </c>
      <c r="BM238" s="206" t="s">
        <v>567</v>
      </c>
    </row>
    <row r="239" s="13" customFormat="1">
      <c r="A239" s="13"/>
      <c r="B239" s="228"/>
      <c r="C239" s="229"/>
      <c r="D239" s="213" t="s">
        <v>215</v>
      </c>
      <c r="E239" s="230" t="s">
        <v>19</v>
      </c>
      <c r="F239" s="231" t="s">
        <v>568</v>
      </c>
      <c r="G239" s="229"/>
      <c r="H239" s="230" t="s">
        <v>19</v>
      </c>
      <c r="I239" s="232"/>
      <c r="J239" s="229"/>
      <c r="K239" s="229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215</v>
      </c>
      <c r="AU239" s="237" t="s">
        <v>82</v>
      </c>
      <c r="AV239" s="13" t="s">
        <v>80</v>
      </c>
      <c r="AW239" s="13" t="s">
        <v>33</v>
      </c>
      <c r="AX239" s="13" t="s">
        <v>72</v>
      </c>
      <c r="AY239" s="237" t="s">
        <v>128</v>
      </c>
    </row>
    <row r="240" s="14" customFormat="1">
      <c r="A240" s="14"/>
      <c r="B240" s="238"/>
      <c r="C240" s="239"/>
      <c r="D240" s="213" t="s">
        <v>215</v>
      </c>
      <c r="E240" s="240" t="s">
        <v>19</v>
      </c>
      <c r="F240" s="241" t="s">
        <v>822</v>
      </c>
      <c r="G240" s="239"/>
      <c r="H240" s="242">
        <v>88.239999999999995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215</v>
      </c>
      <c r="AU240" s="248" t="s">
        <v>82</v>
      </c>
      <c r="AV240" s="14" t="s">
        <v>82</v>
      </c>
      <c r="AW240" s="14" t="s">
        <v>33</v>
      </c>
      <c r="AX240" s="14" t="s">
        <v>72</v>
      </c>
      <c r="AY240" s="248" t="s">
        <v>128</v>
      </c>
    </row>
    <row r="241" s="13" customFormat="1">
      <c r="A241" s="13"/>
      <c r="B241" s="228"/>
      <c r="C241" s="229"/>
      <c r="D241" s="213" t="s">
        <v>215</v>
      </c>
      <c r="E241" s="230" t="s">
        <v>19</v>
      </c>
      <c r="F241" s="231" t="s">
        <v>570</v>
      </c>
      <c r="G241" s="229"/>
      <c r="H241" s="230" t="s">
        <v>19</v>
      </c>
      <c r="I241" s="232"/>
      <c r="J241" s="229"/>
      <c r="K241" s="229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215</v>
      </c>
      <c r="AU241" s="237" t="s">
        <v>82</v>
      </c>
      <c r="AV241" s="13" t="s">
        <v>80</v>
      </c>
      <c r="AW241" s="13" t="s">
        <v>33</v>
      </c>
      <c r="AX241" s="13" t="s">
        <v>72</v>
      </c>
      <c r="AY241" s="237" t="s">
        <v>128</v>
      </c>
    </row>
    <row r="242" s="14" customFormat="1">
      <c r="A242" s="14"/>
      <c r="B242" s="238"/>
      <c r="C242" s="239"/>
      <c r="D242" s="213" t="s">
        <v>215</v>
      </c>
      <c r="E242" s="240" t="s">
        <v>19</v>
      </c>
      <c r="F242" s="241" t="s">
        <v>821</v>
      </c>
      <c r="G242" s="239"/>
      <c r="H242" s="242">
        <v>1.2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215</v>
      </c>
      <c r="AU242" s="248" t="s">
        <v>82</v>
      </c>
      <c r="AV242" s="14" t="s">
        <v>82</v>
      </c>
      <c r="AW242" s="14" t="s">
        <v>33</v>
      </c>
      <c r="AX242" s="14" t="s">
        <v>72</v>
      </c>
      <c r="AY242" s="248" t="s">
        <v>128</v>
      </c>
    </row>
    <row r="243" s="2" customFormat="1" ht="44.25" customHeight="1">
      <c r="A243" s="37"/>
      <c r="B243" s="38"/>
      <c r="C243" s="195" t="s">
        <v>465</v>
      </c>
      <c r="D243" s="195" t="s">
        <v>129</v>
      </c>
      <c r="E243" s="196" t="s">
        <v>573</v>
      </c>
      <c r="F243" s="197" t="s">
        <v>574</v>
      </c>
      <c r="G243" s="198" t="s">
        <v>246</v>
      </c>
      <c r="H243" s="199">
        <v>1.2</v>
      </c>
      <c r="I243" s="200"/>
      <c r="J243" s="201">
        <f>ROUND(I243*H243,2)</f>
        <v>0</v>
      </c>
      <c r="K243" s="197" t="s">
        <v>133</v>
      </c>
      <c r="L243" s="43"/>
      <c r="M243" s="202" t="s">
        <v>19</v>
      </c>
      <c r="N243" s="203" t="s">
        <v>43</v>
      </c>
      <c r="O243" s="83"/>
      <c r="P243" s="204">
        <f>O243*H243</f>
        <v>0</v>
      </c>
      <c r="Q243" s="204">
        <v>0</v>
      </c>
      <c r="R243" s="204">
        <f>Q243*H243</f>
        <v>0</v>
      </c>
      <c r="S243" s="204">
        <v>0</v>
      </c>
      <c r="T243" s="20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6" t="s">
        <v>150</v>
      </c>
      <c r="AT243" s="206" t="s">
        <v>129</v>
      </c>
      <c r="AU243" s="206" t="s">
        <v>82</v>
      </c>
      <c r="AY243" s="16" t="s">
        <v>128</v>
      </c>
      <c r="BE243" s="207">
        <f>IF(N243="základní",J243,0)</f>
        <v>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6" t="s">
        <v>80</v>
      </c>
      <c r="BK243" s="207">
        <f>ROUND(I243*H243,2)</f>
        <v>0</v>
      </c>
      <c r="BL243" s="16" t="s">
        <v>150</v>
      </c>
      <c r="BM243" s="206" t="s">
        <v>575</v>
      </c>
    </row>
    <row r="244" s="2" customFormat="1">
      <c r="A244" s="37"/>
      <c r="B244" s="38"/>
      <c r="C244" s="39"/>
      <c r="D244" s="208" t="s">
        <v>136</v>
      </c>
      <c r="E244" s="39"/>
      <c r="F244" s="209" t="s">
        <v>576</v>
      </c>
      <c r="G244" s="39"/>
      <c r="H244" s="39"/>
      <c r="I244" s="210"/>
      <c r="J244" s="39"/>
      <c r="K244" s="39"/>
      <c r="L244" s="43"/>
      <c r="M244" s="211"/>
      <c r="N244" s="212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136</v>
      </c>
      <c r="AU244" s="16" t="s">
        <v>82</v>
      </c>
    </row>
    <row r="245" s="13" customFormat="1">
      <c r="A245" s="13"/>
      <c r="B245" s="228"/>
      <c r="C245" s="229"/>
      <c r="D245" s="213" t="s">
        <v>215</v>
      </c>
      <c r="E245" s="230" t="s">
        <v>19</v>
      </c>
      <c r="F245" s="231" t="s">
        <v>570</v>
      </c>
      <c r="G245" s="229"/>
      <c r="H245" s="230" t="s">
        <v>19</v>
      </c>
      <c r="I245" s="232"/>
      <c r="J245" s="229"/>
      <c r="K245" s="229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215</v>
      </c>
      <c r="AU245" s="237" t="s">
        <v>82</v>
      </c>
      <c r="AV245" s="13" t="s">
        <v>80</v>
      </c>
      <c r="AW245" s="13" t="s">
        <v>33</v>
      </c>
      <c r="AX245" s="13" t="s">
        <v>72</v>
      </c>
      <c r="AY245" s="237" t="s">
        <v>128</v>
      </c>
    </row>
    <row r="246" s="14" customFormat="1">
      <c r="A246" s="14"/>
      <c r="B246" s="238"/>
      <c r="C246" s="239"/>
      <c r="D246" s="213" t="s">
        <v>215</v>
      </c>
      <c r="E246" s="240" t="s">
        <v>19</v>
      </c>
      <c r="F246" s="241" t="s">
        <v>821</v>
      </c>
      <c r="G246" s="239"/>
      <c r="H246" s="242">
        <v>1.2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215</v>
      </c>
      <c r="AU246" s="248" t="s">
        <v>82</v>
      </c>
      <c r="AV246" s="14" t="s">
        <v>82</v>
      </c>
      <c r="AW246" s="14" t="s">
        <v>33</v>
      </c>
      <c r="AX246" s="14" t="s">
        <v>72</v>
      </c>
      <c r="AY246" s="248" t="s">
        <v>128</v>
      </c>
    </row>
    <row r="247" s="2" customFormat="1" ht="24.15" customHeight="1">
      <c r="A247" s="37"/>
      <c r="B247" s="38"/>
      <c r="C247" s="195" t="s">
        <v>470</v>
      </c>
      <c r="D247" s="195" t="s">
        <v>129</v>
      </c>
      <c r="E247" s="196" t="s">
        <v>578</v>
      </c>
      <c r="F247" s="197" t="s">
        <v>579</v>
      </c>
      <c r="G247" s="198" t="s">
        <v>246</v>
      </c>
      <c r="H247" s="199">
        <v>40.270000000000003</v>
      </c>
      <c r="I247" s="200"/>
      <c r="J247" s="201">
        <f>ROUND(I247*H247,2)</f>
        <v>0</v>
      </c>
      <c r="K247" s="197" t="s">
        <v>19</v>
      </c>
      <c r="L247" s="43"/>
      <c r="M247" s="202" t="s">
        <v>19</v>
      </c>
      <c r="N247" s="203" t="s">
        <v>43</v>
      </c>
      <c r="O247" s="83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6" t="s">
        <v>150</v>
      </c>
      <c r="AT247" s="206" t="s">
        <v>129</v>
      </c>
      <c r="AU247" s="206" t="s">
        <v>82</v>
      </c>
      <c r="AY247" s="16" t="s">
        <v>128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6" t="s">
        <v>80</v>
      </c>
      <c r="BK247" s="207">
        <f>ROUND(I247*H247,2)</f>
        <v>0</v>
      </c>
      <c r="BL247" s="16" t="s">
        <v>150</v>
      </c>
      <c r="BM247" s="206" t="s">
        <v>580</v>
      </c>
    </row>
    <row r="248" s="14" customFormat="1">
      <c r="A248" s="14"/>
      <c r="B248" s="238"/>
      <c r="C248" s="239"/>
      <c r="D248" s="213" t="s">
        <v>215</v>
      </c>
      <c r="E248" s="240" t="s">
        <v>19</v>
      </c>
      <c r="F248" s="241" t="s">
        <v>823</v>
      </c>
      <c r="G248" s="239"/>
      <c r="H248" s="242">
        <v>40.270000000000003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215</v>
      </c>
      <c r="AU248" s="248" t="s">
        <v>82</v>
      </c>
      <c r="AV248" s="14" t="s">
        <v>82</v>
      </c>
      <c r="AW248" s="14" t="s">
        <v>33</v>
      </c>
      <c r="AX248" s="14" t="s">
        <v>72</v>
      </c>
      <c r="AY248" s="248" t="s">
        <v>128</v>
      </c>
    </row>
    <row r="249" s="2" customFormat="1" ht="44.25" customHeight="1">
      <c r="A249" s="37"/>
      <c r="B249" s="38"/>
      <c r="C249" s="195" t="s">
        <v>477</v>
      </c>
      <c r="D249" s="195" t="s">
        <v>129</v>
      </c>
      <c r="E249" s="196" t="s">
        <v>583</v>
      </c>
      <c r="F249" s="197" t="s">
        <v>584</v>
      </c>
      <c r="G249" s="198" t="s">
        <v>246</v>
      </c>
      <c r="H249" s="199">
        <v>40.270000000000003</v>
      </c>
      <c r="I249" s="200"/>
      <c r="J249" s="201">
        <f>ROUND(I249*H249,2)</f>
        <v>0</v>
      </c>
      <c r="K249" s="197" t="s">
        <v>133</v>
      </c>
      <c r="L249" s="43"/>
      <c r="M249" s="202" t="s">
        <v>19</v>
      </c>
      <c r="N249" s="203" t="s">
        <v>43</v>
      </c>
      <c r="O249" s="83"/>
      <c r="P249" s="204">
        <f>O249*H249</f>
        <v>0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6" t="s">
        <v>150</v>
      </c>
      <c r="AT249" s="206" t="s">
        <v>129</v>
      </c>
      <c r="AU249" s="206" t="s">
        <v>82</v>
      </c>
      <c r="AY249" s="16" t="s">
        <v>128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6" t="s">
        <v>80</v>
      </c>
      <c r="BK249" s="207">
        <f>ROUND(I249*H249,2)</f>
        <v>0</v>
      </c>
      <c r="BL249" s="16" t="s">
        <v>150</v>
      </c>
      <c r="BM249" s="206" t="s">
        <v>585</v>
      </c>
    </row>
    <row r="250" s="2" customFormat="1">
      <c r="A250" s="37"/>
      <c r="B250" s="38"/>
      <c r="C250" s="39"/>
      <c r="D250" s="208" t="s">
        <v>136</v>
      </c>
      <c r="E250" s="39"/>
      <c r="F250" s="209" t="s">
        <v>586</v>
      </c>
      <c r="G250" s="39"/>
      <c r="H250" s="39"/>
      <c r="I250" s="210"/>
      <c r="J250" s="39"/>
      <c r="K250" s="39"/>
      <c r="L250" s="43"/>
      <c r="M250" s="259"/>
      <c r="N250" s="260"/>
      <c r="O250" s="217"/>
      <c r="P250" s="217"/>
      <c r="Q250" s="217"/>
      <c r="R250" s="217"/>
      <c r="S250" s="217"/>
      <c r="T250" s="26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136</v>
      </c>
      <c r="AU250" s="16" t="s">
        <v>82</v>
      </c>
    </row>
    <row r="251" s="2" customFormat="1" ht="6.96" customHeight="1">
      <c r="A251" s="37"/>
      <c r="B251" s="58"/>
      <c r="C251" s="59"/>
      <c r="D251" s="59"/>
      <c r="E251" s="59"/>
      <c r="F251" s="59"/>
      <c r="G251" s="59"/>
      <c r="H251" s="59"/>
      <c r="I251" s="59"/>
      <c r="J251" s="59"/>
      <c r="K251" s="59"/>
      <c r="L251" s="43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</sheetData>
  <sheetProtection sheet="1" autoFilter="0" formatColumns="0" formatRows="0" objects="1" scenarios="1" spinCount="100000" saltValue="ud98WXJSzZiqDsYOCQmmY4v6KBYhMnC5GsP3Ps+gc/UM0fSwUiUWrm1tL0uy8fp7xIqYZjPl5PCsguIKpoa5dQ==" hashValue="sI/KnIdjkUDTIrkZMMpzsT0aSgjPQlahQncBnea1T316sTFH+AEhnnYb006MQsCTk9TQycNUFnMjlio0te8sCQ==" algorithmName="SHA-512" password="CC35"/>
  <autoFilter ref="C85:K25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22552203"/>
    <hyperlink ref="F94" r:id="rId2" display="https://podminky.urs.cz/item/CS_URS_2024_02/131213701"/>
    <hyperlink ref="F98" r:id="rId3" display="https://podminky.urs.cz/item/CS_URS_2024_02/132251252"/>
    <hyperlink ref="F106" r:id="rId4" display="https://podminky.urs.cz/item/CS_URS_2024_02/162751117"/>
    <hyperlink ref="F109" r:id="rId5" display="https://podminky.urs.cz/item/CS_URS_2024_02/162751119"/>
    <hyperlink ref="F112" r:id="rId6" display="https://podminky.urs.cz/item/CS_URS_2024_02/171201221"/>
    <hyperlink ref="F115" r:id="rId7" display="https://podminky.urs.cz/item/CS_URS_2024_02/174151101"/>
    <hyperlink ref="F125" r:id="rId8" display="https://podminky.urs.cz/item/CS_URS_2024_02/181951112"/>
    <hyperlink ref="F137" r:id="rId9" display="https://podminky.urs.cz/item/CS_URS_2024_02/451317111"/>
    <hyperlink ref="F144" r:id="rId10" display="https://podminky.urs.cz/item/CS_URS_2024_02/465513227"/>
    <hyperlink ref="F146" r:id="rId11" display="https://podminky.urs.cz/item/CS_URS_2024_02/451573111"/>
    <hyperlink ref="F153" r:id="rId12" display="https://podminky.urs.cz/item/CS_URS_2024_02/452311151"/>
    <hyperlink ref="F156" r:id="rId13" display="https://podminky.urs.cz/item/CS_URS_2024_02/573231108"/>
    <hyperlink ref="F158" r:id="rId14" display="https://podminky.urs.cz/item/CS_URS_2024_02/577135132"/>
    <hyperlink ref="F163" r:id="rId15" display="https://podminky.urs.cz/item/CS_URS_2024_02/573231107"/>
    <hyperlink ref="F167" r:id="rId16" display="https://podminky.urs.cz/item/CS_URS_2024_02/573231107"/>
    <hyperlink ref="F169" r:id="rId17" display="https://podminky.urs.cz/item/CS_URS_2024_02/577134131"/>
    <hyperlink ref="F171" r:id="rId18" display="https://podminky.urs.cz/item/CS_URS_2024_02/569831111"/>
    <hyperlink ref="F174" r:id="rId19" display="https://podminky.urs.cz/item/CS_URS_2024_02/564851011"/>
    <hyperlink ref="F178" r:id="rId20" display="https://podminky.urs.cz/item/CS_URS_2024_02/912221111"/>
    <hyperlink ref="F181" r:id="rId21" display="https://podminky.urs.cz/item/CS_URS_2024_02/915611111"/>
    <hyperlink ref="F183" r:id="rId22" display="https://podminky.urs.cz/item/CS_URS_2024_02/915211112"/>
    <hyperlink ref="F185" r:id="rId23" display="https://podminky.urs.cz/item/CS_URS_2024_02/919112111"/>
    <hyperlink ref="F189" r:id="rId24" display="https://podminky.urs.cz/item/CS_URS_2024_02/919121212"/>
    <hyperlink ref="F194" r:id="rId25" display="https://podminky.urs.cz/item/CS_URS_2024_02/919716111"/>
    <hyperlink ref="F199" r:id="rId26" display="https://podminky.urs.cz/item/CS_URS_2024_02/938902151"/>
    <hyperlink ref="F201" r:id="rId27" display="https://podminky.urs.cz/item/CS_URS_2024_02/938902421"/>
    <hyperlink ref="F205" r:id="rId28" display="https://podminky.urs.cz/item/CS_URS_2024_02/938909311"/>
    <hyperlink ref="F207" r:id="rId29" display="https://podminky.urs.cz/item/CS_URS_2024_02/966008112"/>
    <hyperlink ref="F214" r:id="rId30" display="https://podminky.urs.cz/item/CS_URS_2024_02/966008311"/>
    <hyperlink ref="F219" r:id="rId31" display="https://podminky.urs.cz/item/CS_URS_2024_02/919551114"/>
    <hyperlink ref="F225" r:id="rId32" display="https://podminky.urs.cz/item/CS_URS_2024_02/919535556"/>
    <hyperlink ref="F232" r:id="rId33" display="https://podminky.urs.cz/item/CS_URS_2024_02/998225111"/>
    <hyperlink ref="F235" r:id="rId34" display="https://podminky.urs.cz/item/CS_URS_2024_02/997221611"/>
    <hyperlink ref="F244" r:id="rId35" display="https://podminky.urs.cz/item/CS_URS_2024_02/997221873"/>
    <hyperlink ref="F250" r:id="rId36" display="https://podminky.urs.cz/item/CS_URS_2024_02/997221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824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>Správa a údržba silnic Plzeňského kraje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SG GEOTECHNIKA a.s.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>ROMAN MITAS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ROUND((SUM(BE86:BE200)),  2)</f>
        <v>0</v>
      </c>
      <c r="G33" s="37"/>
      <c r="H33" s="37"/>
      <c r="I33" s="147">
        <v>0.20999999999999999</v>
      </c>
      <c r="J33" s="146">
        <f>ROUND(((SUM(BE86:BE200))*I33),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ROUND((SUM(BF86:BF200)),  2)</f>
        <v>0</v>
      </c>
      <c r="G34" s="37"/>
      <c r="H34" s="37"/>
      <c r="I34" s="147">
        <v>0.12</v>
      </c>
      <c r="J34" s="146">
        <f>ROUND(((SUM(BF86:BF200))*I34),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ROUND((SUM(BG86:BG200)),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ROUND((SUM(BH86:BH200)),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ROUND((SUM(BI86:BI200)),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06 - SO 201_172-005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825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J88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200</v>
      </c>
      <c r="E62" s="223"/>
      <c r="F62" s="223"/>
      <c r="G62" s="223"/>
      <c r="H62" s="223"/>
      <c r="I62" s="223"/>
      <c r="J62" s="224">
        <f>J107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826</v>
      </c>
      <c r="E63" s="223"/>
      <c r="F63" s="223"/>
      <c r="G63" s="223"/>
      <c r="H63" s="223"/>
      <c r="I63" s="223"/>
      <c r="J63" s="224">
        <f>J125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202</v>
      </c>
      <c r="E64" s="223"/>
      <c r="F64" s="223"/>
      <c r="G64" s="223"/>
      <c r="H64" s="223"/>
      <c r="I64" s="223"/>
      <c r="J64" s="224">
        <f>J172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203</v>
      </c>
      <c r="E65" s="223"/>
      <c r="F65" s="223"/>
      <c r="G65" s="223"/>
      <c r="H65" s="223"/>
      <c r="I65" s="223"/>
      <c r="J65" s="224">
        <f>J188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204</v>
      </c>
      <c r="E66" s="223"/>
      <c r="F66" s="223"/>
      <c r="G66" s="223"/>
      <c r="H66" s="223"/>
      <c r="I66" s="223"/>
      <c r="J66" s="224">
        <f>J191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113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II-172 Soběšice - Frymburk,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105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06 - SO 201_172-005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26. 10. 2024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 a.s.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114</v>
      </c>
      <c r="D85" s="173" t="s">
        <v>57</v>
      </c>
      <c r="E85" s="173" t="s">
        <v>53</v>
      </c>
      <c r="F85" s="173" t="s">
        <v>54</v>
      </c>
      <c r="G85" s="173" t="s">
        <v>115</v>
      </c>
      <c r="H85" s="173" t="s">
        <v>116</v>
      </c>
      <c r="I85" s="173" t="s">
        <v>117</v>
      </c>
      <c r="J85" s="173" t="s">
        <v>109</v>
      </c>
      <c r="K85" s="174" t="s">
        <v>118</v>
      </c>
      <c r="L85" s="175"/>
      <c r="M85" s="91" t="s">
        <v>19</v>
      </c>
      <c r="N85" s="92" t="s">
        <v>42</v>
      </c>
      <c r="O85" s="92" t="s">
        <v>119</v>
      </c>
      <c r="P85" s="92" t="s">
        <v>120</v>
      </c>
      <c r="Q85" s="92" t="s">
        <v>121</v>
      </c>
      <c r="R85" s="92" t="s">
        <v>122</v>
      </c>
      <c r="S85" s="92" t="s">
        <v>123</v>
      </c>
      <c r="T85" s="93" t="s">
        <v>124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125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11.982139999999999</v>
      </c>
      <c r="S86" s="95"/>
      <c r="T86" s="179">
        <f>T87</f>
        <v>50.064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110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207</v>
      </c>
      <c r="F87" s="184" t="s">
        <v>207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P88+P107+P125+P172+P188+P191</f>
        <v>0</v>
      </c>
      <c r="Q87" s="189"/>
      <c r="R87" s="190">
        <f>R88+R107+R125+R172+R188+R191</f>
        <v>11.982139999999999</v>
      </c>
      <c r="S87" s="189"/>
      <c r="T87" s="191">
        <f>T88+T107+T125+T172+T188+T191</f>
        <v>50.064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128</v>
      </c>
      <c r="BK87" s="194">
        <f>BK88+BK107+BK125+BK172+BK188+BK191</f>
        <v>0</v>
      </c>
    </row>
    <row r="88" s="11" customFormat="1" ht="22.8" customHeight="1">
      <c r="A88" s="11"/>
      <c r="B88" s="181"/>
      <c r="C88" s="182"/>
      <c r="D88" s="183" t="s">
        <v>71</v>
      </c>
      <c r="E88" s="226" t="s">
        <v>80</v>
      </c>
      <c r="F88" s="226" t="s">
        <v>209</v>
      </c>
      <c r="G88" s="182"/>
      <c r="H88" s="182"/>
      <c r="I88" s="185"/>
      <c r="J88" s="227">
        <f>BK88</f>
        <v>0</v>
      </c>
      <c r="K88" s="182"/>
      <c r="L88" s="187"/>
      <c r="M88" s="188"/>
      <c r="N88" s="189"/>
      <c r="O88" s="189"/>
      <c r="P88" s="190">
        <f>SUM(P89:P106)</f>
        <v>0</v>
      </c>
      <c r="Q88" s="189"/>
      <c r="R88" s="190">
        <f>SUM(R89:R106)</f>
        <v>0.00447</v>
      </c>
      <c r="S88" s="189"/>
      <c r="T88" s="191">
        <f>SUM(T89:T106)</f>
        <v>41.124000000000002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128</v>
      </c>
      <c r="BK88" s="194">
        <f>SUM(BK89:BK106)</f>
        <v>0</v>
      </c>
    </row>
    <row r="89" s="2" customFormat="1" ht="44.25" customHeight="1">
      <c r="A89" s="37"/>
      <c r="B89" s="38"/>
      <c r="C89" s="195" t="s">
        <v>80</v>
      </c>
      <c r="D89" s="195" t="s">
        <v>129</v>
      </c>
      <c r="E89" s="196" t="s">
        <v>827</v>
      </c>
      <c r="F89" s="197" t="s">
        <v>828</v>
      </c>
      <c r="G89" s="198" t="s">
        <v>262</v>
      </c>
      <c r="H89" s="199">
        <v>447</v>
      </c>
      <c r="I89" s="200"/>
      <c r="J89" s="201">
        <f>ROUND(I89*H89,2)</f>
        <v>0</v>
      </c>
      <c r="K89" s="197" t="s">
        <v>133</v>
      </c>
      <c r="L89" s="43"/>
      <c r="M89" s="202" t="s">
        <v>19</v>
      </c>
      <c r="N89" s="203" t="s">
        <v>43</v>
      </c>
      <c r="O89" s="83"/>
      <c r="P89" s="204">
        <f>O89*H89</f>
        <v>0</v>
      </c>
      <c r="Q89" s="204">
        <v>1.0000000000000001E-05</v>
      </c>
      <c r="R89" s="204">
        <f>Q89*H89</f>
        <v>0.00447</v>
      </c>
      <c r="S89" s="204">
        <v>0.091999999999999998</v>
      </c>
      <c r="T89" s="205">
        <f>S89*H89</f>
        <v>41.124000000000002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150</v>
      </c>
      <c r="AT89" s="206" t="s">
        <v>129</v>
      </c>
      <c r="AU89" s="206" t="s">
        <v>82</v>
      </c>
      <c r="AY89" s="16" t="s">
        <v>128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80</v>
      </c>
      <c r="BK89" s="207">
        <f>ROUND(I89*H89,2)</f>
        <v>0</v>
      </c>
      <c r="BL89" s="16" t="s">
        <v>150</v>
      </c>
      <c r="BM89" s="206" t="s">
        <v>829</v>
      </c>
    </row>
    <row r="90" s="2" customFormat="1">
      <c r="A90" s="37"/>
      <c r="B90" s="38"/>
      <c r="C90" s="39"/>
      <c r="D90" s="208" t="s">
        <v>136</v>
      </c>
      <c r="E90" s="39"/>
      <c r="F90" s="209" t="s">
        <v>830</v>
      </c>
      <c r="G90" s="39"/>
      <c r="H90" s="39"/>
      <c r="I90" s="210"/>
      <c r="J90" s="39"/>
      <c r="K90" s="39"/>
      <c r="L90" s="43"/>
      <c r="M90" s="211"/>
      <c r="N90" s="21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136</v>
      </c>
      <c r="AU90" s="16" t="s">
        <v>82</v>
      </c>
    </row>
    <row r="91" s="2" customFormat="1" ht="33" customHeight="1">
      <c r="A91" s="37"/>
      <c r="B91" s="38"/>
      <c r="C91" s="195" t="s">
        <v>82</v>
      </c>
      <c r="D91" s="195" t="s">
        <v>129</v>
      </c>
      <c r="E91" s="196" t="s">
        <v>210</v>
      </c>
      <c r="F91" s="197" t="s">
        <v>211</v>
      </c>
      <c r="G91" s="198" t="s">
        <v>212</v>
      </c>
      <c r="H91" s="199">
        <v>0.59999999999999998</v>
      </c>
      <c r="I91" s="200"/>
      <c r="J91" s="201">
        <f>ROUND(I91*H91,2)</f>
        <v>0</v>
      </c>
      <c r="K91" s="197" t="s">
        <v>133</v>
      </c>
      <c r="L91" s="43"/>
      <c r="M91" s="202" t="s">
        <v>19</v>
      </c>
      <c r="N91" s="203" t="s">
        <v>43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150</v>
      </c>
      <c r="AT91" s="206" t="s">
        <v>129</v>
      </c>
      <c r="AU91" s="206" t="s">
        <v>82</v>
      </c>
      <c r="AY91" s="16" t="s">
        <v>128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80</v>
      </c>
      <c r="BK91" s="207">
        <f>ROUND(I91*H91,2)</f>
        <v>0</v>
      </c>
      <c r="BL91" s="16" t="s">
        <v>150</v>
      </c>
      <c r="BM91" s="206" t="s">
        <v>831</v>
      </c>
    </row>
    <row r="92" s="2" customFormat="1">
      <c r="A92" s="37"/>
      <c r="B92" s="38"/>
      <c r="C92" s="39"/>
      <c r="D92" s="208" t="s">
        <v>136</v>
      </c>
      <c r="E92" s="39"/>
      <c r="F92" s="209" t="s">
        <v>214</v>
      </c>
      <c r="G92" s="39"/>
      <c r="H92" s="39"/>
      <c r="I92" s="210"/>
      <c r="J92" s="39"/>
      <c r="K92" s="39"/>
      <c r="L92" s="43"/>
      <c r="M92" s="211"/>
      <c r="N92" s="21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136</v>
      </c>
      <c r="AU92" s="16" t="s">
        <v>82</v>
      </c>
    </row>
    <row r="93" s="13" customFormat="1">
      <c r="A93" s="13"/>
      <c r="B93" s="228"/>
      <c r="C93" s="229"/>
      <c r="D93" s="213" t="s">
        <v>215</v>
      </c>
      <c r="E93" s="230" t="s">
        <v>19</v>
      </c>
      <c r="F93" s="231" t="s">
        <v>216</v>
      </c>
      <c r="G93" s="229"/>
      <c r="H93" s="230" t="s">
        <v>19</v>
      </c>
      <c r="I93" s="232"/>
      <c r="J93" s="229"/>
      <c r="K93" s="229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215</v>
      </c>
      <c r="AU93" s="237" t="s">
        <v>82</v>
      </c>
      <c r="AV93" s="13" t="s">
        <v>80</v>
      </c>
      <c r="AW93" s="13" t="s">
        <v>33</v>
      </c>
      <c r="AX93" s="13" t="s">
        <v>72</v>
      </c>
      <c r="AY93" s="237" t="s">
        <v>128</v>
      </c>
    </row>
    <row r="94" s="14" customFormat="1">
      <c r="A94" s="14"/>
      <c r="B94" s="238"/>
      <c r="C94" s="239"/>
      <c r="D94" s="213" t="s">
        <v>215</v>
      </c>
      <c r="E94" s="240" t="s">
        <v>19</v>
      </c>
      <c r="F94" s="241" t="s">
        <v>832</v>
      </c>
      <c r="G94" s="239"/>
      <c r="H94" s="242">
        <v>0.59999999999999998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215</v>
      </c>
      <c r="AU94" s="248" t="s">
        <v>82</v>
      </c>
      <c r="AV94" s="14" t="s">
        <v>82</v>
      </c>
      <c r="AW94" s="14" t="s">
        <v>33</v>
      </c>
      <c r="AX94" s="14" t="s">
        <v>72</v>
      </c>
      <c r="AY94" s="248" t="s">
        <v>128</v>
      </c>
    </row>
    <row r="95" s="2" customFormat="1" ht="62.7" customHeight="1">
      <c r="A95" s="37"/>
      <c r="B95" s="38"/>
      <c r="C95" s="195" t="s">
        <v>145</v>
      </c>
      <c r="D95" s="195" t="s">
        <v>129</v>
      </c>
      <c r="E95" s="196" t="s">
        <v>234</v>
      </c>
      <c r="F95" s="197" t="s">
        <v>235</v>
      </c>
      <c r="G95" s="198" t="s">
        <v>212</v>
      </c>
      <c r="H95" s="199">
        <v>0.59999999999999998</v>
      </c>
      <c r="I95" s="200"/>
      <c r="J95" s="201">
        <f>ROUND(I95*H95,2)</f>
        <v>0</v>
      </c>
      <c r="K95" s="197" t="s">
        <v>133</v>
      </c>
      <c r="L95" s="43"/>
      <c r="M95" s="202" t="s">
        <v>19</v>
      </c>
      <c r="N95" s="203" t="s">
        <v>43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150</v>
      </c>
      <c r="AT95" s="206" t="s">
        <v>129</v>
      </c>
      <c r="AU95" s="206" t="s">
        <v>82</v>
      </c>
      <c r="AY95" s="16" t="s">
        <v>128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80</v>
      </c>
      <c r="BK95" s="207">
        <f>ROUND(I95*H95,2)</f>
        <v>0</v>
      </c>
      <c r="BL95" s="16" t="s">
        <v>150</v>
      </c>
      <c r="BM95" s="206" t="s">
        <v>833</v>
      </c>
    </row>
    <row r="96" s="2" customFormat="1">
      <c r="A96" s="37"/>
      <c r="B96" s="38"/>
      <c r="C96" s="39"/>
      <c r="D96" s="208" t="s">
        <v>136</v>
      </c>
      <c r="E96" s="39"/>
      <c r="F96" s="209" t="s">
        <v>237</v>
      </c>
      <c r="G96" s="39"/>
      <c r="H96" s="39"/>
      <c r="I96" s="210"/>
      <c r="J96" s="39"/>
      <c r="K96" s="39"/>
      <c r="L96" s="43"/>
      <c r="M96" s="211"/>
      <c r="N96" s="21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136</v>
      </c>
      <c r="AU96" s="16" t="s">
        <v>82</v>
      </c>
    </row>
    <row r="97" s="2" customFormat="1" ht="66.75" customHeight="1">
      <c r="A97" s="37"/>
      <c r="B97" s="38"/>
      <c r="C97" s="195" t="s">
        <v>150</v>
      </c>
      <c r="D97" s="195" t="s">
        <v>129</v>
      </c>
      <c r="E97" s="196" t="s">
        <v>239</v>
      </c>
      <c r="F97" s="197" t="s">
        <v>240</v>
      </c>
      <c r="G97" s="198" t="s">
        <v>212</v>
      </c>
      <c r="H97" s="199">
        <v>6</v>
      </c>
      <c r="I97" s="200"/>
      <c r="J97" s="201">
        <f>ROUND(I97*H97,2)</f>
        <v>0</v>
      </c>
      <c r="K97" s="197" t="s">
        <v>133</v>
      </c>
      <c r="L97" s="43"/>
      <c r="M97" s="202" t="s">
        <v>19</v>
      </c>
      <c r="N97" s="203" t="s">
        <v>43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150</v>
      </c>
      <c r="AT97" s="206" t="s">
        <v>129</v>
      </c>
      <c r="AU97" s="206" t="s">
        <v>82</v>
      </c>
      <c r="AY97" s="16" t="s">
        <v>128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80</v>
      </c>
      <c r="BK97" s="207">
        <f>ROUND(I97*H97,2)</f>
        <v>0</v>
      </c>
      <c r="BL97" s="16" t="s">
        <v>150</v>
      </c>
      <c r="BM97" s="206" t="s">
        <v>834</v>
      </c>
    </row>
    <row r="98" s="2" customFormat="1">
      <c r="A98" s="37"/>
      <c r="B98" s="38"/>
      <c r="C98" s="39"/>
      <c r="D98" s="208" t="s">
        <v>136</v>
      </c>
      <c r="E98" s="39"/>
      <c r="F98" s="209" t="s">
        <v>242</v>
      </c>
      <c r="G98" s="39"/>
      <c r="H98" s="39"/>
      <c r="I98" s="210"/>
      <c r="J98" s="39"/>
      <c r="K98" s="39"/>
      <c r="L98" s="43"/>
      <c r="M98" s="211"/>
      <c r="N98" s="21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136</v>
      </c>
      <c r="AU98" s="16" t="s">
        <v>82</v>
      </c>
    </row>
    <row r="99" s="14" customFormat="1">
      <c r="A99" s="14"/>
      <c r="B99" s="238"/>
      <c r="C99" s="239"/>
      <c r="D99" s="213" t="s">
        <v>215</v>
      </c>
      <c r="E99" s="240" t="s">
        <v>19</v>
      </c>
      <c r="F99" s="241" t="s">
        <v>835</v>
      </c>
      <c r="G99" s="239"/>
      <c r="H99" s="242">
        <v>6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215</v>
      </c>
      <c r="AU99" s="248" t="s">
        <v>82</v>
      </c>
      <c r="AV99" s="14" t="s">
        <v>82</v>
      </c>
      <c r="AW99" s="14" t="s">
        <v>33</v>
      </c>
      <c r="AX99" s="14" t="s">
        <v>72</v>
      </c>
      <c r="AY99" s="248" t="s">
        <v>128</v>
      </c>
    </row>
    <row r="100" s="2" customFormat="1" ht="44.25" customHeight="1">
      <c r="A100" s="37"/>
      <c r="B100" s="38"/>
      <c r="C100" s="195" t="s">
        <v>155</v>
      </c>
      <c r="D100" s="195" t="s">
        <v>129</v>
      </c>
      <c r="E100" s="196" t="s">
        <v>244</v>
      </c>
      <c r="F100" s="197" t="s">
        <v>245</v>
      </c>
      <c r="G100" s="198" t="s">
        <v>246</v>
      </c>
      <c r="H100" s="199">
        <v>1.1100000000000001</v>
      </c>
      <c r="I100" s="200"/>
      <c r="J100" s="201">
        <f>ROUND(I100*H100,2)</f>
        <v>0</v>
      </c>
      <c r="K100" s="197" t="s">
        <v>133</v>
      </c>
      <c r="L100" s="43"/>
      <c r="M100" s="202" t="s">
        <v>19</v>
      </c>
      <c r="N100" s="203" t="s">
        <v>43</v>
      </c>
      <c r="O100" s="83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6" t="s">
        <v>150</v>
      </c>
      <c r="AT100" s="206" t="s">
        <v>129</v>
      </c>
      <c r="AU100" s="206" t="s">
        <v>82</v>
      </c>
      <c r="AY100" s="16" t="s">
        <v>128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6" t="s">
        <v>80</v>
      </c>
      <c r="BK100" s="207">
        <f>ROUND(I100*H100,2)</f>
        <v>0</v>
      </c>
      <c r="BL100" s="16" t="s">
        <v>150</v>
      </c>
      <c r="BM100" s="206" t="s">
        <v>836</v>
      </c>
    </row>
    <row r="101" s="2" customFormat="1">
      <c r="A101" s="37"/>
      <c r="B101" s="38"/>
      <c r="C101" s="39"/>
      <c r="D101" s="208" t="s">
        <v>136</v>
      </c>
      <c r="E101" s="39"/>
      <c r="F101" s="209" t="s">
        <v>248</v>
      </c>
      <c r="G101" s="39"/>
      <c r="H101" s="39"/>
      <c r="I101" s="210"/>
      <c r="J101" s="39"/>
      <c r="K101" s="39"/>
      <c r="L101" s="43"/>
      <c r="M101" s="211"/>
      <c r="N101" s="212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136</v>
      </c>
      <c r="AU101" s="16" t="s">
        <v>82</v>
      </c>
    </row>
    <row r="102" s="14" customFormat="1">
      <c r="A102" s="14"/>
      <c r="B102" s="238"/>
      <c r="C102" s="239"/>
      <c r="D102" s="213" t="s">
        <v>215</v>
      </c>
      <c r="E102" s="240" t="s">
        <v>19</v>
      </c>
      <c r="F102" s="241" t="s">
        <v>837</v>
      </c>
      <c r="G102" s="239"/>
      <c r="H102" s="242">
        <v>1.1100000000000001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215</v>
      </c>
      <c r="AU102" s="248" t="s">
        <v>82</v>
      </c>
      <c r="AV102" s="14" t="s">
        <v>82</v>
      </c>
      <c r="AW102" s="14" t="s">
        <v>33</v>
      </c>
      <c r="AX102" s="14" t="s">
        <v>72</v>
      </c>
      <c r="AY102" s="248" t="s">
        <v>128</v>
      </c>
    </row>
    <row r="103" s="2" customFormat="1" ht="33" customHeight="1">
      <c r="A103" s="37"/>
      <c r="B103" s="38"/>
      <c r="C103" s="195" t="s">
        <v>162</v>
      </c>
      <c r="D103" s="195" t="s">
        <v>129</v>
      </c>
      <c r="E103" s="196" t="s">
        <v>260</v>
      </c>
      <c r="F103" s="197" t="s">
        <v>261</v>
      </c>
      <c r="G103" s="198" t="s">
        <v>262</v>
      </c>
      <c r="H103" s="199">
        <v>12</v>
      </c>
      <c r="I103" s="200"/>
      <c r="J103" s="201">
        <f>ROUND(I103*H103,2)</f>
        <v>0</v>
      </c>
      <c r="K103" s="197" t="s">
        <v>133</v>
      </c>
      <c r="L103" s="43"/>
      <c r="M103" s="202" t="s">
        <v>19</v>
      </c>
      <c r="N103" s="203" t="s">
        <v>43</v>
      </c>
      <c r="O103" s="83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150</v>
      </c>
      <c r="AT103" s="206" t="s">
        <v>129</v>
      </c>
      <c r="AU103" s="206" t="s">
        <v>82</v>
      </c>
      <c r="AY103" s="16" t="s">
        <v>128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80</v>
      </c>
      <c r="BK103" s="207">
        <f>ROUND(I103*H103,2)</f>
        <v>0</v>
      </c>
      <c r="BL103" s="16" t="s">
        <v>150</v>
      </c>
      <c r="BM103" s="206" t="s">
        <v>838</v>
      </c>
    </row>
    <row r="104" s="2" customFormat="1">
      <c r="A104" s="37"/>
      <c r="B104" s="38"/>
      <c r="C104" s="39"/>
      <c r="D104" s="208" t="s">
        <v>136</v>
      </c>
      <c r="E104" s="39"/>
      <c r="F104" s="209" t="s">
        <v>264</v>
      </c>
      <c r="G104" s="39"/>
      <c r="H104" s="39"/>
      <c r="I104" s="210"/>
      <c r="J104" s="39"/>
      <c r="K104" s="39"/>
      <c r="L104" s="43"/>
      <c r="M104" s="211"/>
      <c r="N104" s="21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136</v>
      </c>
      <c r="AU104" s="16" t="s">
        <v>82</v>
      </c>
    </row>
    <row r="105" s="13" customFormat="1">
      <c r="A105" s="13"/>
      <c r="B105" s="228"/>
      <c r="C105" s="229"/>
      <c r="D105" s="213" t="s">
        <v>215</v>
      </c>
      <c r="E105" s="230" t="s">
        <v>19</v>
      </c>
      <c r="F105" s="231" t="s">
        <v>216</v>
      </c>
      <c r="G105" s="229"/>
      <c r="H105" s="230" t="s">
        <v>19</v>
      </c>
      <c r="I105" s="232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215</v>
      </c>
      <c r="AU105" s="237" t="s">
        <v>82</v>
      </c>
      <c r="AV105" s="13" t="s">
        <v>80</v>
      </c>
      <c r="AW105" s="13" t="s">
        <v>33</v>
      </c>
      <c r="AX105" s="13" t="s">
        <v>72</v>
      </c>
      <c r="AY105" s="237" t="s">
        <v>128</v>
      </c>
    </row>
    <row r="106" s="14" customFormat="1">
      <c r="A106" s="14"/>
      <c r="B106" s="238"/>
      <c r="C106" s="239"/>
      <c r="D106" s="213" t="s">
        <v>215</v>
      </c>
      <c r="E106" s="240" t="s">
        <v>19</v>
      </c>
      <c r="F106" s="241" t="s">
        <v>8</v>
      </c>
      <c r="G106" s="239"/>
      <c r="H106" s="242">
        <v>12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215</v>
      </c>
      <c r="AU106" s="248" t="s">
        <v>82</v>
      </c>
      <c r="AV106" s="14" t="s">
        <v>82</v>
      </c>
      <c r="AW106" s="14" t="s">
        <v>33</v>
      </c>
      <c r="AX106" s="14" t="s">
        <v>72</v>
      </c>
      <c r="AY106" s="248" t="s">
        <v>128</v>
      </c>
    </row>
    <row r="107" s="11" customFormat="1" ht="22.8" customHeight="1">
      <c r="A107" s="11"/>
      <c r="B107" s="181"/>
      <c r="C107" s="182"/>
      <c r="D107" s="183" t="s">
        <v>71</v>
      </c>
      <c r="E107" s="226" t="s">
        <v>155</v>
      </c>
      <c r="F107" s="226" t="s">
        <v>330</v>
      </c>
      <c r="G107" s="182"/>
      <c r="H107" s="182"/>
      <c r="I107" s="185"/>
      <c r="J107" s="227">
        <f>BK107</f>
        <v>0</v>
      </c>
      <c r="K107" s="182"/>
      <c r="L107" s="187"/>
      <c r="M107" s="188"/>
      <c r="N107" s="189"/>
      <c r="O107" s="189"/>
      <c r="P107" s="190">
        <f>SUM(P108:P124)</f>
        <v>0</v>
      </c>
      <c r="Q107" s="189"/>
      <c r="R107" s="190">
        <f>SUM(R108:R124)</f>
        <v>11.879999999999999</v>
      </c>
      <c r="S107" s="189"/>
      <c r="T107" s="191">
        <f>SUM(T108:T124)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2" t="s">
        <v>80</v>
      </c>
      <c r="AT107" s="193" t="s">
        <v>71</v>
      </c>
      <c r="AU107" s="193" t="s">
        <v>80</v>
      </c>
      <c r="AY107" s="192" t="s">
        <v>128</v>
      </c>
      <c r="BK107" s="194">
        <f>SUM(BK108:BK124)</f>
        <v>0</v>
      </c>
    </row>
    <row r="108" s="2" customFormat="1" ht="24.15" customHeight="1">
      <c r="A108" s="37"/>
      <c r="B108" s="38"/>
      <c r="C108" s="195" t="s">
        <v>168</v>
      </c>
      <c r="D108" s="195" t="s">
        <v>129</v>
      </c>
      <c r="E108" s="196" t="s">
        <v>332</v>
      </c>
      <c r="F108" s="197" t="s">
        <v>333</v>
      </c>
      <c r="G108" s="198" t="s">
        <v>262</v>
      </c>
      <c r="H108" s="199">
        <v>447</v>
      </c>
      <c r="I108" s="200"/>
      <c r="J108" s="201">
        <f>ROUND(I108*H108,2)</f>
        <v>0</v>
      </c>
      <c r="K108" s="197" t="s">
        <v>133</v>
      </c>
      <c r="L108" s="43"/>
      <c r="M108" s="202" t="s">
        <v>19</v>
      </c>
      <c r="N108" s="203" t="s">
        <v>43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150</v>
      </c>
      <c r="AT108" s="206" t="s">
        <v>129</v>
      </c>
      <c r="AU108" s="206" t="s">
        <v>82</v>
      </c>
      <c r="AY108" s="16" t="s">
        <v>128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80</v>
      </c>
      <c r="BK108" s="207">
        <f>ROUND(I108*H108,2)</f>
        <v>0</v>
      </c>
      <c r="BL108" s="16" t="s">
        <v>150</v>
      </c>
      <c r="BM108" s="206" t="s">
        <v>839</v>
      </c>
    </row>
    <row r="109" s="2" customFormat="1">
      <c r="A109" s="37"/>
      <c r="B109" s="38"/>
      <c r="C109" s="39"/>
      <c r="D109" s="208" t="s">
        <v>136</v>
      </c>
      <c r="E109" s="39"/>
      <c r="F109" s="209" t="s">
        <v>335</v>
      </c>
      <c r="G109" s="39"/>
      <c r="H109" s="39"/>
      <c r="I109" s="210"/>
      <c r="J109" s="39"/>
      <c r="K109" s="39"/>
      <c r="L109" s="43"/>
      <c r="M109" s="211"/>
      <c r="N109" s="21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136</v>
      </c>
      <c r="AU109" s="16" t="s">
        <v>82</v>
      </c>
    </row>
    <row r="110" s="2" customFormat="1" ht="66.75" customHeight="1">
      <c r="A110" s="37"/>
      <c r="B110" s="38"/>
      <c r="C110" s="195" t="s">
        <v>172</v>
      </c>
      <c r="D110" s="195" t="s">
        <v>129</v>
      </c>
      <c r="E110" s="196" t="s">
        <v>669</v>
      </c>
      <c r="F110" s="197" t="s">
        <v>670</v>
      </c>
      <c r="G110" s="198" t="s">
        <v>262</v>
      </c>
      <c r="H110" s="199">
        <v>447</v>
      </c>
      <c r="I110" s="200"/>
      <c r="J110" s="201">
        <f>ROUND(I110*H110,2)</f>
        <v>0</v>
      </c>
      <c r="K110" s="197" t="s">
        <v>19</v>
      </c>
      <c r="L110" s="43"/>
      <c r="M110" s="202" t="s">
        <v>19</v>
      </c>
      <c r="N110" s="203" t="s">
        <v>43</v>
      </c>
      <c r="O110" s="83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6" t="s">
        <v>150</v>
      </c>
      <c r="AT110" s="206" t="s">
        <v>129</v>
      </c>
      <c r="AU110" s="206" t="s">
        <v>82</v>
      </c>
      <c r="AY110" s="16" t="s">
        <v>128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6" t="s">
        <v>80</v>
      </c>
      <c r="BK110" s="207">
        <f>ROUND(I110*H110,2)</f>
        <v>0</v>
      </c>
      <c r="BL110" s="16" t="s">
        <v>150</v>
      </c>
      <c r="BM110" s="206" t="s">
        <v>840</v>
      </c>
    </row>
    <row r="111" s="2" customFormat="1">
      <c r="A111" s="37"/>
      <c r="B111" s="38"/>
      <c r="C111" s="39"/>
      <c r="D111" s="213" t="s">
        <v>160</v>
      </c>
      <c r="E111" s="39"/>
      <c r="F111" s="214" t="s">
        <v>666</v>
      </c>
      <c r="G111" s="39"/>
      <c r="H111" s="39"/>
      <c r="I111" s="210"/>
      <c r="J111" s="39"/>
      <c r="K111" s="39"/>
      <c r="L111" s="43"/>
      <c r="M111" s="211"/>
      <c r="N111" s="21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160</v>
      </c>
      <c r="AU111" s="16" t="s">
        <v>82</v>
      </c>
    </row>
    <row r="112" s="2" customFormat="1" ht="24.15" customHeight="1">
      <c r="A112" s="37"/>
      <c r="B112" s="38"/>
      <c r="C112" s="195" t="s">
        <v>176</v>
      </c>
      <c r="D112" s="195" t="s">
        <v>129</v>
      </c>
      <c r="E112" s="196" t="s">
        <v>344</v>
      </c>
      <c r="F112" s="197" t="s">
        <v>345</v>
      </c>
      <c r="G112" s="198" t="s">
        <v>262</v>
      </c>
      <c r="H112" s="199">
        <v>447</v>
      </c>
      <c r="I112" s="200"/>
      <c r="J112" s="201">
        <f>ROUND(I112*H112,2)</f>
        <v>0</v>
      </c>
      <c r="K112" s="197" t="s">
        <v>133</v>
      </c>
      <c r="L112" s="43"/>
      <c r="M112" s="202" t="s">
        <v>19</v>
      </c>
      <c r="N112" s="203" t="s">
        <v>43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150</v>
      </c>
      <c r="AT112" s="206" t="s">
        <v>129</v>
      </c>
      <c r="AU112" s="206" t="s">
        <v>82</v>
      </c>
      <c r="AY112" s="16" t="s">
        <v>128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80</v>
      </c>
      <c r="BK112" s="207">
        <f>ROUND(I112*H112,2)</f>
        <v>0</v>
      </c>
      <c r="BL112" s="16" t="s">
        <v>150</v>
      </c>
      <c r="BM112" s="206" t="s">
        <v>841</v>
      </c>
    </row>
    <row r="113" s="2" customFormat="1">
      <c r="A113" s="37"/>
      <c r="B113" s="38"/>
      <c r="C113" s="39"/>
      <c r="D113" s="208" t="s">
        <v>136</v>
      </c>
      <c r="E113" s="39"/>
      <c r="F113" s="209" t="s">
        <v>347</v>
      </c>
      <c r="G113" s="39"/>
      <c r="H113" s="39"/>
      <c r="I113" s="210"/>
      <c r="J113" s="39"/>
      <c r="K113" s="39"/>
      <c r="L113" s="43"/>
      <c r="M113" s="211"/>
      <c r="N113" s="21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136</v>
      </c>
      <c r="AU113" s="16" t="s">
        <v>82</v>
      </c>
    </row>
    <row r="114" s="2" customFormat="1" ht="66.75" customHeight="1">
      <c r="A114" s="37"/>
      <c r="B114" s="38"/>
      <c r="C114" s="195" t="s">
        <v>180</v>
      </c>
      <c r="D114" s="195" t="s">
        <v>129</v>
      </c>
      <c r="E114" s="196" t="s">
        <v>663</v>
      </c>
      <c r="F114" s="197" t="s">
        <v>664</v>
      </c>
      <c r="G114" s="198" t="s">
        <v>262</v>
      </c>
      <c r="H114" s="199">
        <v>491.69999999999999</v>
      </c>
      <c r="I114" s="200"/>
      <c r="J114" s="201">
        <f>ROUND(I114*H114,2)</f>
        <v>0</v>
      </c>
      <c r="K114" s="197" t="s">
        <v>19</v>
      </c>
      <c r="L114" s="43"/>
      <c r="M114" s="202" t="s">
        <v>19</v>
      </c>
      <c r="N114" s="203" t="s">
        <v>43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150</v>
      </c>
      <c r="AT114" s="206" t="s">
        <v>129</v>
      </c>
      <c r="AU114" s="206" t="s">
        <v>82</v>
      </c>
      <c r="AY114" s="16" t="s">
        <v>128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80</v>
      </c>
      <c r="BK114" s="207">
        <f>ROUND(I114*H114,2)</f>
        <v>0</v>
      </c>
      <c r="BL114" s="16" t="s">
        <v>150</v>
      </c>
      <c r="BM114" s="206" t="s">
        <v>842</v>
      </c>
    </row>
    <row r="115" s="2" customFormat="1">
      <c r="A115" s="37"/>
      <c r="B115" s="38"/>
      <c r="C115" s="39"/>
      <c r="D115" s="213" t="s">
        <v>160</v>
      </c>
      <c r="E115" s="39"/>
      <c r="F115" s="214" t="s">
        <v>666</v>
      </c>
      <c r="G115" s="39"/>
      <c r="H115" s="39"/>
      <c r="I115" s="210"/>
      <c r="J115" s="39"/>
      <c r="K115" s="39"/>
      <c r="L115" s="43"/>
      <c r="M115" s="211"/>
      <c r="N115" s="21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160</v>
      </c>
      <c r="AU115" s="16" t="s">
        <v>82</v>
      </c>
    </row>
    <row r="116" s="14" customFormat="1">
      <c r="A116" s="14"/>
      <c r="B116" s="238"/>
      <c r="C116" s="239"/>
      <c r="D116" s="213" t="s">
        <v>215</v>
      </c>
      <c r="E116" s="240" t="s">
        <v>19</v>
      </c>
      <c r="F116" s="241" t="s">
        <v>843</v>
      </c>
      <c r="G116" s="239"/>
      <c r="H116" s="242">
        <v>447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215</v>
      </c>
      <c r="AU116" s="248" t="s">
        <v>82</v>
      </c>
      <c r="AV116" s="14" t="s">
        <v>82</v>
      </c>
      <c r="AW116" s="14" t="s">
        <v>33</v>
      </c>
      <c r="AX116" s="14" t="s">
        <v>72</v>
      </c>
      <c r="AY116" s="248" t="s">
        <v>128</v>
      </c>
    </row>
    <row r="117" s="13" customFormat="1">
      <c r="A117" s="13"/>
      <c r="B117" s="228"/>
      <c r="C117" s="229"/>
      <c r="D117" s="213" t="s">
        <v>215</v>
      </c>
      <c r="E117" s="230" t="s">
        <v>19</v>
      </c>
      <c r="F117" s="231" t="s">
        <v>342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215</v>
      </c>
      <c r="AU117" s="237" t="s">
        <v>82</v>
      </c>
      <c r="AV117" s="13" t="s">
        <v>80</v>
      </c>
      <c r="AW117" s="13" t="s">
        <v>33</v>
      </c>
      <c r="AX117" s="13" t="s">
        <v>72</v>
      </c>
      <c r="AY117" s="237" t="s">
        <v>128</v>
      </c>
    </row>
    <row r="118" s="14" customFormat="1">
      <c r="A118" s="14"/>
      <c r="B118" s="238"/>
      <c r="C118" s="239"/>
      <c r="D118" s="213" t="s">
        <v>215</v>
      </c>
      <c r="E118" s="240" t="s">
        <v>19</v>
      </c>
      <c r="F118" s="241" t="s">
        <v>844</v>
      </c>
      <c r="G118" s="239"/>
      <c r="H118" s="242">
        <v>44.700000000000003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215</v>
      </c>
      <c r="AU118" s="248" t="s">
        <v>82</v>
      </c>
      <c r="AV118" s="14" t="s">
        <v>82</v>
      </c>
      <c r="AW118" s="14" t="s">
        <v>33</v>
      </c>
      <c r="AX118" s="14" t="s">
        <v>72</v>
      </c>
      <c r="AY118" s="248" t="s">
        <v>128</v>
      </c>
    </row>
    <row r="119" s="2" customFormat="1" ht="37.8" customHeight="1">
      <c r="A119" s="37"/>
      <c r="B119" s="38"/>
      <c r="C119" s="195" t="s">
        <v>184</v>
      </c>
      <c r="D119" s="195" t="s">
        <v>129</v>
      </c>
      <c r="E119" s="196" t="s">
        <v>367</v>
      </c>
      <c r="F119" s="197" t="s">
        <v>368</v>
      </c>
      <c r="G119" s="198" t="s">
        <v>262</v>
      </c>
      <c r="H119" s="199">
        <v>55</v>
      </c>
      <c r="I119" s="200"/>
      <c r="J119" s="201">
        <f>ROUND(I119*H119,2)</f>
        <v>0</v>
      </c>
      <c r="K119" s="197" t="s">
        <v>133</v>
      </c>
      <c r="L119" s="43"/>
      <c r="M119" s="202" t="s">
        <v>19</v>
      </c>
      <c r="N119" s="203" t="s">
        <v>43</v>
      </c>
      <c r="O119" s="83"/>
      <c r="P119" s="204">
        <f>O119*H119</f>
        <v>0</v>
      </c>
      <c r="Q119" s="204">
        <v>0.216</v>
      </c>
      <c r="R119" s="204">
        <f>Q119*H119</f>
        <v>11.879999999999999</v>
      </c>
      <c r="S119" s="204">
        <v>0</v>
      </c>
      <c r="T119" s="20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6" t="s">
        <v>150</v>
      </c>
      <c r="AT119" s="206" t="s">
        <v>129</v>
      </c>
      <c r="AU119" s="206" t="s">
        <v>82</v>
      </c>
      <c r="AY119" s="16" t="s">
        <v>128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6" t="s">
        <v>80</v>
      </c>
      <c r="BK119" s="207">
        <f>ROUND(I119*H119,2)</f>
        <v>0</v>
      </c>
      <c r="BL119" s="16" t="s">
        <v>150</v>
      </c>
      <c r="BM119" s="206" t="s">
        <v>845</v>
      </c>
    </row>
    <row r="120" s="2" customFormat="1">
      <c r="A120" s="37"/>
      <c r="B120" s="38"/>
      <c r="C120" s="39"/>
      <c r="D120" s="208" t="s">
        <v>136</v>
      </c>
      <c r="E120" s="39"/>
      <c r="F120" s="209" t="s">
        <v>370</v>
      </c>
      <c r="G120" s="39"/>
      <c r="H120" s="39"/>
      <c r="I120" s="210"/>
      <c r="J120" s="39"/>
      <c r="K120" s="39"/>
      <c r="L120" s="43"/>
      <c r="M120" s="211"/>
      <c r="N120" s="21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136</v>
      </c>
      <c r="AU120" s="16" t="s">
        <v>82</v>
      </c>
    </row>
    <row r="121" s="2" customFormat="1" ht="37.8" customHeight="1">
      <c r="A121" s="37"/>
      <c r="B121" s="38"/>
      <c r="C121" s="195" t="s">
        <v>8</v>
      </c>
      <c r="D121" s="195" t="s">
        <v>129</v>
      </c>
      <c r="E121" s="196" t="s">
        <v>846</v>
      </c>
      <c r="F121" s="197" t="s">
        <v>847</v>
      </c>
      <c r="G121" s="198" t="s">
        <v>262</v>
      </c>
      <c r="H121" s="199">
        <v>12</v>
      </c>
      <c r="I121" s="200"/>
      <c r="J121" s="201">
        <f>ROUND(I121*H121,2)</f>
        <v>0</v>
      </c>
      <c r="K121" s="197" t="s">
        <v>133</v>
      </c>
      <c r="L121" s="43"/>
      <c r="M121" s="202" t="s">
        <v>19</v>
      </c>
      <c r="N121" s="203" t="s">
        <v>43</v>
      </c>
      <c r="O121" s="8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6" t="s">
        <v>150</v>
      </c>
      <c r="AT121" s="206" t="s">
        <v>129</v>
      </c>
      <c r="AU121" s="206" t="s">
        <v>82</v>
      </c>
      <c r="AY121" s="16" t="s">
        <v>128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80</v>
      </c>
      <c r="BK121" s="207">
        <f>ROUND(I121*H121,2)</f>
        <v>0</v>
      </c>
      <c r="BL121" s="16" t="s">
        <v>150</v>
      </c>
      <c r="BM121" s="206" t="s">
        <v>848</v>
      </c>
    </row>
    <row r="122" s="2" customFormat="1">
      <c r="A122" s="37"/>
      <c r="B122" s="38"/>
      <c r="C122" s="39"/>
      <c r="D122" s="208" t="s">
        <v>136</v>
      </c>
      <c r="E122" s="39"/>
      <c r="F122" s="209" t="s">
        <v>849</v>
      </c>
      <c r="G122" s="39"/>
      <c r="H122" s="39"/>
      <c r="I122" s="210"/>
      <c r="J122" s="39"/>
      <c r="K122" s="39"/>
      <c r="L122" s="43"/>
      <c r="M122" s="211"/>
      <c r="N122" s="21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136</v>
      </c>
      <c r="AU122" s="16" t="s">
        <v>82</v>
      </c>
    </row>
    <row r="123" s="13" customFormat="1">
      <c r="A123" s="13"/>
      <c r="B123" s="228"/>
      <c r="C123" s="229"/>
      <c r="D123" s="213" t="s">
        <v>215</v>
      </c>
      <c r="E123" s="230" t="s">
        <v>19</v>
      </c>
      <c r="F123" s="231" t="s">
        <v>377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215</v>
      </c>
      <c r="AU123" s="237" t="s">
        <v>82</v>
      </c>
      <c r="AV123" s="13" t="s">
        <v>80</v>
      </c>
      <c r="AW123" s="13" t="s">
        <v>33</v>
      </c>
      <c r="AX123" s="13" t="s">
        <v>72</v>
      </c>
      <c r="AY123" s="237" t="s">
        <v>128</v>
      </c>
    </row>
    <row r="124" s="14" customFormat="1">
      <c r="A124" s="14"/>
      <c r="B124" s="238"/>
      <c r="C124" s="239"/>
      <c r="D124" s="213" t="s">
        <v>215</v>
      </c>
      <c r="E124" s="240" t="s">
        <v>19</v>
      </c>
      <c r="F124" s="241" t="s">
        <v>8</v>
      </c>
      <c r="G124" s="239"/>
      <c r="H124" s="242">
        <v>12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215</v>
      </c>
      <c r="AU124" s="248" t="s">
        <v>82</v>
      </c>
      <c r="AV124" s="14" t="s">
        <v>82</v>
      </c>
      <c r="AW124" s="14" t="s">
        <v>33</v>
      </c>
      <c r="AX124" s="14" t="s">
        <v>72</v>
      </c>
      <c r="AY124" s="248" t="s">
        <v>128</v>
      </c>
    </row>
    <row r="125" s="11" customFormat="1" ht="22.8" customHeight="1">
      <c r="A125" s="11"/>
      <c r="B125" s="181"/>
      <c r="C125" s="182"/>
      <c r="D125" s="183" t="s">
        <v>71</v>
      </c>
      <c r="E125" s="226" t="s">
        <v>850</v>
      </c>
      <c r="F125" s="226" t="s">
        <v>851</v>
      </c>
      <c r="G125" s="182"/>
      <c r="H125" s="182"/>
      <c r="I125" s="185"/>
      <c r="J125" s="227">
        <f>BK125</f>
        <v>0</v>
      </c>
      <c r="K125" s="182"/>
      <c r="L125" s="187"/>
      <c r="M125" s="188"/>
      <c r="N125" s="189"/>
      <c r="O125" s="189"/>
      <c r="P125" s="190">
        <f>SUM(P126:P171)</f>
        <v>0</v>
      </c>
      <c r="Q125" s="189"/>
      <c r="R125" s="190">
        <f>SUM(R126:R171)</f>
        <v>0</v>
      </c>
      <c r="S125" s="189"/>
      <c r="T125" s="191">
        <f>SUM(T126:T171)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2" t="s">
        <v>80</v>
      </c>
      <c r="AT125" s="193" t="s">
        <v>71</v>
      </c>
      <c r="AU125" s="193" t="s">
        <v>80</v>
      </c>
      <c r="AY125" s="192" t="s">
        <v>128</v>
      </c>
      <c r="BK125" s="194">
        <f>SUM(BK126:BK171)</f>
        <v>0</v>
      </c>
    </row>
    <row r="126" s="2" customFormat="1" ht="24.15" customHeight="1">
      <c r="A126" s="37"/>
      <c r="B126" s="38"/>
      <c r="C126" s="195" t="s">
        <v>191</v>
      </c>
      <c r="D126" s="195" t="s">
        <v>129</v>
      </c>
      <c r="E126" s="196" t="s">
        <v>852</v>
      </c>
      <c r="F126" s="197" t="s">
        <v>853</v>
      </c>
      <c r="G126" s="198" t="s">
        <v>212</v>
      </c>
      <c r="H126" s="199">
        <v>3</v>
      </c>
      <c r="I126" s="200"/>
      <c r="J126" s="201">
        <f>ROUND(I126*H126,2)</f>
        <v>0</v>
      </c>
      <c r="K126" s="197" t="s">
        <v>19</v>
      </c>
      <c r="L126" s="43"/>
      <c r="M126" s="202" t="s">
        <v>19</v>
      </c>
      <c r="N126" s="203" t="s">
        <v>43</v>
      </c>
      <c r="O126" s="8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150</v>
      </c>
      <c r="AT126" s="206" t="s">
        <v>129</v>
      </c>
      <c r="AU126" s="206" t="s">
        <v>82</v>
      </c>
      <c r="AY126" s="16" t="s">
        <v>128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80</v>
      </c>
      <c r="BK126" s="207">
        <f>ROUND(I126*H126,2)</f>
        <v>0</v>
      </c>
      <c r="BL126" s="16" t="s">
        <v>150</v>
      </c>
      <c r="BM126" s="206" t="s">
        <v>82</v>
      </c>
    </row>
    <row r="127" s="2" customFormat="1" ht="24.15" customHeight="1">
      <c r="A127" s="37"/>
      <c r="B127" s="38"/>
      <c r="C127" s="195" t="s">
        <v>299</v>
      </c>
      <c r="D127" s="195" t="s">
        <v>129</v>
      </c>
      <c r="E127" s="196" t="s">
        <v>854</v>
      </c>
      <c r="F127" s="197" t="s">
        <v>855</v>
      </c>
      <c r="G127" s="198" t="s">
        <v>212</v>
      </c>
      <c r="H127" s="199">
        <v>1.8</v>
      </c>
      <c r="I127" s="200"/>
      <c r="J127" s="201">
        <f>ROUND(I127*H127,2)</f>
        <v>0</v>
      </c>
      <c r="K127" s="197" t="s">
        <v>19</v>
      </c>
      <c r="L127" s="43"/>
      <c r="M127" s="202" t="s">
        <v>19</v>
      </c>
      <c r="N127" s="203" t="s">
        <v>43</v>
      </c>
      <c r="O127" s="83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6" t="s">
        <v>150</v>
      </c>
      <c r="AT127" s="206" t="s">
        <v>129</v>
      </c>
      <c r="AU127" s="206" t="s">
        <v>82</v>
      </c>
      <c r="AY127" s="16" t="s">
        <v>128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6" t="s">
        <v>80</v>
      </c>
      <c r="BK127" s="207">
        <f>ROUND(I127*H127,2)</f>
        <v>0</v>
      </c>
      <c r="BL127" s="16" t="s">
        <v>150</v>
      </c>
      <c r="BM127" s="206" t="s">
        <v>150</v>
      </c>
    </row>
    <row r="128" s="2" customFormat="1" ht="24.15" customHeight="1">
      <c r="A128" s="37"/>
      <c r="B128" s="38"/>
      <c r="C128" s="195" t="s">
        <v>306</v>
      </c>
      <c r="D128" s="195" t="s">
        <v>129</v>
      </c>
      <c r="E128" s="196" t="s">
        <v>856</v>
      </c>
      <c r="F128" s="197" t="s">
        <v>857</v>
      </c>
      <c r="G128" s="198" t="s">
        <v>212</v>
      </c>
      <c r="H128" s="199">
        <v>9.5</v>
      </c>
      <c r="I128" s="200"/>
      <c r="J128" s="201">
        <f>ROUND(I128*H128,2)</f>
        <v>0</v>
      </c>
      <c r="K128" s="197" t="s">
        <v>19</v>
      </c>
      <c r="L128" s="43"/>
      <c r="M128" s="202" t="s">
        <v>19</v>
      </c>
      <c r="N128" s="203" t="s">
        <v>43</v>
      </c>
      <c r="O128" s="83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6" t="s">
        <v>150</v>
      </c>
      <c r="AT128" s="206" t="s">
        <v>129</v>
      </c>
      <c r="AU128" s="206" t="s">
        <v>82</v>
      </c>
      <c r="AY128" s="16" t="s">
        <v>128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80</v>
      </c>
      <c r="BK128" s="207">
        <f>ROUND(I128*H128,2)</f>
        <v>0</v>
      </c>
      <c r="BL128" s="16" t="s">
        <v>150</v>
      </c>
      <c r="BM128" s="206" t="s">
        <v>162</v>
      </c>
    </row>
    <row r="129" s="2" customFormat="1" ht="24.15" customHeight="1">
      <c r="A129" s="37"/>
      <c r="B129" s="38"/>
      <c r="C129" s="195" t="s">
        <v>313</v>
      </c>
      <c r="D129" s="195" t="s">
        <v>129</v>
      </c>
      <c r="E129" s="196" t="s">
        <v>858</v>
      </c>
      <c r="F129" s="197" t="s">
        <v>859</v>
      </c>
      <c r="G129" s="198" t="s">
        <v>212</v>
      </c>
      <c r="H129" s="199">
        <v>10</v>
      </c>
      <c r="I129" s="200"/>
      <c r="J129" s="201">
        <f>ROUND(I129*H129,2)</f>
        <v>0</v>
      </c>
      <c r="K129" s="197" t="s">
        <v>19</v>
      </c>
      <c r="L129" s="43"/>
      <c r="M129" s="202" t="s">
        <v>19</v>
      </c>
      <c r="N129" s="203" t="s">
        <v>43</v>
      </c>
      <c r="O129" s="8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6" t="s">
        <v>150</v>
      </c>
      <c r="AT129" s="206" t="s">
        <v>129</v>
      </c>
      <c r="AU129" s="206" t="s">
        <v>82</v>
      </c>
      <c r="AY129" s="16" t="s">
        <v>128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6" t="s">
        <v>80</v>
      </c>
      <c r="BK129" s="207">
        <f>ROUND(I129*H129,2)</f>
        <v>0</v>
      </c>
      <c r="BL129" s="16" t="s">
        <v>150</v>
      </c>
      <c r="BM129" s="206" t="s">
        <v>172</v>
      </c>
    </row>
    <row r="130" s="2" customFormat="1" ht="16.5" customHeight="1">
      <c r="A130" s="37"/>
      <c r="B130" s="38"/>
      <c r="C130" s="195" t="s">
        <v>318</v>
      </c>
      <c r="D130" s="195" t="s">
        <v>129</v>
      </c>
      <c r="E130" s="196" t="s">
        <v>860</v>
      </c>
      <c r="F130" s="197" t="s">
        <v>861</v>
      </c>
      <c r="G130" s="198" t="s">
        <v>212</v>
      </c>
      <c r="H130" s="199">
        <v>10</v>
      </c>
      <c r="I130" s="200"/>
      <c r="J130" s="201">
        <f>ROUND(I130*H130,2)</f>
        <v>0</v>
      </c>
      <c r="K130" s="197" t="s">
        <v>19</v>
      </c>
      <c r="L130" s="43"/>
      <c r="M130" s="202" t="s">
        <v>19</v>
      </c>
      <c r="N130" s="203" t="s">
        <v>43</v>
      </c>
      <c r="O130" s="83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6" t="s">
        <v>150</v>
      </c>
      <c r="AT130" s="206" t="s">
        <v>129</v>
      </c>
      <c r="AU130" s="206" t="s">
        <v>82</v>
      </c>
      <c r="AY130" s="16" t="s">
        <v>128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80</v>
      </c>
      <c r="BK130" s="207">
        <f>ROUND(I130*H130,2)</f>
        <v>0</v>
      </c>
      <c r="BL130" s="16" t="s">
        <v>150</v>
      </c>
      <c r="BM130" s="206" t="s">
        <v>180</v>
      </c>
    </row>
    <row r="131" s="2" customFormat="1" ht="16.5" customHeight="1">
      <c r="A131" s="37"/>
      <c r="B131" s="38"/>
      <c r="C131" s="195" t="s">
        <v>325</v>
      </c>
      <c r="D131" s="195" t="s">
        <v>129</v>
      </c>
      <c r="E131" s="196" t="s">
        <v>862</v>
      </c>
      <c r="F131" s="197" t="s">
        <v>863</v>
      </c>
      <c r="G131" s="198" t="s">
        <v>405</v>
      </c>
      <c r="H131" s="199">
        <v>19.800000000000001</v>
      </c>
      <c r="I131" s="200"/>
      <c r="J131" s="201">
        <f>ROUND(I131*H131,2)</f>
        <v>0</v>
      </c>
      <c r="K131" s="197" t="s">
        <v>19</v>
      </c>
      <c r="L131" s="43"/>
      <c r="M131" s="202" t="s">
        <v>19</v>
      </c>
      <c r="N131" s="203" t="s">
        <v>43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150</v>
      </c>
      <c r="AT131" s="206" t="s">
        <v>129</v>
      </c>
      <c r="AU131" s="206" t="s">
        <v>82</v>
      </c>
      <c r="AY131" s="16" t="s">
        <v>128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80</v>
      </c>
      <c r="BK131" s="207">
        <f>ROUND(I131*H131,2)</f>
        <v>0</v>
      </c>
      <c r="BL131" s="16" t="s">
        <v>150</v>
      </c>
      <c r="BM131" s="206" t="s">
        <v>8</v>
      </c>
    </row>
    <row r="132" s="2" customFormat="1" ht="24.15" customHeight="1">
      <c r="A132" s="37"/>
      <c r="B132" s="38"/>
      <c r="C132" s="195" t="s">
        <v>331</v>
      </c>
      <c r="D132" s="195" t="s">
        <v>129</v>
      </c>
      <c r="E132" s="196" t="s">
        <v>864</v>
      </c>
      <c r="F132" s="197" t="s">
        <v>865</v>
      </c>
      <c r="G132" s="198" t="s">
        <v>212</v>
      </c>
      <c r="H132" s="199">
        <v>2.5</v>
      </c>
      <c r="I132" s="200"/>
      <c r="J132" s="201">
        <f>ROUND(I132*H132,2)</f>
        <v>0</v>
      </c>
      <c r="K132" s="197" t="s">
        <v>19</v>
      </c>
      <c r="L132" s="43"/>
      <c r="M132" s="202" t="s">
        <v>19</v>
      </c>
      <c r="N132" s="203" t="s">
        <v>43</v>
      </c>
      <c r="O132" s="83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6" t="s">
        <v>150</v>
      </c>
      <c r="AT132" s="206" t="s">
        <v>129</v>
      </c>
      <c r="AU132" s="206" t="s">
        <v>82</v>
      </c>
      <c r="AY132" s="16" t="s">
        <v>128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80</v>
      </c>
      <c r="BK132" s="207">
        <f>ROUND(I132*H132,2)</f>
        <v>0</v>
      </c>
      <c r="BL132" s="16" t="s">
        <v>150</v>
      </c>
      <c r="BM132" s="206" t="s">
        <v>299</v>
      </c>
    </row>
    <row r="133" s="2" customFormat="1" ht="24.15" customHeight="1">
      <c r="A133" s="37"/>
      <c r="B133" s="38"/>
      <c r="C133" s="195" t="s">
        <v>336</v>
      </c>
      <c r="D133" s="195" t="s">
        <v>129</v>
      </c>
      <c r="E133" s="196" t="s">
        <v>866</v>
      </c>
      <c r="F133" s="197" t="s">
        <v>867</v>
      </c>
      <c r="G133" s="198" t="s">
        <v>262</v>
      </c>
      <c r="H133" s="199">
        <v>12.6</v>
      </c>
      <c r="I133" s="200"/>
      <c r="J133" s="201">
        <f>ROUND(I133*H133,2)</f>
        <v>0</v>
      </c>
      <c r="K133" s="197" t="s">
        <v>19</v>
      </c>
      <c r="L133" s="43"/>
      <c r="M133" s="202" t="s">
        <v>19</v>
      </c>
      <c r="N133" s="203" t="s">
        <v>43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150</v>
      </c>
      <c r="AT133" s="206" t="s">
        <v>129</v>
      </c>
      <c r="AU133" s="206" t="s">
        <v>82</v>
      </c>
      <c r="AY133" s="16" t="s">
        <v>128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80</v>
      </c>
      <c r="BK133" s="207">
        <f>ROUND(I133*H133,2)</f>
        <v>0</v>
      </c>
      <c r="BL133" s="16" t="s">
        <v>150</v>
      </c>
      <c r="BM133" s="206" t="s">
        <v>313</v>
      </c>
    </row>
    <row r="134" s="2" customFormat="1" ht="21.75" customHeight="1">
      <c r="A134" s="37"/>
      <c r="B134" s="38"/>
      <c r="C134" s="195" t="s">
        <v>7</v>
      </c>
      <c r="D134" s="195" t="s">
        <v>129</v>
      </c>
      <c r="E134" s="196" t="s">
        <v>868</v>
      </c>
      <c r="F134" s="197" t="s">
        <v>869</v>
      </c>
      <c r="G134" s="198" t="s">
        <v>246</v>
      </c>
      <c r="H134" s="199">
        <v>0.29999999999999999</v>
      </c>
      <c r="I134" s="200"/>
      <c r="J134" s="201">
        <f>ROUND(I134*H134,2)</f>
        <v>0</v>
      </c>
      <c r="K134" s="197" t="s">
        <v>19</v>
      </c>
      <c r="L134" s="43"/>
      <c r="M134" s="202" t="s">
        <v>19</v>
      </c>
      <c r="N134" s="203" t="s">
        <v>43</v>
      </c>
      <c r="O134" s="8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6" t="s">
        <v>150</v>
      </c>
      <c r="AT134" s="206" t="s">
        <v>129</v>
      </c>
      <c r="AU134" s="206" t="s">
        <v>82</v>
      </c>
      <c r="AY134" s="16" t="s">
        <v>128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6" t="s">
        <v>80</v>
      </c>
      <c r="BK134" s="207">
        <f>ROUND(I134*H134,2)</f>
        <v>0</v>
      </c>
      <c r="BL134" s="16" t="s">
        <v>150</v>
      </c>
      <c r="BM134" s="206" t="s">
        <v>325</v>
      </c>
    </row>
    <row r="135" s="2" customFormat="1" ht="24.15" customHeight="1">
      <c r="A135" s="37"/>
      <c r="B135" s="38"/>
      <c r="C135" s="195" t="s">
        <v>348</v>
      </c>
      <c r="D135" s="195" t="s">
        <v>129</v>
      </c>
      <c r="E135" s="196" t="s">
        <v>870</v>
      </c>
      <c r="F135" s="197" t="s">
        <v>871</v>
      </c>
      <c r="G135" s="198" t="s">
        <v>212</v>
      </c>
      <c r="H135" s="199">
        <v>4.2000000000000002</v>
      </c>
      <c r="I135" s="200"/>
      <c r="J135" s="201">
        <f>ROUND(I135*H135,2)</f>
        <v>0</v>
      </c>
      <c r="K135" s="197" t="s">
        <v>19</v>
      </c>
      <c r="L135" s="43"/>
      <c r="M135" s="202" t="s">
        <v>19</v>
      </c>
      <c r="N135" s="203" t="s">
        <v>43</v>
      </c>
      <c r="O135" s="8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6" t="s">
        <v>150</v>
      </c>
      <c r="AT135" s="206" t="s">
        <v>129</v>
      </c>
      <c r="AU135" s="206" t="s">
        <v>82</v>
      </c>
      <c r="AY135" s="16" t="s">
        <v>128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80</v>
      </c>
      <c r="BK135" s="207">
        <f>ROUND(I135*H135,2)</f>
        <v>0</v>
      </c>
      <c r="BL135" s="16" t="s">
        <v>150</v>
      </c>
      <c r="BM135" s="206" t="s">
        <v>336</v>
      </c>
    </row>
    <row r="136" s="2" customFormat="1" ht="16.5" customHeight="1">
      <c r="A136" s="37"/>
      <c r="B136" s="38"/>
      <c r="C136" s="195" t="s">
        <v>353</v>
      </c>
      <c r="D136" s="195" t="s">
        <v>129</v>
      </c>
      <c r="E136" s="196" t="s">
        <v>872</v>
      </c>
      <c r="F136" s="197" t="s">
        <v>873</v>
      </c>
      <c r="G136" s="198" t="s">
        <v>262</v>
      </c>
      <c r="H136" s="199">
        <v>15.699999999999999</v>
      </c>
      <c r="I136" s="200"/>
      <c r="J136" s="201">
        <f>ROUND(I136*H136,2)</f>
        <v>0</v>
      </c>
      <c r="K136" s="197" t="s">
        <v>19</v>
      </c>
      <c r="L136" s="43"/>
      <c r="M136" s="202" t="s">
        <v>19</v>
      </c>
      <c r="N136" s="203" t="s">
        <v>43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150</v>
      </c>
      <c r="AT136" s="206" t="s">
        <v>129</v>
      </c>
      <c r="AU136" s="206" t="s">
        <v>82</v>
      </c>
      <c r="AY136" s="16" t="s">
        <v>128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80</v>
      </c>
      <c r="BK136" s="207">
        <f>ROUND(I136*H136,2)</f>
        <v>0</v>
      </c>
      <c r="BL136" s="16" t="s">
        <v>150</v>
      </c>
      <c r="BM136" s="206" t="s">
        <v>348</v>
      </c>
    </row>
    <row r="137" s="2" customFormat="1" ht="16.5" customHeight="1">
      <c r="A137" s="37"/>
      <c r="B137" s="38"/>
      <c r="C137" s="195" t="s">
        <v>355</v>
      </c>
      <c r="D137" s="195" t="s">
        <v>129</v>
      </c>
      <c r="E137" s="196" t="s">
        <v>874</v>
      </c>
      <c r="F137" s="197" t="s">
        <v>875</v>
      </c>
      <c r="G137" s="198" t="s">
        <v>246</v>
      </c>
      <c r="H137" s="199">
        <v>0.54600000000000004</v>
      </c>
      <c r="I137" s="200"/>
      <c r="J137" s="201">
        <f>ROUND(I137*H137,2)</f>
        <v>0</v>
      </c>
      <c r="K137" s="197" t="s">
        <v>19</v>
      </c>
      <c r="L137" s="43"/>
      <c r="M137" s="202" t="s">
        <v>19</v>
      </c>
      <c r="N137" s="203" t="s">
        <v>43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150</v>
      </c>
      <c r="AT137" s="206" t="s">
        <v>129</v>
      </c>
      <c r="AU137" s="206" t="s">
        <v>82</v>
      </c>
      <c r="AY137" s="16" t="s">
        <v>128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80</v>
      </c>
      <c r="BK137" s="207">
        <f>ROUND(I137*H137,2)</f>
        <v>0</v>
      </c>
      <c r="BL137" s="16" t="s">
        <v>150</v>
      </c>
      <c r="BM137" s="206" t="s">
        <v>355</v>
      </c>
    </row>
    <row r="138" s="2" customFormat="1" ht="21.75" customHeight="1">
      <c r="A138" s="37"/>
      <c r="B138" s="38"/>
      <c r="C138" s="195" t="s">
        <v>360</v>
      </c>
      <c r="D138" s="195" t="s">
        <v>129</v>
      </c>
      <c r="E138" s="196" t="s">
        <v>876</v>
      </c>
      <c r="F138" s="197" t="s">
        <v>877</v>
      </c>
      <c r="G138" s="198" t="s">
        <v>246</v>
      </c>
      <c r="H138" s="199">
        <v>0.071999999999999995</v>
      </c>
      <c r="I138" s="200"/>
      <c r="J138" s="201">
        <f>ROUND(I138*H138,2)</f>
        <v>0</v>
      </c>
      <c r="K138" s="197" t="s">
        <v>19</v>
      </c>
      <c r="L138" s="43"/>
      <c r="M138" s="202" t="s">
        <v>19</v>
      </c>
      <c r="N138" s="203" t="s">
        <v>43</v>
      </c>
      <c r="O138" s="83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6" t="s">
        <v>150</v>
      </c>
      <c r="AT138" s="206" t="s">
        <v>129</v>
      </c>
      <c r="AU138" s="206" t="s">
        <v>82</v>
      </c>
      <c r="AY138" s="16" t="s">
        <v>128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80</v>
      </c>
      <c r="BK138" s="207">
        <f>ROUND(I138*H138,2)</f>
        <v>0</v>
      </c>
      <c r="BL138" s="16" t="s">
        <v>150</v>
      </c>
      <c r="BM138" s="206" t="s">
        <v>366</v>
      </c>
    </row>
    <row r="139" s="2" customFormat="1" ht="33" customHeight="1">
      <c r="A139" s="37"/>
      <c r="B139" s="38"/>
      <c r="C139" s="195" t="s">
        <v>366</v>
      </c>
      <c r="D139" s="195" t="s">
        <v>129</v>
      </c>
      <c r="E139" s="196" t="s">
        <v>878</v>
      </c>
      <c r="F139" s="197" t="s">
        <v>879</v>
      </c>
      <c r="G139" s="198" t="s">
        <v>880</v>
      </c>
      <c r="H139" s="199">
        <v>64</v>
      </c>
      <c r="I139" s="200"/>
      <c r="J139" s="201">
        <f>ROUND(I139*H139,2)</f>
        <v>0</v>
      </c>
      <c r="K139" s="197" t="s">
        <v>19</v>
      </c>
      <c r="L139" s="43"/>
      <c r="M139" s="202" t="s">
        <v>19</v>
      </c>
      <c r="N139" s="203" t="s">
        <v>43</v>
      </c>
      <c r="O139" s="83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6" t="s">
        <v>150</v>
      </c>
      <c r="AT139" s="206" t="s">
        <v>129</v>
      </c>
      <c r="AU139" s="206" t="s">
        <v>82</v>
      </c>
      <c r="AY139" s="16" t="s">
        <v>128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80</v>
      </c>
      <c r="BK139" s="207">
        <f>ROUND(I139*H139,2)</f>
        <v>0</v>
      </c>
      <c r="BL139" s="16" t="s">
        <v>150</v>
      </c>
      <c r="BM139" s="206" t="s">
        <v>379</v>
      </c>
    </row>
    <row r="140" s="2" customFormat="1" ht="24.15" customHeight="1">
      <c r="A140" s="37"/>
      <c r="B140" s="38"/>
      <c r="C140" s="195" t="s">
        <v>372</v>
      </c>
      <c r="D140" s="195" t="s">
        <v>129</v>
      </c>
      <c r="E140" s="196" t="s">
        <v>881</v>
      </c>
      <c r="F140" s="197" t="s">
        <v>882</v>
      </c>
      <c r="G140" s="198" t="s">
        <v>212</v>
      </c>
      <c r="H140" s="199">
        <v>0.90000000000000002</v>
      </c>
      <c r="I140" s="200"/>
      <c r="J140" s="201">
        <f>ROUND(I140*H140,2)</f>
        <v>0</v>
      </c>
      <c r="K140" s="197" t="s">
        <v>19</v>
      </c>
      <c r="L140" s="43"/>
      <c r="M140" s="202" t="s">
        <v>19</v>
      </c>
      <c r="N140" s="203" t="s">
        <v>43</v>
      </c>
      <c r="O140" s="83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150</v>
      </c>
      <c r="AT140" s="206" t="s">
        <v>129</v>
      </c>
      <c r="AU140" s="206" t="s">
        <v>82</v>
      </c>
      <c r="AY140" s="16" t="s">
        <v>128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80</v>
      </c>
      <c r="BK140" s="207">
        <f>ROUND(I140*H140,2)</f>
        <v>0</v>
      </c>
      <c r="BL140" s="16" t="s">
        <v>150</v>
      </c>
      <c r="BM140" s="206" t="s">
        <v>388</v>
      </c>
    </row>
    <row r="141" s="2" customFormat="1" ht="21.75" customHeight="1">
      <c r="A141" s="37"/>
      <c r="B141" s="38"/>
      <c r="C141" s="195" t="s">
        <v>379</v>
      </c>
      <c r="D141" s="195" t="s">
        <v>129</v>
      </c>
      <c r="E141" s="196" t="s">
        <v>883</v>
      </c>
      <c r="F141" s="197" t="s">
        <v>884</v>
      </c>
      <c r="G141" s="198" t="s">
        <v>246</v>
      </c>
      <c r="H141" s="199">
        <v>0.012999999999999999</v>
      </c>
      <c r="I141" s="200"/>
      <c r="J141" s="201">
        <f>ROUND(I141*H141,2)</f>
        <v>0</v>
      </c>
      <c r="K141" s="197" t="s">
        <v>19</v>
      </c>
      <c r="L141" s="43"/>
      <c r="M141" s="202" t="s">
        <v>19</v>
      </c>
      <c r="N141" s="203" t="s">
        <v>43</v>
      </c>
      <c r="O141" s="83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6" t="s">
        <v>150</v>
      </c>
      <c r="AT141" s="206" t="s">
        <v>129</v>
      </c>
      <c r="AU141" s="206" t="s">
        <v>82</v>
      </c>
      <c r="AY141" s="16" t="s">
        <v>128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80</v>
      </c>
      <c r="BK141" s="207">
        <f>ROUND(I141*H141,2)</f>
        <v>0</v>
      </c>
      <c r="BL141" s="16" t="s">
        <v>150</v>
      </c>
      <c r="BM141" s="206" t="s">
        <v>402</v>
      </c>
    </row>
    <row r="142" s="2" customFormat="1" ht="16.5" customHeight="1">
      <c r="A142" s="37"/>
      <c r="B142" s="38"/>
      <c r="C142" s="195" t="s">
        <v>384</v>
      </c>
      <c r="D142" s="195" t="s">
        <v>129</v>
      </c>
      <c r="E142" s="196" t="s">
        <v>885</v>
      </c>
      <c r="F142" s="197" t="s">
        <v>886</v>
      </c>
      <c r="G142" s="198" t="s">
        <v>212</v>
      </c>
      <c r="H142" s="199">
        <v>20</v>
      </c>
      <c r="I142" s="200"/>
      <c r="J142" s="201">
        <f>ROUND(I142*H142,2)</f>
        <v>0</v>
      </c>
      <c r="K142" s="197" t="s">
        <v>19</v>
      </c>
      <c r="L142" s="43"/>
      <c r="M142" s="202" t="s">
        <v>19</v>
      </c>
      <c r="N142" s="203" t="s">
        <v>43</v>
      </c>
      <c r="O142" s="83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6" t="s">
        <v>150</v>
      </c>
      <c r="AT142" s="206" t="s">
        <v>129</v>
      </c>
      <c r="AU142" s="206" t="s">
        <v>82</v>
      </c>
      <c r="AY142" s="16" t="s">
        <v>128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80</v>
      </c>
      <c r="BK142" s="207">
        <f>ROUND(I142*H142,2)</f>
        <v>0</v>
      </c>
      <c r="BL142" s="16" t="s">
        <v>150</v>
      </c>
      <c r="BM142" s="206" t="s">
        <v>415</v>
      </c>
    </row>
    <row r="143" s="2" customFormat="1" ht="37.8" customHeight="1">
      <c r="A143" s="37"/>
      <c r="B143" s="38"/>
      <c r="C143" s="195" t="s">
        <v>388</v>
      </c>
      <c r="D143" s="195" t="s">
        <v>129</v>
      </c>
      <c r="E143" s="196" t="s">
        <v>887</v>
      </c>
      <c r="F143" s="197" t="s">
        <v>888</v>
      </c>
      <c r="G143" s="198" t="s">
        <v>262</v>
      </c>
      <c r="H143" s="199">
        <v>20.199999999999999</v>
      </c>
      <c r="I143" s="200"/>
      <c r="J143" s="201">
        <f>ROUND(I143*H143,2)</f>
        <v>0</v>
      </c>
      <c r="K143" s="197" t="s">
        <v>19</v>
      </c>
      <c r="L143" s="43"/>
      <c r="M143" s="202" t="s">
        <v>19</v>
      </c>
      <c r="N143" s="203" t="s">
        <v>43</v>
      </c>
      <c r="O143" s="83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150</v>
      </c>
      <c r="AT143" s="206" t="s">
        <v>129</v>
      </c>
      <c r="AU143" s="206" t="s">
        <v>82</v>
      </c>
      <c r="AY143" s="16" t="s">
        <v>128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80</v>
      </c>
      <c r="BK143" s="207">
        <f>ROUND(I143*H143,2)</f>
        <v>0</v>
      </c>
      <c r="BL143" s="16" t="s">
        <v>150</v>
      </c>
      <c r="BM143" s="206" t="s">
        <v>269</v>
      </c>
    </row>
    <row r="144" s="2" customFormat="1" ht="24.15" customHeight="1">
      <c r="A144" s="37"/>
      <c r="B144" s="38"/>
      <c r="C144" s="249" t="s">
        <v>397</v>
      </c>
      <c r="D144" s="249" t="s">
        <v>255</v>
      </c>
      <c r="E144" s="250" t="s">
        <v>889</v>
      </c>
      <c r="F144" s="251" t="s">
        <v>890</v>
      </c>
      <c r="G144" s="252" t="s">
        <v>262</v>
      </c>
      <c r="H144" s="253">
        <v>25.300000000000001</v>
      </c>
      <c r="I144" s="254"/>
      <c r="J144" s="255">
        <f>ROUND(I144*H144,2)</f>
        <v>0</v>
      </c>
      <c r="K144" s="251" t="s">
        <v>19</v>
      </c>
      <c r="L144" s="256"/>
      <c r="M144" s="257" t="s">
        <v>19</v>
      </c>
      <c r="N144" s="258" t="s">
        <v>43</v>
      </c>
      <c r="O144" s="8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6" t="s">
        <v>172</v>
      </c>
      <c r="AT144" s="206" t="s">
        <v>255</v>
      </c>
      <c r="AU144" s="206" t="s">
        <v>82</v>
      </c>
      <c r="AY144" s="16" t="s">
        <v>128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80</v>
      </c>
      <c r="BK144" s="207">
        <f>ROUND(I144*H144,2)</f>
        <v>0</v>
      </c>
      <c r="BL144" s="16" t="s">
        <v>150</v>
      </c>
      <c r="BM144" s="206" t="s">
        <v>891</v>
      </c>
    </row>
    <row r="145" s="2" customFormat="1" ht="16.5" customHeight="1">
      <c r="A145" s="37"/>
      <c r="B145" s="38"/>
      <c r="C145" s="195" t="s">
        <v>402</v>
      </c>
      <c r="D145" s="195" t="s">
        <v>129</v>
      </c>
      <c r="E145" s="196" t="s">
        <v>892</v>
      </c>
      <c r="F145" s="197" t="s">
        <v>893</v>
      </c>
      <c r="G145" s="198" t="s">
        <v>262</v>
      </c>
      <c r="H145" s="199">
        <v>20.199999999999999</v>
      </c>
      <c r="I145" s="200"/>
      <c r="J145" s="201">
        <f>ROUND(I145*H145,2)</f>
        <v>0</v>
      </c>
      <c r="K145" s="197" t="s">
        <v>19</v>
      </c>
      <c r="L145" s="43"/>
      <c r="M145" s="202" t="s">
        <v>19</v>
      </c>
      <c r="N145" s="203" t="s">
        <v>43</v>
      </c>
      <c r="O145" s="83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6" t="s">
        <v>150</v>
      </c>
      <c r="AT145" s="206" t="s">
        <v>129</v>
      </c>
      <c r="AU145" s="206" t="s">
        <v>82</v>
      </c>
      <c r="AY145" s="16" t="s">
        <v>128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80</v>
      </c>
      <c r="BK145" s="207">
        <f>ROUND(I145*H145,2)</f>
        <v>0</v>
      </c>
      <c r="BL145" s="16" t="s">
        <v>150</v>
      </c>
      <c r="BM145" s="206" t="s">
        <v>449</v>
      </c>
    </row>
    <row r="146" s="2" customFormat="1" ht="21.75" customHeight="1">
      <c r="A146" s="37"/>
      <c r="B146" s="38"/>
      <c r="C146" s="249" t="s">
        <v>409</v>
      </c>
      <c r="D146" s="249" t="s">
        <v>255</v>
      </c>
      <c r="E146" s="250" t="s">
        <v>894</v>
      </c>
      <c r="F146" s="251" t="s">
        <v>895</v>
      </c>
      <c r="G146" s="252" t="s">
        <v>262</v>
      </c>
      <c r="H146" s="253">
        <v>25.300000000000001</v>
      </c>
      <c r="I146" s="254"/>
      <c r="J146" s="255">
        <f>ROUND(I146*H146,2)</f>
        <v>0</v>
      </c>
      <c r="K146" s="251" t="s">
        <v>19</v>
      </c>
      <c r="L146" s="256"/>
      <c r="M146" s="257" t="s">
        <v>19</v>
      </c>
      <c r="N146" s="258" t="s">
        <v>43</v>
      </c>
      <c r="O146" s="83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172</v>
      </c>
      <c r="AT146" s="206" t="s">
        <v>255</v>
      </c>
      <c r="AU146" s="206" t="s">
        <v>82</v>
      </c>
      <c r="AY146" s="16" t="s">
        <v>128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80</v>
      </c>
      <c r="BK146" s="207">
        <f>ROUND(I146*H146,2)</f>
        <v>0</v>
      </c>
      <c r="BL146" s="16" t="s">
        <v>150</v>
      </c>
      <c r="BM146" s="206" t="s">
        <v>896</v>
      </c>
    </row>
    <row r="147" s="2" customFormat="1" ht="33" customHeight="1">
      <c r="A147" s="37"/>
      <c r="B147" s="38"/>
      <c r="C147" s="195" t="s">
        <v>415</v>
      </c>
      <c r="D147" s="195" t="s">
        <v>129</v>
      </c>
      <c r="E147" s="196" t="s">
        <v>897</v>
      </c>
      <c r="F147" s="197" t="s">
        <v>898</v>
      </c>
      <c r="G147" s="198" t="s">
        <v>405</v>
      </c>
      <c r="H147" s="199">
        <v>24</v>
      </c>
      <c r="I147" s="200"/>
      <c r="J147" s="201">
        <f>ROUND(I147*H147,2)</f>
        <v>0</v>
      </c>
      <c r="K147" s="197" t="s">
        <v>19</v>
      </c>
      <c r="L147" s="43"/>
      <c r="M147" s="202" t="s">
        <v>19</v>
      </c>
      <c r="N147" s="203" t="s">
        <v>43</v>
      </c>
      <c r="O147" s="83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6" t="s">
        <v>150</v>
      </c>
      <c r="AT147" s="206" t="s">
        <v>129</v>
      </c>
      <c r="AU147" s="206" t="s">
        <v>82</v>
      </c>
      <c r="AY147" s="16" t="s">
        <v>128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6" t="s">
        <v>80</v>
      </c>
      <c r="BK147" s="207">
        <f>ROUND(I147*H147,2)</f>
        <v>0</v>
      </c>
      <c r="BL147" s="16" t="s">
        <v>150</v>
      </c>
      <c r="BM147" s="206" t="s">
        <v>470</v>
      </c>
    </row>
    <row r="148" s="2" customFormat="1" ht="16.5" customHeight="1">
      <c r="A148" s="37"/>
      <c r="B148" s="38"/>
      <c r="C148" s="249" t="s">
        <v>424</v>
      </c>
      <c r="D148" s="249" t="s">
        <v>255</v>
      </c>
      <c r="E148" s="250" t="s">
        <v>899</v>
      </c>
      <c r="F148" s="251" t="s">
        <v>900</v>
      </c>
      <c r="G148" s="252" t="s">
        <v>405</v>
      </c>
      <c r="H148" s="253">
        <v>24</v>
      </c>
      <c r="I148" s="254"/>
      <c r="J148" s="255">
        <f>ROUND(I148*H148,2)</f>
        <v>0</v>
      </c>
      <c r="K148" s="251" t="s">
        <v>19</v>
      </c>
      <c r="L148" s="256"/>
      <c r="M148" s="257" t="s">
        <v>19</v>
      </c>
      <c r="N148" s="258" t="s">
        <v>43</v>
      </c>
      <c r="O148" s="8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172</v>
      </c>
      <c r="AT148" s="206" t="s">
        <v>255</v>
      </c>
      <c r="AU148" s="206" t="s">
        <v>82</v>
      </c>
      <c r="AY148" s="16" t="s">
        <v>128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80</v>
      </c>
      <c r="BK148" s="207">
        <f>ROUND(I148*H148,2)</f>
        <v>0</v>
      </c>
      <c r="BL148" s="16" t="s">
        <v>150</v>
      </c>
      <c r="BM148" s="206" t="s">
        <v>901</v>
      </c>
    </row>
    <row r="149" s="2" customFormat="1" ht="33" customHeight="1">
      <c r="A149" s="37"/>
      <c r="B149" s="38"/>
      <c r="C149" s="195" t="s">
        <v>269</v>
      </c>
      <c r="D149" s="195" t="s">
        <v>129</v>
      </c>
      <c r="E149" s="196" t="s">
        <v>902</v>
      </c>
      <c r="F149" s="197" t="s">
        <v>903</v>
      </c>
      <c r="G149" s="198" t="s">
        <v>212</v>
      </c>
      <c r="H149" s="199">
        <v>10.5</v>
      </c>
      <c r="I149" s="200"/>
      <c r="J149" s="201">
        <f>ROUND(I149*H149,2)</f>
        <v>0</v>
      </c>
      <c r="K149" s="197" t="s">
        <v>19</v>
      </c>
      <c r="L149" s="43"/>
      <c r="M149" s="202" t="s">
        <v>19</v>
      </c>
      <c r="N149" s="203" t="s">
        <v>43</v>
      </c>
      <c r="O149" s="8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150</v>
      </c>
      <c r="AT149" s="206" t="s">
        <v>129</v>
      </c>
      <c r="AU149" s="206" t="s">
        <v>82</v>
      </c>
      <c r="AY149" s="16" t="s">
        <v>128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80</v>
      </c>
      <c r="BK149" s="207">
        <f>ROUND(I149*H149,2)</f>
        <v>0</v>
      </c>
      <c r="BL149" s="16" t="s">
        <v>150</v>
      </c>
      <c r="BM149" s="206" t="s">
        <v>495</v>
      </c>
    </row>
    <row r="150" s="2" customFormat="1" ht="16.5" customHeight="1">
      <c r="A150" s="37"/>
      <c r="B150" s="38"/>
      <c r="C150" s="195" t="s">
        <v>435</v>
      </c>
      <c r="D150" s="195" t="s">
        <v>129</v>
      </c>
      <c r="E150" s="196" t="s">
        <v>904</v>
      </c>
      <c r="F150" s="197" t="s">
        <v>905</v>
      </c>
      <c r="G150" s="198" t="s">
        <v>405</v>
      </c>
      <c r="H150" s="199">
        <v>8</v>
      </c>
      <c r="I150" s="200"/>
      <c r="J150" s="201">
        <f>ROUND(I150*H150,2)</f>
        <v>0</v>
      </c>
      <c r="K150" s="197" t="s">
        <v>19</v>
      </c>
      <c r="L150" s="43"/>
      <c r="M150" s="202" t="s">
        <v>19</v>
      </c>
      <c r="N150" s="203" t="s">
        <v>43</v>
      </c>
      <c r="O150" s="8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6" t="s">
        <v>150</v>
      </c>
      <c r="AT150" s="206" t="s">
        <v>129</v>
      </c>
      <c r="AU150" s="206" t="s">
        <v>82</v>
      </c>
      <c r="AY150" s="16" t="s">
        <v>128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80</v>
      </c>
      <c r="BK150" s="207">
        <f>ROUND(I150*H150,2)</f>
        <v>0</v>
      </c>
      <c r="BL150" s="16" t="s">
        <v>150</v>
      </c>
      <c r="BM150" s="206" t="s">
        <v>505</v>
      </c>
    </row>
    <row r="151" s="2" customFormat="1" ht="24.15" customHeight="1">
      <c r="A151" s="37"/>
      <c r="B151" s="38"/>
      <c r="C151" s="249" t="s">
        <v>439</v>
      </c>
      <c r="D151" s="249" t="s">
        <v>255</v>
      </c>
      <c r="E151" s="250" t="s">
        <v>906</v>
      </c>
      <c r="F151" s="251" t="s">
        <v>907</v>
      </c>
      <c r="G151" s="252" t="s">
        <v>908</v>
      </c>
      <c r="H151" s="253">
        <v>8</v>
      </c>
      <c r="I151" s="254"/>
      <c r="J151" s="255">
        <f>ROUND(I151*H151,2)</f>
        <v>0</v>
      </c>
      <c r="K151" s="251" t="s">
        <v>19</v>
      </c>
      <c r="L151" s="256"/>
      <c r="M151" s="257" t="s">
        <v>19</v>
      </c>
      <c r="N151" s="258" t="s">
        <v>43</v>
      </c>
      <c r="O151" s="8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172</v>
      </c>
      <c r="AT151" s="206" t="s">
        <v>255</v>
      </c>
      <c r="AU151" s="206" t="s">
        <v>82</v>
      </c>
      <c r="AY151" s="16" t="s">
        <v>128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80</v>
      </c>
      <c r="BK151" s="207">
        <f>ROUND(I151*H151,2)</f>
        <v>0</v>
      </c>
      <c r="BL151" s="16" t="s">
        <v>150</v>
      </c>
      <c r="BM151" s="206" t="s">
        <v>909</v>
      </c>
    </row>
    <row r="152" s="2" customFormat="1" ht="62.7" customHeight="1">
      <c r="A152" s="37"/>
      <c r="B152" s="38"/>
      <c r="C152" s="195" t="s">
        <v>444</v>
      </c>
      <c r="D152" s="195" t="s">
        <v>129</v>
      </c>
      <c r="E152" s="196" t="s">
        <v>910</v>
      </c>
      <c r="F152" s="197" t="s">
        <v>911</v>
      </c>
      <c r="G152" s="198" t="s">
        <v>405</v>
      </c>
      <c r="H152" s="199">
        <v>15</v>
      </c>
      <c r="I152" s="200"/>
      <c r="J152" s="201">
        <f>ROUND(I152*H152,2)</f>
        <v>0</v>
      </c>
      <c r="K152" s="197" t="s">
        <v>19</v>
      </c>
      <c r="L152" s="43"/>
      <c r="M152" s="202" t="s">
        <v>19</v>
      </c>
      <c r="N152" s="203" t="s">
        <v>43</v>
      </c>
      <c r="O152" s="8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150</v>
      </c>
      <c r="AT152" s="206" t="s">
        <v>129</v>
      </c>
      <c r="AU152" s="206" t="s">
        <v>82</v>
      </c>
      <c r="AY152" s="16" t="s">
        <v>128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80</v>
      </c>
      <c r="BK152" s="207">
        <f>ROUND(I152*H152,2)</f>
        <v>0</v>
      </c>
      <c r="BL152" s="16" t="s">
        <v>150</v>
      </c>
      <c r="BM152" s="206" t="s">
        <v>528</v>
      </c>
    </row>
    <row r="153" s="2" customFormat="1" ht="24.15" customHeight="1">
      <c r="A153" s="37"/>
      <c r="B153" s="38"/>
      <c r="C153" s="195" t="s">
        <v>449</v>
      </c>
      <c r="D153" s="195" t="s">
        <v>129</v>
      </c>
      <c r="E153" s="196" t="s">
        <v>912</v>
      </c>
      <c r="F153" s="197" t="s">
        <v>913</v>
      </c>
      <c r="G153" s="198" t="s">
        <v>405</v>
      </c>
      <c r="H153" s="199">
        <v>13.4</v>
      </c>
      <c r="I153" s="200"/>
      <c r="J153" s="201">
        <f>ROUND(I153*H153,2)</f>
        <v>0</v>
      </c>
      <c r="K153" s="197" t="s">
        <v>19</v>
      </c>
      <c r="L153" s="43"/>
      <c r="M153" s="202" t="s">
        <v>19</v>
      </c>
      <c r="N153" s="203" t="s">
        <v>43</v>
      </c>
      <c r="O153" s="83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6" t="s">
        <v>150</v>
      </c>
      <c r="AT153" s="206" t="s">
        <v>129</v>
      </c>
      <c r="AU153" s="206" t="s">
        <v>82</v>
      </c>
      <c r="AY153" s="16" t="s">
        <v>128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6" t="s">
        <v>80</v>
      </c>
      <c r="BK153" s="207">
        <f>ROUND(I153*H153,2)</f>
        <v>0</v>
      </c>
      <c r="BL153" s="16" t="s">
        <v>150</v>
      </c>
      <c r="BM153" s="206" t="s">
        <v>542</v>
      </c>
    </row>
    <row r="154" s="2" customFormat="1" ht="16.5" customHeight="1">
      <c r="A154" s="37"/>
      <c r="B154" s="38"/>
      <c r="C154" s="195" t="s">
        <v>456</v>
      </c>
      <c r="D154" s="195" t="s">
        <v>129</v>
      </c>
      <c r="E154" s="196" t="s">
        <v>914</v>
      </c>
      <c r="F154" s="197" t="s">
        <v>915</v>
      </c>
      <c r="G154" s="198" t="s">
        <v>262</v>
      </c>
      <c r="H154" s="199">
        <v>5.2000000000000002</v>
      </c>
      <c r="I154" s="200"/>
      <c r="J154" s="201">
        <f>ROUND(I154*H154,2)</f>
        <v>0</v>
      </c>
      <c r="K154" s="197" t="s">
        <v>19</v>
      </c>
      <c r="L154" s="43"/>
      <c r="M154" s="202" t="s">
        <v>19</v>
      </c>
      <c r="N154" s="203" t="s">
        <v>43</v>
      </c>
      <c r="O154" s="83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6" t="s">
        <v>150</v>
      </c>
      <c r="AT154" s="206" t="s">
        <v>129</v>
      </c>
      <c r="AU154" s="206" t="s">
        <v>82</v>
      </c>
      <c r="AY154" s="16" t="s">
        <v>128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80</v>
      </c>
      <c r="BK154" s="207">
        <f>ROUND(I154*H154,2)</f>
        <v>0</v>
      </c>
      <c r="BL154" s="16" t="s">
        <v>150</v>
      </c>
      <c r="BM154" s="206" t="s">
        <v>555</v>
      </c>
    </row>
    <row r="155" s="2" customFormat="1" ht="24.15" customHeight="1">
      <c r="A155" s="37"/>
      <c r="B155" s="38"/>
      <c r="C155" s="195" t="s">
        <v>461</v>
      </c>
      <c r="D155" s="195" t="s">
        <v>129</v>
      </c>
      <c r="E155" s="196" t="s">
        <v>916</v>
      </c>
      <c r="F155" s="197" t="s">
        <v>917</v>
      </c>
      <c r="G155" s="198" t="s">
        <v>405</v>
      </c>
      <c r="H155" s="199">
        <v>12</v>
      </c>
      <c r="I155" s="200"/>
      <c r="J155" s="201">
        <f>ROUND(I155*H155,2)</f>
        <v>0</v>
      </c>
      <c r="K155" s="197" t="s">
        <v>19</v>
      </c>
      <c r="L155" s="43"/>
      <c r="M155" s="202" t="s">
        <v>19</v>
      </c>
      <c r="N155" s="203" t="s">
        <v>43</v>
      </c>
      <c r="O155" s="8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150</v>
      </c>
      <c r="AT155" s="206" t="s">
        <v>129</v>
      </c>
      <c r="AU155" s="206" t="s">
        <v>82</v>
      </c>
      <c r="AY155" s="16" t="s">
        <v>128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80</v>
      </c>
      <c r="BK155" s="207">
        <f>ROUND(I155*H155,2)</f>
        <v>0</v>
      </c>
      <c r="BL155" s="16" t="s">
        <v>150</v>
      </c>
      <c r="BM155" s="206" t="s">
        <v>572</v>
      </c>
    </row>
    <row r="156" s="2" customFormat="1" ht="24.15" customHeight="1">
      <c r="A156" s="37"/>
      <c r="B156" s="38"/>
      <c r="C156" s="195" t="s">
        <v>465</v>
      </c>
      <c r="D156" s="195" t="s">
        <v>129</v>
      </c>
      <c r="E156" s="196" t="s">
        <v>918</v>
      </c>
      <c r="F156" s="197" t="s">
        <v>919</v>
      </c>
      <c r="G156" s="198" t="s">
        <v>212</v>
      </c>
      <c r="H156" s="199">
        <v>3.2000000000000002</v>
      </c>
      <c r="I156" s="200"/>
      <c r="J156" s="201">
        <f>ROUND(I156*H156,2)</f>
        <v>0</v>
      </c>
      <c r="K156" s="197" t="s">
        <v>19</v>
      </c>
      <c r="L156" s="43"/>
      <c r="M156" s="202" t="s">
        <v>19</v>
      </c>
      <c r="N156" s="203" t="s">
        <v>43</v>
      </c>
      <c r="O156" s="83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6" t="s">
        <v>150</v>
      </c>
      <c r="AT156" s="206" t="s">
        <v>129</v>
      </c>
      <c r="AU156" s="206" t="s">
        <v>82</v>
      </c>
      <c r="AY156" s="16" t="s">
        <v>128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80</v>
      </c>
      <c r="BK156" s="207">
        <f>ROUND(I156*H156,2)</f>
        <v>0</v>
      </c>
      <c r="BL156" s="16" t="s">
        <v>150</v>
      </c>
      <c r="BM156" s="206" t="s">
        <v>582</v>
      </c>
    </row>
    <row r="157" s="2" customFormat="1" ht="24.15" customHeight="1">
      <c r="A157" s="37"/>
      <c r="B157" s="38"/>
      <c r="C157" s="195" t="s">
        <v>470</v>
      </c>
      <c r="D157" s="195" t="s">
        <v>129</v>
      </c>
      <c r="E157" s="196" t="s">
        <v>920</v>
      </c>
      <c r="F157" s="197" t="s">
        <v>921</v>
      </c>
      <c r="G157" s="198" t="s">
        <v>212</v>
      </c>
      <c r="H157" s="199">
        <v>1.3</v>
      </c>
      <c r="I157" s="200"/>
      <c r="J157" s="201">
        <f>ROUND(I157*H157,2)</f>
        <v>0</v>
      </c>
      <c r="K157" s="197" t="s">
        <v>19</v>
      </c>
      <c r="L157" s="43"/>
      <c r="M157" s="202" t="s">
        <v>19</v>
      </c>
      <c r="N157" s="203" t="s">
        <v>43</v>
      </c>
      <c r="O157" s="83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6" t="s">
        <v>150</v>
      </c>
      <c r="AT157" s="206" t="s">
        <v>129</v>
      </c>
      <c r="AU157" s="206" t="s">
        <v>82</v>
      </c>
      <c r="AY157" s="16" t="s">
        <v>128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6" t="s">
        <v>80</v>
      </c>
      <c r="BK157" s="207">
        <f>ROUND(I157*H157,2)</f>
        <v>0</v>
      </c>
      <c r="BL157" s="16" t="s">
        <v>150</v>
      </c>
      <c r="BM157" s="206" t="s">
        <v>408</v>
      </c>
    </row>
    <row r="158" s="2" customFormat="1" ht="21.75" customHeight="1">
      <c r="A158" s="37"/>
      <c r="B158" s="38"/>
      <c r="C158" s="195" t="s">
        <v>477</v>
      </c>
      <c r="D158" s="195" t="s">
        <v>129</v>
      </c>
      <c r="E158" s="196" t="s">
        <v>922</v>
      </c>
      <c r="F158" s="197" t="s">
        <v>923</v>
      </c>
      <c r="G158" s="198" t="s">
        <v>262</v>
      </c>
      <c r="H158" s="199">
        <v>2.7000000000000002</v>
      </c>
      <c r="I158" s="200"/>
      <c r="J158" s="201">
        <f>ROUND(I158*H158,2)</f>
        <v>0</v>
      </c>
      <c r="K158" s="197" t="s">
        <v>19</v>
      </c>
      <c r="L158" s="43"/>
      <c r="M158" s="202" t="s">
        <v>19</v>
      </c>
      <c r="N158" s="203" t="s">
        <v>43</v>
      </c>
      <c r="O158" s="8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6" t="s">
        <v>150</v>
      </c>
      <c r="AT158" s="206" t="s">
        <v>129</v>
      </c>
      <c r="AU158" s="206" t="s">
        <v>82</v>
      </c>
      <c r="AY158" s="16" t="s">
        <v>128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80</v>
      </c>
      <c r="BK158" s="207">
        <f>ROUND(I158*H158,2)</f>
        <v>0</v>
      </c>
      <c r="BL158" s="16" t="s">
        <v>150</v>
      </c>
      <c r="BM158" s="206" t="s">
        <v>608</v>
      </c>
    </row>
    <row r="159" s="2" customFormat="1" ht="24.15" customHeight="1">
      <c r="A159" s="37"/>
      <c r="B159" s="38"/>
      <c r="C159" s="195" t="s">
        <v>482</v>
      </c>
      <c r="D159" s="195" t="s">
        <v>129</v>
      </c>
      <c r="E159" s="196" t="s">
        <v>924</v>
      </c>
      <c r="F159" s="197" t="s">
        <v>925</v>
      </c>
      <c r="G159" s="198" t="s">
        <v>262</v>
      </c>
      <c r="H159" s="199">
        <v>5.5</v>
      </c>
      <c r="I159" s="200"/>
      <c r="J159" s="201">
        <f>ROUND(I159*H159,2)</f>
        <v>0</v>
      </c>
      <c r="K159" s="197" t="s">
        <v>19</v>
      </c>
      <c r="L159" s="43"/>
      <c r="M159" s="202" t="s">
        <v>19</v>
      </c>
      <c r="N159" s="203" t="s">
        <v>43</v>
      </c>
      <c r="O159" s="83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6" t="s">
        <v>150</v>
      </c>
      <c r="AT159" s="206" t="s">
        <v>129</v>
      </c>
      <c r="AU159" s="206" t="s">
        <v>82</v>
      </c>
      <c r="AY159" s="16" t="s">
        <v>128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80</v>
      </c>
      <c r="BK159" s="207">
        <f>ROUND(I159*H159,2)</f>
        <v>0</v>
      </c>
      <c r="BL159" s="16" t="s">
        <v>150</v>
      </c>
      <c r="BM159" s="206" t="s">
        <v>926</v>
      </c>
    </row>
    <row r="160" s="2" customFormat="1" ht="21.75" customHeight="1">
      <c r="A160" s="37"/>
      <c r="B160" s="38"/>
      <c r="C160" s="195" t="s">
        <v>488</v>
      </c>
      <c r="D160" s="195" t="s">
        <v>129</v>
      </c>
      <c r="E160" s="196" t="s">
        <v>927</v>
      </c>
      <c r="F160" s="197" t="s">
        <v>928</v>
      </c>
      <c r="G160" s="198" t="s">
        <v>262</v>
      </c>
      <c r="H160" s="199">
        <v>4</v>
      </c>
      <c r="I160" s="200"/>
      <c r="J160" s="201">
        <f>ROUND(I160*H160,2)</f>
        <v>0</v>
      </c>
      <c r="K160" s="197" t="s">
        <v>19</v>
      </c>
      <c r="L160" s="43"/>
      <c r="M160" s="202" t="s">
        <v>19</v>
      </c>
      <c r="N160" s="203" t="s">
        <v>43</v>
      </c>
      <c r="O160" s="83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6" t="s">
        <v>150</v>
      </c>
      <c r="AT160" s="206" t="s">
        <v>129</v>
      </c>
      <c r="AU160" s="206" t="s">
        <v>82</v>
      </c>
      <c r="AY160" s="16" t="s">
        <v>128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80</v>
      </c>
      <c r="BK160" s="207">
        <f>ROUND(I160*H160,2)</f>
        <v>0</v>
      </c>
      <c r="BL160" s="16" t="s">
        <v>150</v>
      </c>
      <c r="BM160" s="206" t="s">
        <v>929</v>
      </c>
    </row>
    <row r="161" s="2" customFormat="1" ht="21.75" customHeight="1">
      <c r="A161" s="37"/>
      <c r="B161" s="38"/>
      <c r="C161" s="195" t="s">
        <v>495</v>
      </c>
      <c r="D161" s="195" t="s">
        <v>129</v>
      </c>
      <c r="E161" s="196" t="s">
        <v>930</v>
      </c>
      <c r="F161" s="197" t="s">
        <v>931</v>
      </c>
      <c r="G161" s="198" t="s">
        <v>262</v>
      </c>
      <c r="H161" s="199">
        <v>15.4</v>
      </c>
      <c r="I161" s="200"/>
      <c r="J161" s="201">
        <f>ROUND(I161*H161,2)</f>
        <v>0</v>
      </c>
      <c r="K161" s="197" t="s">
        <v>19</v>
      </c>
      <c r="L161" s="43"/>
      <c r="M161" s="202" t="s">
        <v>19</v>
      </c>
      <c r="N161" s="203" t="s">
        <v>43</v>
      </c>
      <c r="O161" s="83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6" t="s">
        <v>150</v>
      </c>
      <c r="AT161" s="206" t="s">
        <v>129</v>
      </c>
      <c r="AU161" s="206" t="s">
        <v>82</v>
      </c>
      <c r="AY161" s="16" t="s">
        <v>128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6" t="s">
        <v>80</v>
      </c>
      <c r="BK161" s="207">
        <f>ROUND(I161*H161,2)</f>
        <v>0</v>
      </c>
      <c r="BL161" s="16" t="s">
        <v>150</v>
      </c>
      <c r="BM161" s="206" t="s">
        <v>766</v>
      </c>
    </row>
    <row r="162" s="2" customFormat="1" ht="16.5" customHeight="1">
      <c r="A162" s="37"/>
      <c r="B162" s="38"/>
      <c r="C162" s="195" t="s">
        <v>500</v>
      </c>
      <c r="D162" s="195" t="s">
        <v>129</v>
      </c>
      <c r="E162" s="196" t="s">
        <v>932</v>
      </c>
      <c r="F162" s="197" t="s">
        <v>933</v>
      </c>
      <c r="G162" s="198" t="s">
        <v>262</v>
      </c>
      <c r="H162" s="199">
        <v>1</v>
      </c>
      <c r="I162" s="200"/>
      <c r="J162" s="201">
        <f>ROUND(I162*H162,2)</f>
        <v>0</v>
      </c>
      <c r="K162" s="197" t="s">
        <v>19</v>
      </c>
      <c r="L162" s="43"/>
      <c r="M162" s="202" t="s">
        <v>19</v>
      </c>
      <c r="N162" s="203" t="s">
        <v>43</v>
      </c>
      <c r="O162" s="83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6" t="s">
        <v>150</v>
      </c>
      <c r="AT162" s="206" t="s">
        <v>129</v>
      </c>
      <c r="AU162" s="206" t="s">
        <v>82</v>
      </c>
      <c r="AY162" s="16" t="s">
        <v>128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6" t="s">
        <v>80</v>
      </c>
      <c r="BK162" s="207">
        <f>ROUND(I162*H162,2)</f>
        <v>0</v>
      </c>
      <c r="BL162" s="16" t="s">
        <v>150</v>
      </c>
      <c r="BM162" s="206" t="s">
        <v>934</v>
      </c>
    </row>
    <row r="163" s="2" customFormat="1" ht="24.15" customHeight="1">
      <c r="A163" s="37"/>
      <c r="B163" s="38"/>
      <c r="C163" s="195" t="s">
        <v>505</v>
      </c>
      <c r="D163" s="195" t="s">
        <v>129</v>
      </c>
      <c r="E163" s="196" t="s">
        <v>935</v>
      </c>
      <c r="F163" s="197" t="s">
        <v>936</v>
      </c>
      <c r="G163" s="198" t="s">
        <v>262</v>
      </c>
      <c r="H163" s="199">
        <v>5</v>
      </c>
      <c r="I163" s="200"/>
      <c r="J163" s="201">
        <f>ROUND(I163*H163,2)</f>
        <v>0</v>
      </c>
      <c r="K163" s="197" t="s">
        <v>19</v>
      </c>
      <c r="L163" s="43"/>
      <c r="M163" s="202" t="s">
        <v>19</v>
      </c>
      <c r="N163" s="203" t="s">
        <v>43</v>
      </c>
      <c r="O163" s="83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6" t="s">
        <v>150</v>
      </c>
      <c r="AT163" s="206" t="s">
        <v>129</v>
      </c>
      <c r="AU163" s="206" t="s">
        <v>82</v>
      </c>
      <c r="AY163" s="16" t="s">
        <v>128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80</v>
      </c>
      <c r="BK163" s="207">
        <f>ROUND(I163*H163,2)</f>
        <v>0</v>
      </c>
      <c r="BL163" s="16" t="s">
        <v>150</v>
      </c>
      <c r="BM163" s="206" t="s">
        <v>937</v>
      </c>
    </row>
    <row r="164" s="2" customFormat="1" ht="33" customHeight="1">
      <c r="A164" s="37"/>
      <c r="B164" s="38"/>
      <c r="C164" s="195" t="s">
        <v>511</v>
      </c>
      <c r="D164" s="195" t="s">
        <v>129</v>
      </c>
      <c r="E164" s="196" t="s">
        <v>938</v>
      </c>
      <c r="F164" s="197" t="s">
        <v>939</v>
      </c>
      <c r="G164" s="198" t="s">
        <v>262</v>
      </c>
      <c r="H164" s="199">
        <v>3</v>
      </c>
      <c r="I164" s="200"/>
      <c r="J164" s="201">
        <f>ROUND(I164*H164,2)</f>
        <v>0</v>
      </c>
      <c r="K164" s="197" t="s">
        <v>19</v>
      </c>
      <c r="L164" s="43"/>
      <c r="M164" s="202" t="s">
        <v>19</v>
      </c>
      <c r="N164" s="203" t="s">
        <v>43</v>
      </c>
      <c r="O164" s="83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6" t="s">
        <v>150</v>
      </c>
      <c r="AT164" s="206" t="s">
        <v>129</v>
      </c>
      <c r="AU164" s="206" t="s">
        <v>82</v>
      </c>
      <c r="AY164" s="16" t="s">
        <v>128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6" t="s">
        <v>80</v>
      </c>
      <c r="BK164" s="207">
        <f>ROUND(I164*H164,2)</f>
        <v>0</v>
      </c>
      <c r="BL164" s="16" t="s">
        <v>150</v>
      </c>
      <c r="BM164" s="206" t="s">
        <v>940</v>
      </c>
    </row>
    <row r="165" s="2" customFormat="1" ht="33" customHeight="1">
      <c r="A165" s="37"/>
      <c r="B165" s="38"/>
      <c r="C165" s="195" t="s">
        <v>518</v>
      </c>
      <c r="D165" s="195" t="s">
        <v>129</v>
      </c>
      <c r="E165" s="196" t="s">
        <v>941</v>
      </c>
      <c r="F165" s="197" t="s">
        <v>942</v>
      </c>
      <c r="G165" s="198" t="s">
        <v>262</v>
      </c>
      <c r="H165" s="199">
        <v>2</v>
      </c>
      <c r="I165" s="200"/>
      <c r="J165" s="201">
        <f>ROUND(I165*H165,2)</f>
        <v>0</v>
      </c>
      <c r="K165" s="197" t="s">
        <v>19</v>
      </c>
      <c r="L165" s="43"/>
      <c r="M165" s="202" t="s">
        <v>19</v>
      </c>
      <c r="N165" s="203" t="s">
        <v>43</v>
      </c>
      <c r="O165" s="83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6" t="s">
        <v>150</v>
      </c>
      <c r="AT165" s="206" t="s">
        <v>129</v>
      </c>
      <c r="AU165" s="206" t="s">
        <v>82</v>
      </c>
      <c r="AY165" s="16" t="s">
        <v>128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80</v>
      </c>
      <c r="BK165" s="207">
        <f>ROUND(I165*H165,2)</f>
        <v>0</v>
      </c>
      <c r="BL165" s="16" t="s">
        <v>150</v>
      </c>
      <c r="BM165" s="206" t="s">
        <v>943</v>
      </c>
    </row>
    <row r="166" s="2" customFormat="1" ht="33" customHeight="1">
      <c r="A166" s="37"/>
      <c r="B166" s="38"/>
      <c r="C166" s="195" t="s">
        <v>523</v>
      </c>
      <c r="D166" s="195" t="s">
        <v>129</v>
      </c>
      <c r="E166" s="196" t="s">
        <v>944</v>
      </c>
      <c r="F166" s="197" t="s">
        <v>945</v>
      </c>
      <c r="G166" s="198" t="s">
        <v>262</v>
      </c>
      <c r="H166" s="199">
        <v>1.5</v>
      </c>
      <c r="I166" s="200"/>
      <c r="J166" s="201">
        <f>ROUND(I166*H166,2)</f>
        <v>0</v>
      </c>
      <c r="K166" s="197" t="s">
        <v>19</v>
      </c>
      <c r="L166" s="43"/>
      <c r="M166" s="202" t="s">
        <v>19</v>
      </c>
      <c r="N166" s="203" t="s">
        <v>43</v>
      </c>
      <c r="O166" s="8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6" t="s">
        <v>150</v>
      </c>
      <c r="AT166" s="206" t="s">
        <v>129</v>
      </c>
      <c r="AU166" s="206" t="s">
        <v>82</v>
      </c>
      <c r="AY166" s="16" t="s">
        <v>128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6" t="s">
        <v>80</v>
      </c>
      <c r="BK166" s="207">
        <f>ROUND(I166*H166,2)</f>
        <v>0</v>
      </c>
      <c r="BL166" s="16" t="s">
        <v>150</v>
      </c>
      <c r="BM166" s="206" t="s">
        <v>946</v>
      </c>
    </row>
    <row r="167" s="2" customFormat="1" ht="24.15" customHeight="1">
      <c r="A167" s="37"/>
      <c r="B167" s="38"/>
      <c r="C167" s="195" t="s">
        <v>528</v>
      </c>
      <c r="D167" s="195" t="s">
        <v>129</v>
      </c>
      <c r="E167" s="196" t="s">
        <v>947</v>
      </c>
      <c r="F167" s="197" t="s">
        <v>948</v>
      </c>
      <c r="G167" s="198" t="s">
        <v>262</v>
      </c>
      <c r="H167" s="199">
        <v>6.5</v>
      </c>
      <c r="I167" s="200"/>
      <c r="J167" s="201">
        <f>ROUND(I167*H167,2)</f>
        <v>0</v>
      </c>
      <c r="K167" s="197" t="s">
        <v>19</v>
      </c>
      <c r="L167" s="43"/>
      <c r="M167" s="202" t="s">
        <v>19</v>
      </c>
      <c r="N167" s="203" t="s">
        <v>43</v>
      </c>
      <c r="O167" s="83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6" t="s">
        <v>150</v>
      </c>
      <c r="AT167" s="206" t="s">
        <v>129</v>
      </c>
      <c r="AU167" s="206" t="s">
        <v>82</v>
      </c>
      <c r="AY167" s="16" t="s">
        <v>128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6" t="s">
        <v>80</v>
      </c>
      <c r="BK167" s="207">
        <f>ROUND(I167*H167,2)</f>
        <v>0</v>
      </c>
      <c r="BL167" s="16" t="s">
        <v>150</v>
      </c>
      <c r="BM167" s="206" t="s">
        <v>949</v>
      </c>
    </row>
    <row r="168" s="2" customFormat="1" ht="24.15" customHeight="1">
      <c r="A168" s="37"/>
      <c r="B168" s="38"/>
      <c r="C168" s="195" t="s">
        <v>535</v>
      </c>
      <c r="D168" s="195" t="s">
        <v>129</v>
      </c>
      <c r="E168" s="196" t="s">
        <v>950</v>
      </c>
      <c r="F168" s="197" t="s">
        <v>951</v>
      </c>
      <c r="G168" s="198" t="s">
        <v>262</v>
      </c>
      <c r="H168" s="199">
        <v>1</v>
      </c>
      <c r="I168" s="200"/>
      <c r="J168" s="201">
        <f>ROUND(I168*H168,2)</f>
        <v>0</v>
      </c>
      <c r="K168" s="197" t="s">
        <v>19</v>
      </c>
      <c r="L168" s="43"/>
      <c r="M168" s="202" t="s">
        <v>19</v>
      </c>
      <c r="N168" s="203" t="s">
        <v>43</v>
      </c>
      <c r="O168" s="83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6" t="s">
        <v>150</v>
      </c>
      <c r="AT168" s="206" t="s">
        <v>129</v>
      </c>
      <c r="AU168" s="206" t="s">
        <v>82</v>
      </c>
      <c r="AY168" s="16" t="s">
        <v>128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6" t="s">
        <v>80</v>
      </c>
      <c r="BK168" s="207">
        <f>ROUND(I168*H168,2)</f>
        <v>0</v>
      </c>
      <c r="BL168" s="16" t="s">
        <v>150</v>
      </c>
      <c r="BM168" s="206" t="s">
        <v>952</v>
      </c>
    </row>
    <row r="169" s="2" customFormat="1" ht="24.15" customHeight="1">
      <c r="A169" s="37"/>
      <c r="B169" s="38"/>
      <c r="C169" s="195" t="s">
        <v>542</v>
      </c>
      <c r="D169" s="195" t="s">
        <v>129</v>
      </c>
      <c r="E169" s="196" t="s">
        <v>953</v>
      </c>
      <c r="F169" s="197" t="s">
        <v>954</v>
      </c>
      <c r="G169" s="198" t="s">
        <v>955</v>
      </c>
      <c r="H169" s="199">
        <v>1</v>
      </c>
      <c r="I169" s="200"/>
      <c r="J169" s="201">
        <f>ROUND(I169*H169,2)</f>
        <v>0</v>
      </c>
      <c r="K169" s="197" t="s">
        <v>19</v>
      </c>
      <c r="L169" s="43"/>
      <c r="M169" s="202" t="s">
        <v>19</v>
      </c>
      <c r="N169" s="203" t="s">
        <v>43</v>
      </c>
      <c r="O169" s="8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6" t="s">
        <v>150</v>
      </c>
      <c r="AT169" s="206" t="s">
        <v>129</v>
      </c>
      <c r="AU169" s="206" t="s">
        <v>82</v>
      </c>
      <c r="AY169" s="16" t="s">
        <v>128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80</v>
      </c>
      <c r="BK169" s="207">
        <f>ROUND(I169*H169,2)</f>
        <v>0</v>
      </c>
      <c r="BL169" s="16" t="s">
        <v>150</v>
      </c>
      <c r="BM169" s="206" t="s">
        <v>956</v>
      </c>
    </row>
    <row r="170" s="2" customFormat="1" ht="24.15" customHeight="1">
      <c r="A170" s="37"/>
      <c r="B170" s="38"/>
      <c r="C170" s="195" t="s">
        <v>548</v>
      </c>
      <c r="D170" s="195" t="s">
        <v>129</v>
      </c>
      <c r="E170" s="196" t="s">
        <v>957</v>
      </c>
      <c r="F170" s="197" t="s">
        <v>958</v>
      </c>
      <c r="G170" s="198" t="s">
        <v>955</v>
      </c>
      <c r="H170" s="199">
        <v>1</v>
      </c>
      <c r="I170" s="200"/>
      <c r="J170" s="201">
        <f>ROUND(I170*H170,2)</f>
        <v>0</v>
      </c>
      <c r="K170" s="197" t="s">
        <v>19</v>
      </c>
      <c r="L170" s="43"/>
      <c r="M170" s="202" t="s">
        <v>19</v>
      </c>
      <c r="N170" s="203" t="s">
        <v>43</v>
      </c>
      <c r="O170" s="83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6" t="s">
        <v>150</v>
      </c>
      <c r="AT170" s="206" t="s">
        <v>129</v>
      </c>
      <c r="AU170" s="206" t="s">
        <v>82</v>
      </c>
      <c r="AY170" s="16" t="s">
        <v>128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6" t="s">
        <v>80</v>
      </c>
      <c r="BK170" s="207">
        <f>ROUND(I170*H170,2)</f>
        <v>0</v>
      </c>
      <c r="BL170" s="16" t="s">
        <v>150</v>
      </c>
      <c r="BM170" s="206" t="s">
        <v>959</v>
      </c>
    </row>
    <row r="171" s="2" customFormat="1" ht="16.5" customHeight="1">
      <c r="A171" s="37"/>
      <c r="B171" s="38"/>
      <c r="C171" s="195" t="s">
        <v>555</v>
      </c>
      <c r="D171" s="195" t="s">
        <v>129</v>
      </c>
      <c r="E171" s="196" t="s">
        <v>960</v>
      </c>
      <c r="F171" s="197" t="s">
        <v>961</v>
      </c>
      <c r="G171" s="198" t="s">
        <v>955</v>
      </c>
      <c r="H171" s="199">
        <v>1</v>
      </c>
      <c r="I171" s="200"/>
      <c r="J171" s="201">
        <f>ROUND(I171*H171,2)</f>
        <v>0</v>
      </c>
      <c r="K171" s="197" t="s">
        <v>19</v>
      </c>
      <c r="L171" s="43"/>
      <c r="M171" s="202" t="s">
        <v>19</v>
      </c>
      <c r="N171" s="203" t="s">
        <v>43</v>
      </c>
      <c r="O171" s="83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6" t="s">
        <v>150</v>
      </c>
      <c r="AT171" s="206" t="s">
        <v>129</v>
      </c>
      <c r="AU171" s="206" t="s">
        <v>82</v>
      </c>
      <c r="AY171" s="16" t="s">
        <v>128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80</v>
      </c>
      <c r="BK171" s="207">
        <f>ROUND(I171*H171,2)</f>
        <v>0</v>
      </c>
      <c r="BL171" s="16" t="s">
        <v>150</v>
      </c>
      <c r="BM171" s="206" t="s">
        <v>962</v>
      </c>
    </row>
    <row r="172" s="11" customFormat="1" ht="22.8" customHeight="1">
      <c r="A172" s="11"/>
      <c r="B172" s="181"/>
      <c r="C172" s="182"/>
      <c r="D172" s="183" t="s">
        <v>71</v>
      </c>
      <c r="E172" s="226" t="s">
        <v>176</v>
      </c>
      <c r="F172" s="226" t="s">
        <v>383</v>
      </c>
      <c r="G172" s="182"/>
      <c r="H172" s="182"/>
      <c r="I172" s="185"/>
      <c r="J172" s="227">
        <f>BK172</f>
        <v>0</v>
      </c>
      <c r="K172" s="182"/>
      <c r="L172" s="187"/>
      <c r="M172" s="188"/>
      <c r="N172" s="189"/>
      <c r="O172" s="189"/>
      <c r="P172" s="190">
        <f>SUM(P173:P187)</f>
        <v>0</v>
      </c>
      <c r="Q172" s="189"/>
      <c r="R172" s="190">
        <f>SUM(R173:R187)</f>
        <v>0.097670000000000007</v>
      </c>
      <c r="S172" s="189"/>
      <c r="T172" s="191">
        <f>SUM(T173:T187)</f>
        <v>8.9399999999999995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92" t="s">
        <v>80</v>
      </c>
      <c r="AT172" s="193" t="s">
        <v>71</v>
      </c>
      <c r="AU172" s="193" t="s">
        <v>80</v>
      </c>
      <c r="AY172" s="192" t="s">
        <v>128</v>
      </c>
      <c r="BK172" s="194">
        <f>SUM(BK173:BK187)</f>
        <v>0</v>
      </c>
    </row>
    <row r="173" s="2" customFormat="1" ht="16.5" customHeight="1">
      <c r="A173" s="37"/>
      <c r="B173" s="38"/>
      <c r="C173" s="195" t="s">
        <v>564</v>
      </c>
      <c r="D173" s="195" t="s">
        <v>129</v>
      </c>
      <c r="E173" s="196" t="s">
        <v>385</v>
      </c>
      <c r="F173" s="197" t="s">
        <v>386</v>
      </c>
      <c r="G173" s="198" t="s">
        <v>262</v>
      </c>
      <c r="H173" s="199">
        <v>447</v>
      </c>
      <c r="I173" s="200"/>
      <c r="J173" s="201">
        <f>ROUND(I173*H173,2)</f>
        <v>0</v>
      </c>
      <c r="K173" s="197" t="s">
        <v>19</v>
      </c>
      <c r="L173" s="43"/>
      <c r="M173" s="202" t="s">
        <v>19</v>
      </c>
      <c r="N173" s="203" t="s">
        <v>43</v>
      </c>
      <c r="O173" s="83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6" t="s">
        <v>150</v>
      </c>
      <c r="AT173" s="206" t="s">
        <v>129</v>
      </c>
      <c r="AU173" s="206" t="s">
        <v>82</v>
      </c>
      <c r="AY173" s="16" t="s">
        <v>128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80</v>
      </c>
      <c r="BK173" s="207">
        <f>ROUND(I173*H173,2)</f>
        <v>0</v>
      </c>
      <c r="BL173" s="16" t="s">
        <v>150</v>
      </c>
      <c r="BM173" s="206" t="s">
        <v>963</v>
      </c>
    </row>
    <row r="174" s="2" customFormat="1" ht="33" customHeight="1">
      <c r="A174" s="37"/>
      <c r="B174" s="38"/>
      <c r="C174" s="195" t="s">
        <v>572</v>
      </c>
      <c r="D174" s="195" t="s">
        <v>129</v>
      </c>
      <c r="E174" s="196" t="s">
        <v>730</v>
      </c>
      <c r="F174" s="197" t="s">
        <v>731</v>
      </c>
      <c r="G174" s="198" t="s">
        <v>405</v>
      </c>
      <c r="H174" s="199">
        <v>115</v>
      </c>
      <c r="I174" s="200"/>
      <c r="J174" s="201">
        <f>ROUND(I174*H174,2)</f>
        <v>0</v>
      </c>
      <c r="K174" s="197" t="s">
        <v>133</v>
      </c>
      <c r="L174" s="43"/>
      <c r="M174" s="202" t="s">
        <v>19</v>
      </c>
      <c r="N174" s="203" t="s">
        <v>43</v>
      </c>
      <c r="O174" s="83"/>
      <c r="P174" s="204">
        <f>O174*H174</f>
        <v>0</v>
      </c>
      <c r="Q174" s="204">
        <v>0.00064999999999999997</v>
      </c>
      <c r="R174" s="204">
        <f>Q174*H174</f>
        <v>0.074749999999999997</v>
      </c>
      <c r="S174" s="204">
        <v>0</v>
      </c>
      <c r="T174" s="20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6" t="s">
        <v>150</v>
      </c>
      <c r="AT174" s="206" t="s">
        <v>129</v>
      </c>
      <c r="AU174" s="206" t="s">
        <v>82</v>
      </c>
      <c r="AY174" s="16" t="s">
        <v>128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6" t="s">
        <v>80</v>
      </c>
      <c r="BK174" s="207">
        <f>ROUND(I174*H174,2)</f>
        <v>0</v>
      </c>
      <c r="BL174" s="16" t="s">
        <v>150</v>
      </c>
      <c r="BM174" s="206" t="s">
        <v>964</v>
      </c>
    </row>
    <row r="175" s="2" customFormat="1">
      <c r="A175" s="37"/>
      <c r="B175" s="38"/>
      <c r="C175" s="39"/>
      <c r="D175" s="208" t="s">
        <v>136</v>
      </c>
      <c r="E175" s="39"/>
      <c r="F175" s="209" t="s">
        <v>732</v>
      </c>
      <c r="G175" s="39"/>
      <c r="H175" s="39"/>
      <c r="I175" s="210"/>
      <c r="J175" s="39"/>
      <c r="K175" s="39"/>
      <c r="L175" s="43"/>
      <c r="M175" s="211"/>
      <c r="N175" s="212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136</v>
      </c>
      <c r="AU175" s="16" t="s">
        <v>82</v>
      </c>
    </row>
    <row r="176" s="2" customFormat="1" ht="33" customHeight="1">
      <c r="A176" s="37"/>
      <c r="B176" s="38"/>
      <c r="C176" s="195" t="s">
        <v>577</v>
      </c>
      <c r="D176" s="195" t="s">
        <v>129</v>
      </c>
      <c r="E176" s="196" t="s">
        <v>733</v>
      </c>
      <c r="F176" s="197" t="s">
        <v>734</v>
      </c>
      <c r="G176" s="198" t="s">
        <v>405</v>
      </c>
      <c r="H176" s="199">
        <v>14</v>
      </c>
      <c r="I176" s="200"/>
      <c r="J176" s="201">
        <f>ROUND(I176*H176,2)</f>
        <v>0</v>
      </c>
      <c r="K176" s="197" t="s">
        <v>133</v>
      </c>
      <c r="L176" s="43"/>
      <c r="M176" s="202" t="s">
        <v>19</v>
      </c>
      <c r="N176" s="203" t="s">
        <v>43</v>
      </c>
      <c r="O176" s="83"/>
      <c r="P176" s="204">
        <f>O176*H176</f>
        <v>0</v>
      </c>
      <c r="Q176" s="204">
        <v>0.00038000000000000002</v>
      </c>
      <c r="R176" s="204">
        <f>Q176*H176</f>
        <v>0.0053200000000000001</v>
      </c>
      <c r="S176" s="204">
        <v>0</v>
      </c>
      <c r="T176" s="20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6" t="s">
        <v>150</v>
      </c>
      <c r="AT176" s="206" t="s">
        <v>129</v>
      </c>
      <c r="AU176" s="206" t="s">
        <v>82</v>
      </c>
      <c r="AY176" s="16" t="s">
        <v>128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6" t="s">
        <v>80</v>
      </c>
      <c r="BK176" s="207">
        <f>ROUND(I176*H176,2)</f>
        <v>0</v>
      </c>
      <c r="BL176" s="16" t="s">
        <v>150</v>
      </c>
      <c r="BM176" s="206" t="s">
        <v>965</v>
      </c>
    </row>
    <row r="177" s="2" customFormat="1">
      <c r="A177" s="37"/>
      <c r="B177" s="38"/>
      <c r="C177" s="39"/>
      <c r="D177" s="208" t="s">
        <v>136</v>
      </c>
      <c r="E177" s="39"/>
      <c r="F177" s="209" t="s">
        <v>736</v>
      </c>
      <c r="G177" s="39"/>
      <c r="H177" s="39"/>
      <c r="I177" s="210"/>
      <c r="J177" s="39"/>
      <c r="K177" s="39"/>
      <c r="L177" s="43"/>
      <c r="M177" s="211"/>
      <c r="N177" s="21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136</v>
      </c>
      <c r="AU177" s="16" t="s">
        <v>82</v>
      </c>
    </row>
    <row r="178" s="2" customFormat="1" ht="37.8" customHeight="1">
      <c r="A178" s="37"/>
      <c r="B178" s="38"/>
      <c r="C178" s="195" t="s">
        <v>582</v>
      </c>
      <c r="D178" s="195" t="s">
        <v>129</v>
      </c>
      <c r="E178" s="196" t="s">
        <v>440</v>
      </c>
      <c r="F178" s="197" t="s">
        <v>441</v>
      </c>
      <c r="G178" s="198" t="s">
        <v>405</v>
      </c>
      <c r="H178" s="199">
        <v>129</v>
      </c>
      <c r="I178" s="200"/>
      <c r="J178" s="201">
        <f>ROUND(I178*H178,2)</f>
        <v>0</v>
      </c>
      <c r="K178" s="197" t="s">
        <v>133</v>
      </c>
      <c r="L178" s="43"/>
      <c r="M178" s="202" t="s">
        <v>19</v>
      </c>
      <c r="N178" s="203" t="s">
        <v>43</v>
      </c>
      <c r="O178" s="83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6" t="s">
        <v>150</v>
      </c>
      <c r="AT178" s="206" t="s">
        <v>129</v>
      </c>
      <c r="AU178" s="206" t="s">
        <v>82</v>
      </c>
      <c r="AY178" s="16" t="s">
        <v>128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6" t="s">
        <v>80</v>
      </c>
      <c r="BK178" s="207">
        <f>ROUND(I178*H178,2)</f>
        <v>0</v>
      </c>
      <c r="BL178" s="16" t="s">
        <v>150</v>
      </c>
      <c r="BM178" s="206" t="s">
        <v>966</v>
      </c>
    </row>
    <row r="179" s="2" customFormat="1">
      <c r="A179" s="37"/>
      <c r="B179" s="38"/>
      <c r="C179" s="39"/>
      <c r="D179" s="208" t="s">
        <v>136</v>
      </c>
      <c r="E179" s="39"/>
      <c r="F179" s="209" t="s">
        <v>443</v>
      </c>
      <c r="G179" s="39"/>
      <c r="H179" s="39"/>
      <c r="I179" s="210"/>
      <c r="J179" s="39"/>
      <c r="K179" s="39"/>
      <c r="L179" s="43"/>
      <c r="M179" s="211"/>
      <c r="N179" s="212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136</v>
      </c>
      <c r="AU179" s="16" t="s">
        <v>82</v>
      </c>
    </row>
    <row r="180" s="2" customFormat="1" ht="33" customHeight="1">
      <c r="A180" s="37"/>
      <c r="B180" s="38"/>
      <c r="C180" s="195" t="s">
        <v>592</v>
      </c>
      <c r="D180" s="195" t="s">
        <v>129</v>
      </c>
      <c r="E180" s="196" t="s">
        <v>450</v>
      </c>
      <c r="F180" s="197" t="s">
        <v>451</v>
      </c>
      <c r="G180" s="198" t="s">
        <v>405</v>
      </c>
      <c r="H180" s="199">
        <v>80</v>
      </c>
      <c r="I180" s="200"/>
      <c r="J180" s="201">
        <f>ROUND(I180*H180,2)</f>
        <v>0</v>
      </c>
      <c r="K180" s="197" t="s">
        <v>133</v>
      </c>
      <c r="L180" s="43"/>
      <c r="M180" s="202" t="s">
        <v>19</v>
      </c>
      <c r="N180" s="203" t="s">
        <v>43</v>
      </c>
      <c r="O180" s="83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6" t="s">
        <v>150</v>
      </c>
      <c r="AT180" s="206" t="s">
        <v>129</v>
      </c>
      <c r="AU180" s="206" t="s">
        <v>82</v>
      </c>
      <c r="AY180" s="16" t="s">
        <v>128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80</v>
      </c>
      <c r="BK180" s="207">
        <f>ROUND(I180*H180,2)</f>
        <v>0</v>
      </c>
      <c r="BL180" s="16" t="s">
        <v>150</v>
      </c>
      <c r="BM180" s="206" t="s">
        <v>967</v>
      </c>
    </row>
    <row r="181" s="2" customFormat="1">
      <c r="A181" s="37"/>
      <c r="B181" s="38"/>
      <c r="C181" s="39"/>
      <c r="D181" s="208" t="s">
        <v>136</v>
      </c>
      <c r="E181" s="39"/>
      <c r="F181" s="209" t="s">
        <v>453</v>
      </c>
      <c r="G181" s="39"/>
      <c r="H181" s="39"/>
      <c r="I181" s="210"/>
      <c r="J181" s="39"/>
      <c r="K181" s="39"/>
      <c r="L181" s="43"/>
      <c r="M181" s="211"/>
      <c r="N181" s="21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136</v>
      </c>
      <c r="AU181" s="16" t="s">
        <v>82</v>
      </c>
    </row>
    <row r="182" s="13" customFormat="1">
      <c r="A182" s="13"/>
      <c r="B182" s="228"/>
      <c r="C182" s="229"/>
      <c r="D182" s="213" t="s">
        <v>215</v>
      </c>
      <c r="E182" s="230" t="s">
        <v>19</v>
      </c>
      <c r="F182" s="231" t="s">
        <v>454</v>
      </c>
      <c r="G182" s="229"/>
      <c r="H182" s="230" t="s">
        <v>19</v>
      </c>
      <c r="I182" s="232"/>
      <c r="J182" s="229"/>
      <c r="K182" s="229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215</v>
      </c>
      <c r="AU182" s="237" t="s">
        <v>82</v>
      </c>
      <c r="AV182" s="13" t="s">
        <v>80</v>
      </c>
      <c r="AW182" s="13" t="s">
        <v>33</v>
      </c>
      <c r="AX182" s="13" t="s">
        <v>72</v>
      </c>
      <c r="AY182" s="237" t="s">
        <v>128</v>
      </c>
    </row>
    <row r="183" s="14" customFormat="1">
      <c r="A183" s="14"/>
      <c r="B183" s="238"/>
      <c r="C183" s="239"/>
      <c r="D183" s="213" t="s">
        <v>215</v>
      </c>
      <c r="E183" s="240" t="s">
        <v>19</v>
      </c>
      <c r="F183" s="241" t="s">
        <v>943</v>
      </c>
      <c r="G183" s="239"/>
      <c r="H183" s="242">
        <v>80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215</v>
      </c>
      <c r="AU183" s="248" t="s">
        <v>82</v>
      </c>
      <c r="AV183" s="14" t="s">
        <v>82</v>
      </c>
      <c r="AW183" s="14" t="s">
        <v>33</v>
      </c>
      <c r="AX183" s="14" t="s">
        <v>72</v>
      </c>
      <c r="AY183" s="248" t="s">
        <v>128</v>
      </c>
    </row>
    <row r="184" s="2" customFormat="1" ht="55.5" customHeight="1">
      <c r="A184" s="37"/>
      <c r="B184" s="38"/>
      <c r="C184" s="195" t="s">
        <v>408</v>
      </c>
      <c r="D184" s="195" t="s">
        <v>129</v>
      </c>
      <c r="E184" s="196" t="s">
        <v>457</v>
      </c>
      <c r="F184" s="197" t="s">
        <v>458</v>
      </c>
      <c r="G184" s="198" t="s">
        <v>405</v>
      </c>
      <c r="H184" s="199">
        <v>80</v>
      </c>
      <c r="I184" s="200"/>
      <c r="J184" s="201">
        <f>ROUND(I184*H184,2)</f>
        <v>0</v>
      </c>
      <c r="K184" s="197" t="s">
        <v>133</v>
      </c>
      <c r="L184" s="43"/>
      <c r="M184" s="202" t="s">
        <v>19</v>
      </c>
      <c r="N184" s="203" t="s">
        <v>43</v>
      </c>
      <c r="O184" s="83"/>
      <c r="P184" s="204">
        <f>O184*H184</f>
        <v>0</v>
      </c>
      <c r="Q184" s="204">
        <v>0.00022000000000000001</v>
      </c>
      <c r="R184" s="204">
        <f>Q184*H184</f>
        <v>0.017600000000000001</v>
      </c>
      <c r="S184" s="204">
        <v>0</v>
      </c>
      <c r="T184" s="20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6" t="s">
        <v>150</v>
      </c>
      <c r="AT184" s="206" t="s">
        <v>129</v>
      </c>
      <c r="AU184" s="206" t="s">
        <v>82</v>
      </c>
      <c r="AY184" s="16" t="s">
        <v>128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6" t="s">
        <v>80</v>
      </c>
      <c r="BK184" s="207">
        <f>ROUND(I184*H184,2)</f>
        <v>0</v>
      </c>
      <c r="BL184" s="16" t="s">
        <v>150</v>
      </c>
      <c r="BM184" s="206" t="s">
        <v>968</v>
      </c>
    </row>
    <row r="185" s="2" customFormat="1">
      <c r="A185" s="37"/>
      <c r="B185" s="38"/>
      <c r="C185" s="39"/>
      <c r="D185" s="208" t="s">
        <v>136</v>
      </c>
      <c r="E185" s="39"/>
      <c r="F185" s="209" t="s">
        <v>460</v>
      </c>
      <c r="G185" s="39"/>
      <c r="H185" s="39"/>
      <c r="I185" s="210"/>
      <c r="J185" s="39"/>
      <c r="K185" s="39"/>
      <c r="L185" s="43"/>
      <c r="M185" s="211"/>
      <c r="N185" s="21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136</v>
      </c>
      <c r="AU185" s="16" t="s">
        <v>82</v>
      </c>
    </row>
    <row r="186" s="2" customFormat="1" ht="62.7" customHeight="1">
      <c r="A186" s="37"/>
      <c r="B186" s="38"/>
      <c r="C186" s="195" t="s">
        <v>603</v>
      </c>
      <c r="D186" s="195" t="s">
        <v>129</v>
      </c>
      <c r="E186" s="196" t="s">
        <v>501</v>
      </c>
      <c r="F186" s="197" t="s">
        <v>502</v>
      </c>
      <c r="G186" s="198" t="s">
        <v>262</v>
      </c>
      <c r="H186" s="199">
        <v>447</v>
      </c>
      <c r="I186" s="200"/>
      <c r="J186" s="201">
        <f>ROUND(I186*H186,2)</f>
        <v>0</v>
      </c>
      <c r="K186" s="197" t="s">
        <v>133</v>
      </c>
      <c r="L186" s="43"/>
      <c r="M186" s="202" t="s">
        <v>19</v>
      </c>
      <c r="N186" s="203" t="s">
        <v>43</v>
      </c>
      <c r="O186" s="83"/>
      <c r="P186" s="204">
        <f>O186*H186</f>
        <v>0</v>
      </c>
      <c r="Q186" s="204">
        <v>0</v>
      </c>
      <c r="R186" s="204">
        <f>Q186*H186</f>
        <v>0</v>
      </c>
      <c r="S186" s="204">
        <v>0.02</v>
      </c>
      <c r="T186" s="205">
        <f>S186*H186</f>
        <v>8.9399999999999995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6" t="s">
        <v>150</v>
      </c>
      <c r="AT186" s="206" t="s">
        <v>129</v>
      </c>
      <c r="AU186" s="206" t="s">
        <v>82</v>
      </c>
      <c r="AY186" s="16" t="s">
        <v>128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6" t="s">
        <v>80</v>
      </c>
      <c r="BK186" s="207">
        <f>ROUND(I186*H186,2)</f>
        <v>0</v>
      </c>
      <c r="BL186" s="16" t="s">
        <v>150</v>
      </c>
      <c r="BM186" s="206" t="s">
        <v>969</v>
      </c>
    </row>
    <row r="187" s="2" customFormat="1">
      <c r="A187" s="37"/>
      <c r="B187" s="38"/>
      <c r="C187" s="39"/>
      <c r="D187" s="208" t="s">
        <v>136</v>
      </c>
      <c r="E187" s="39"/>
      <c r="F187" s="209" t="s">
        <v>504</v>
      </c>
      <c r="G187" s="39"/>
      <c r="H187" s="39"/>
      <c r="I187" s="210"/>
      <c r="J187" s="39"/>
      <c r="K187" s="39"/>
      <c r="L187" s="43"/>
      <c r="M187" s="211"/>
      <c r="N187" s="212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136</v>
      </c>
      <c r="AU187" s="16" t="s">
        <v>82</v>
      </c>
    </row>
    <row r="188" s="11" customFormat="1" ht="22.8" customHeight="1">
      <c r="A188" s="11"/>
      <c r="B188" s="181"/>
      <c r="C188" s="182"/>
      <c r="D188" s="183" t="s">
        <v>71</v>
      </c>
      <c r="E188" s="226" t="s">
        <v>546</v>
      </c>
      <c r="F188" s="226" t="s">
        <v>547</v>
      </c>
      <c r="G188" s="182"/>
      <c r="H188" s="182"/>
      <c r="I188" s="185"/>
      <c r="J188" s="227">
        <f>BK188</f>
        <v>0</v>
      </c>
      <c r="K188" s="182"/>
      <c r="L188" s="187"/>
      <c r="M188" s="188"/>
      <c r="N188" s="189"/>
      <c r="O188" s="189"/>
      <c r="P188" s="190">
        <f>SUM(P189:P190)</f>
        <v>0</v>
      </c>
      <c r="Q188" s="189"/>
      <c r="R188" s="190">
        <f>SUM(R189:R190)</f>
        <v>0</v>
      </c>
      <c r="S188" s="189"/>
      <c r="T188" s="191">
        <f>SUM(T189:T190)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192" t="s">
        <v>80</v>
      </c>
      <c r="AT188" s="193" t="s">
        <v>71</v>
      </c>
      <c r="AU188" s="193" t="s">
        <v>80</v>
      </c>
      <c r="AY188" s="192" t="s">
        <v>128</v>
      </c>
      <c r="BK188" s="194">
        <f>SUM(BK189:BK190)</f>
        <v>0</v>
      </c>
    </row>
    <row r="189" s="2" customFormat="1" ht="44.25" customHeight="1">
      <c r="A189" s="37"/>
      <c r="B189" s="38"/>
      <c r="C189" s="195" t="s">
        <v>608</v>
      </c>
      <c r="D189" s="195" t="s">
        <v>129</v>
      </c>
      <c r="E189" s="196" t="s">
        <v>549</v>
      </c>
      <c r="F189" s="197" t="s">
        <v>550</v>
      </c>
      <c r="G189" s="198" t="s">
        <v>246</v>
      </c>
      <c r="H189" s="199">
        <v>11.981999999999999</v>
      </c>
      <c r="I189" s="200"/>
      <c r="J189" s="201">
        <f>ROUND(I189*H189,2)</f>
        <v>0</v>
      </c>
      <c r="K189" s="197" t="s">
        <v>133</v>
      </c>
      <c r="L189" s="43"/>
      <c r="M189" s="202" t="s">
        <v>19</v>
      </c>
      <c r="N189" s="203" t="s">
        <v>43</v>
      </c>
      <c r="O189" s="83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6" t="s">
        <v>150</v>
      </c>
      <c r="AT189" s="206" t="s">
        <v>129</v>
      </c>
      <c r="AU189" s="206" t="s">
        <v>82</v>
      </c>
      <c r="AY189" s="16" t="s">
        <v>128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80</v>
      </c>
      <c r="BK189" s="207">
        <f>ROUND(I189*H189,2)</f>
        <v>0</v>
      </c>
      <c r="BL189" s="16" t="s">
        <v>150</v>
      </c>
      <c r="BM189" s="206" t="s">
        <v>970</v>
      </c>
    </row>
    <row r="190" s="2" customFormat="1">
      <c r="A190" s="37"/>
      <c r="B190" s="38"/>
      <c r="C190" s="39"/>
      <c r="D190" s="208" t="s">
        <v>136</v>
      </c>
      <c r="E190" s="39"/>
      <c r="F190" s="209" t="s">
        <v>552</v>
      </c>
      <c r="G190" s="39"/>
      <c r="H190" s="39"/>
      <c r="I190" s="210"/>
      <c r="J190" s="39"/>
      <c r="K190" s="39"/>
      <c r="L190" s="43"/>
      <c r="M190" s="211"/>
      <c r="N190" s="21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82</v>
      </c>
    </row>
    <row r="191" s="11" customFormat="1" ht="22.8" customHeight="1">
      <c r="A191" s="11"/>
      <c r="B191" s="181"/>
      <c r="C191" s="182"/>
      <c r="D191" s="183" t="s">
        <v>71</v>
      </c>
      <c r="E191" s="226" t="s">
        <v>553</v>
      </c>
      <c r="F191" s="226" t="s">
        <v>554</v>
      </c>
      <c r="G191" s="182"/>
      <c r="H191" s="182"/>
      <c r="I191" s="185"/>
      <c r="J191" s="227">
        <f>BK191</f>
        <v>0</v>
      </c>
      <c r="K191" s="182"/>
      <c r="L191" s="187"/>
      <c r="M191" s="188"/>
      <c r="N191" s="189"/>
      <c r="O191" s="189"/>
      <c r="P191" s="190">
        <f>SUM(P192:P200)</f>
        <v>0</v>
      </c>
      <c r="Q191" s="189"/>
      <c r="R191" s="190">
        <f>SUM(R192:R200)</f>
        <v>0</v>
      </c>
      <c r="S191" s="189"/>
      <c r="T191" s="191">
        <f>SUM(T192:T200)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2" t="s">
        <v>80</v>
      </c>
      <c r="AT191" s="193" t="s">
        <v>71</v>
      </c>
      <c r="AU191" s="193" t="s">
        <v>80</v>
      </c>
      <c r="AY191" s="192" t="s">
        <v>128</v>
      </c>
      <c r="BK191" s="194">
        <f>SUM(BK192:BK200)</f>
        <v>0</v>
      </c>
    </row>
    <row r="192" s="2" customFormat="1" ht="24.15" customHeight="1">
      <c r="A192" s="37"/>
      <c r="B192" s="38"/>
      <c r="C192" s="195" t="s">
        <v>971</v>
      </c>
      <c r="D192" s="195" t="s">
        <v>129</v>
      </c>
      <c r="E192" s="196" t="s">
        <v>556</v>
      </c>
      <c r="F192" s="197" t="s">
        <v>557</v>
      </c>
      <c r="G192" s="198" t="s">
        <v>246</v>
      </c>
      <c r="H192" s="199">
        <v>41.119999999999997</v>
      </c>
      <c r="I192" s="200"/>
      <c r="J192" s="201">
        <f>ROUND(I192*H192,2)</f>
        <v>0</v>
      </c>
      <c r="K192" s="197" t="s">
        <v>133</v>
      </c>
      <c r="L192" s="43"/>
      <c r="M192" s="202" t="s">
        <v>19</v>
      </c>
      <c r="N192" s="203" t="s">
        <v>43</v>
      </c>
      <c r="O192" s="83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6" t="s">
        <v>150</v>
      </c>
      <c r="AT192" s="206" t="s">
        <v>129</v>
      </c>
      <c r="AU192" s="206" t="s">
        <v>82</v>
      </c>
      <c r="AY192" s="16" t="s">
        <v>128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6" t="s">
        <v>80</v>
      </c>
      <c r="BK192" s="207">
        <f>ROUND(I192*H192,2)</f>
        <v>0</v>
      </c>
      <c r="BL192" s="16" t="s">
        <v>150</v>
      </c>
      <c r="BM192" s="206" t="s">
        <v>972</v>
      </c>
    </row>
    <row r="193" s="2" customFormat="1">
      <c r="A193" s="37"/>
      <c r="B193" s="38"/>
      <c r="C193" s="39"/>
      <c r="D193" s="208" t="s">
        <v>136</v>
      </c>
      <c r="E193" s="39"/>
      <c r="F193" s="209" t="s">
        <v>559</v>
      </c>
      <c r="G193" s="39"/>
      <c r="H193" s="39"/>
      <c r="I193" s="210"/>
      <c r="J193" s="39"/>
      <c r="K193" s="39"/>
      <c r="L193" s="43"/>
      <c r="M193" s="211"/>
      <c r="N193" s="21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136</v>
      </c>
      <c r="AU193" s="16" t="s">
        <v>82</v>
      </c>
    </row>
    <row r="194" s="13" customFormat="1">
      <c r="A194" s="13"/>
      <c r="B194" s="228"/>
      <c r="C194" s="229"/>
      <c r="D194" s="213" t="s">
        <v>215</v>
      </c>
      <c r="E194" s="230" t="s">
        <v>19</v>
      </c>
      <c r="F194" s="231" t="s">
        <v>562</v>
      </c>
      <c r="G194" s="229"/>
      <c r="H194" s="230" t="s">
        <v>19</v>
      </c>
      <c r="I194" s="232"/>
      <c r="J194" s="229"/>
      <c r="K194" s="229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215</v>
      </c>
      <c r="AU194" s="237" t="s">
        <v>82</v>
      </c>
      <c r="AV194" s="13" t="s">
        <v>80</v>
      </c>
      <c r="AW194" s="13" t="s">
        <v>33</v>
      </c>
      <c r="AX194" s="13" t="s">
        <v>72</v>
      </c>
      <c r="AY194" s="237" t="s">
        <v>128</v>
      </c>
    </row>
    <row r="195" s="14" customFormat="1">
      <c r="A195" s="14"/>
      <c r="B195" s="238"/>
      <c r="C195" s="239"/>
      <c r="D195" s="213" t="s">
        <v>215</v>
      </c>
      <c r="E195" s="240" t="s">
        <v>19</v>
      </c>
      <c r="F195" s="241" t="s">
        <v>973</v>
      </c>
      <c r="G195" s="239"/>
      <c r="H195" s="242">
        <v>41.119999999999997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215</v>
      </c>
      <c r="AU195" s="248" t="s">
        <v>82</v>
      </c>
      <c r="AV195" s="14" t="s">
        <v>82</v>
      </c>
      <c r="AW195" s="14" t="s">
        <v>33</v>
      </c>
      <c r="AX195" s="14" t="s">
        <v>72</v>
      </c>
      <c r="AY195" s="248" t="s">
        <v>128</v>
      </c>
    </row>
    <row r="196" s="2" customFormat="1" ht="24.15" customHeight="1">
      <c r="A196" s="37"/>
      <c r="B196" s="38"/>
      <c r="C196" s="195" t="s">
        <v>926</v>
      </c>
      <c r="D196" s="195" t="s">
        <v>129</v>
      </c>
      <c r="E196" s="196" t="s">
        <v>565</v>
      </c>
      <c r="F196" s="197" t="s">
        <v>566</v>
      </c>
      <c r="G196" s="198" t="s">
        <v>246</v>
      </c>
      <c r="H196" s="199">
        <v>45.57</v>
      </c>
      <c r="I196" s="200"/>
      <c r="J196" s="201">
        <f>ROUND(I196*H196,2)</f>
        <v>0</v>
      </c>
      <c r="K196" s="197" t="s">
        <v>19</v>
      </c>
      <c r="L196" s="43"/>
      <c r="M196" s="202" t="s">
        <v>19</v>
      </c>
      <c r="N196" s="203" t="s">
        <v>43</v>
      </c>
      <c r="O196" s="83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6" t="s">
        <v>150</v>
      </c>
      <c r="AT196" s="206" t="s">
        <v>129</v>
      </c>
      <c r="AU196" s="206" t="s">
        <v>82</v>
      </c>
      <c r="AY196" s="16" t="s">
        <v>128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6" t="s">
        <v>80</v>
      </c>
      <c r="BK196" s="207">
        <f>ROUND(I196*H196,2)</f>
        <v>0</v>
      </c>
      <c r="BL196" s="16" t="s">
        <v>150</v>
      </c>
      <c r="BM196" s="206" t="s">
        <v>974</v>
      </c>
    </row>
    <row r="197" s="13" customFormat="1">
      <c r="A197" s="13"/>
      <c r="B197" s="228"/>
      <c r="C197" s="229"/>
      <c r="D197" s="213" t="s">
        <v>215</v>
      </c>
      <c r="E197" s="230" t="s">
        <v>19</v>
      </c>
      <c r="F197" s="231" t="s">
        <v>562</v>
      </c>
      <c r="G197" s="229"/>
      <c r="H197" s="230" t="s">
        <v>19</v>
      </c>
      <c r="I197" s="232"/>
      <c r="J197" s="229"/>
      <c r="K197" s="229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215</v>
      </c>
      <c r="AU197" s="237" t="s">
        <v>82</v>
      </c>
      <c r="AV197" s="13" t="s">
        <v>80</v>
      </c>
      <c r="AW197" s="13" t="s">
        <v>33</v>
      </c>
      <c r="AX197" s="13" t="s">
        <v>72</v>
      </c>
      <c r="AY197" s="237" t="s">
        <v>128</v>
      </c>
    </row>
    <row r="198" s="14" customFormat="1">
      <c r="A198" s="14"/>
      <c r="B198" s="238"/>
      <c r="C198" s="239"/>
      <c r="D198" s="213" t="s">
        <v>215</v>
      </c>
      <c r="E198" s="240" t="s">
        <v>19</v>
      </c>
      <c r="F198" s="241" t="s">
        <v>973</v>
      </c>
      <c r="G198" s="239"/>
      <c r="H198" s="242">
        <v>41.119999999999997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215</v>
      </c>
      <c r="AU198" s="248" t="s">
        <v>82</v>
      </c>
      <c r="AV198" s="14" t="s">
        <v>82</v>
      </c>
      <c r="AW198" s="14" t="s">
        <v>33</v>
      </c>
      <c r="AX198" s="14" t="s">
        <v>72</v>
      </c>
      <c r="AY198" s="248" t="s">
        <v>128</v>
      </c>
    </row>
    <row r="199" s="13" customFormat="1">
      <c r="A199" s="13"/>
      <c r="B199" s="228"/>
      <c r="C199" s="229"/>
      <c r="D199" s="213" t="s">
        <v>215</v>
      </c>
      <c r="E199" s="230" t="s">
        <v>19</v>
      </c>
      <c r="F199" s="231" t="s">
        <v>568</v>
      </c>
      <c r="G199" s="229"/>
      <c r="H199" s="230" t="s">
        <v>19</v>
      </c>
      <c r="I199" s="232"/>
      <c r="J199" s="229"/>
      <c r="K199" s="229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215</v>
      </c>
      <c r="AU199" s="237" t="s">
        <v>82</v>
      </c>
      <c r="AV199" s="13" t="s">
        <v>80</v>
      </c>
      <c r="AW199" s="13" t="s">
        <v>33</v>
      </c>
      <c r="AX199" s="13" t="s">
        <v>72</v>
      </c>
      <c r="AY199" s="237" t="s">
        <v>128</v>
      </c>
    </row>
    <row r="200" s="14" customFormat="1">
      <c r="A200" s="14"/>
      <c r="B200" s="238"/>
      <c r="C200" s="239"/>
      <c r="D200" s="213" t="s">
        <v>215</v>
      </c>
      <c r="E200" s="240" t="s">
        <v>19</v>
      </c>
      <c r="F200" s="241" t="s">
        <v>975</v>
      </c>
      <c r="G200" s="239"/>
      <c r="H200" s="242">
        <v>4.4500000000000002</v>
      </c>
      <c r="I200" s="243"/>
      <c r="J200" s="239"/>
      <c r="K200" s="239"/>
      <c r="L200" s="244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215</v>
      </c>
      <c r="AU200" s="248" t="s">
        <v>82</v>
      </c>
      <c r="AV200" s="14" t="s">
        <v>82</v>
      </c>
      <c r="AW200" s="14" t="s">
        <v>33</v>
      </c>
      <c r="AX200" s="14" t="s">
        <v>72</v>
      </c>
      <c r="AY200" s="248" t="s">
        <v>128</v>
      </c>
    </row>
    <row r="201" s="2" customFormat="1" ht="6.96" customHeight="1">
      <c r="A201" s="37"/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43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sheet="1" autoFilter="0" formatColumns="0" formatRows="0" objects="1" scenarios="1" spinCount="100000" saltValue="mZTmz3UEiLKNQIAb+5xDME80rBNKVqwSLdurU45sl6dzr+HZ+3/JoH5Yi+TWyVC+ngcaw2h7VpciOTD/5FXfWA==" hashValue="kOeWvAAC3gL0NP0wXaThBU3rvrIl1hDTpJBKU2/M6Pe8bLsqSUduD6J5fomdMXn1MfR2rdmgqejUrnyeXCwHvw==" algorithmName="SHA-512" password="CC35"/>
  <autoFilter ref="C85:K20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4512"/>
    <hyperlink ref="F92" r:id="rId2" display="https://podminky.urs.cz/item/CS_URS_2024_02/122552203"/>
    <hyperlink ref="F96" r:id="rId3" display="https://podminky.urs.cz/item/CS_URS_2024_02/162751117"/>
    <hyperlink ref="F98" r:id="rId4" display="https://podminky.urs.cz/item/CS_URS_2024_02/162751119"/>
    <hyperlink ref="F101" r:id="rId5" display="https://podminky.urs.cz/item/CS_URS_2024_02/171201221"/>
    <hyperlink ref="F104" r:id="rId6" display="https://podminky.urs.cz/item/CS_URS_2024_02/181951112"/>
    <hyperlink ref="F109" r:id="rId7" display="https://podminky.urs.cz/item/CS_URS_2024_02/573231108"/>
    <hyperlink ref="F113" r:id="rId8" display="https://podminky.urs.cz/item/CS_URS_2024_02/573231107"/>
    <hyperlink ref="F120" r:id="rId9" display="https://podminky.urs.cz/item/CS_URS_2024_02/569931132"/>
    <hyperlink ref="F122" r:id="rId10" display="https://podminky.urs.cz/item/CS_URS_2024_02/564950413"/>
    <hyperlink ref="F175" r:id="rId11" display="https://podminky.urs.cz/item/CS_URS_2024_02/915221112"/>
    <hyperlink ref="F177" r:id="rId12" display="https://podminky.urs.cz/item/CS_URS_2024_02/915221122"/>
    <hyperlink ref="F179" r:id="rId13" display="https://podminky.urs.cz/item/CS_URS_2024_02/915611111"/>
    <hyperlink ref="F181" r:id="rId14" display="https://podminky.urs.cz/item/CS_URS_2024_02/919112111"/>
    <hyperlink ref="F185" r:id="rId15" display="https://podminky.urs.cz/item/CS_URS_2024_02/919121212"/>
    <hyperlink ref="F187" r:id="rId16" display="https://podminky.urs.cz/item/CS_URS_2024_02/938909311"/>
    <hyperlink ref="F190" r:id="rId17" display="https://podminky.urs.cz/item/CS_URS_2024_02/998225111"/>
    <hyperlink ref="F193" r:id="rId18" display="https://podminky.urs.cz/item/CS_URS_2024_02/997221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976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>Správa a údržba silnic Plzeňského kraje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SG GEOTECHNIKA a.s.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>ROMAN MITAS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ROUND((SUM(BE86:BE193)),  2)</f>
        <v>0</v>
      </c>
      <c r="G33" s="37"/>
      <c r="H33" s="37"/>
      <c r="I33" s="147">
        <v>0.20999999999999999</v>
      </c>
      <c r="J33" s="146">
        <f>ROUND(((SUM(BE86:BE193))*I33),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ROUND((SUM(BF86:BF193)),  2)</f>
        <v>0</v>
      </c>
      <c r="G34" s="37"/>
      <c r="H34" s="37"/>
      <c r="I34" s="147">
        <v>0.12</v>
      </c>
      <c r="J34" s="146">
        <f>ROUND(((SUM(BF86:BF193))*I34),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ROUND((SUM(BG86:BG193)),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ROUND((SUM(BH86:BH193)),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ROUND((SUM(BI86:BI193)),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07 - SO 202_172-006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825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J88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200</v>
      </c>
      <c r="E62" s="223"/>
      <c r="F62" s="223"/>
      <c r="G62" s="223"/>
      <c r="H62" s="223"/>
      <c r="I62" s="223"/>
      <c r="J62" s="224">
        <f>J91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826</v>
      </c>
      <c r="E63" s="223"/>
      <c r="F63" s="223"/>
      <c r="G63" s="223"/>
      <c r="H63" s="223"/>
      <c r="I63" s="223"/>
      <c r="J63" s="224">
        <f>J105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202</v>
      </c>
      <c r="E64" s="223"/>
      <c r="F64" s="223"/>
      <c r="G64" s="223"/>
      <c r="H64" s="223"/>
      <c r="I64" s="223"/>
      <c r="J64" s="224">
        <f>J167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203</v>
      </c>
      <c r="E65" s="223"/>
      <c r="F65" s="223"/>
      <c r="G65" s="223"/>
      <c r="H65" s="223"/>
      <c r="I65" s="223"/>
      <c r="J65" s="224">
        <f>J181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204</v>
      </c>
      <c r="E66" s="223"/>
      <c r="F66" s="223"/>
      <c r="G66" s="223"/>
      <c r="H66" s="223"/>
      <c r="I66" s="223"/>
      <c r="J66" s="224">
        <f>J184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113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II-172 Soběšice - Frymburk,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105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07 - SO 202_172-006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26. 10. 2024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 a.s.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114</v>
      </c>
      <c r="D85" s="173" t="s">
        <v>57</v>
      </c>
      <c r="E85" s="173" t="s">
        <v>53</v>
      </c>
      <c r="F85" s="173" t="s">
        <v>54</v>
      </c>
      <c r="G85" s="173" t="s">
        <v>115</v>
      </c>
      <c r="H85" s="173" t="s">
        <v>116</v>
      </c>
      <c r="I85" s="173" t="s">
        <v>117</v>
      </c>
      <c r="J85" s="173" t="s">
        <v>109</v>
      </c>
      <c r="K85" s="174" t="s">
        <v>118</v>
      </c>
      <c r="L85" s="175"/>
      <c r="M85" s="91" t="s">
        <v>19</v>
      </c>
      <c r="N85" s="92" t="s">
        <v>42</v>
      </c>
      <c r="O85" s="92" t="s">
        <v>119</v>
      </c>
      <c r="P85" s="92" t="s">
        <v>120</v>
      </c>
      <c r="Q85" s="92" t="s">
        <v>121</v>
      </c>
      <c r="R85" s="92" t="s">
        <v>122</v>
      </c>
      <c r="S85" s="92" t="s">
        <v>123</v>
      </c>
      <c r="T85" s="93" t="s">
        <v>124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125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3.2767499999999998</v>
      </c>
      <c r="S86" s="95"/>
      <c r="T86" s="179">
        <f>T87</f>
        <v>23.52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110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207</v>
      </c>
      <c r="F87" s="184" t="s">
        <v>207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P88+P91+P105+P167+P181+P184</f>
        <v>0</v>
      </c>
      <c r="Q87" s="189"/>
      <c r="R87" s="190">
        <f>R88+R91+R105+R167+R181+R184</f>
        <v>3.2767499999999998</v>
      </c>
      <c r="S87" s="189"/>
      <c r="T87" s="191">
        <f>T88+T91+T105+T167+T181+T184</f>
        <v>23.52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128</v>
      </c>
      <c r="BK87" s="194">
        <f>BK88+BK91+BK105+BK167+BK181+BK184</f>
        <v>0</v>
      </c>
    </row>
    <row r="88" s="11" customFormat="1" ht="22.8" customHeight="1">
      <c r="A88" s="11"/>
      <c r="B88" s="181"/>
      <c r="C88" s="182"/>
      <c r="D88" s="183" t="s">
        <v>71</v>
      </c>
      <c r="E88" s="226" t="s">
        <v>80</v>
      </c>
      <c r="F88" s="226" t="s">
        <v>209</v>
      </c>
      <c r="G88" s="182"/>
      <c r="H88" s="182"/>
      <c r="I88" s="185"/>
      <c r="J88" s="227">
        <f>BK88</f>
        <v>0</v>
      </c>
      <c r="K88" s="182"/>
      <c r="L88" s="187"/>
      <c r="M88" s="188"/>
      <c r="N88" s="189"/>
      <c r="O88" s="189"/>
      <c r="P88" s="190">
        <f>SUM(P89:P90)</f>
        <v>0</v>
      </c>
      <c r="Q88" s="189"/>
      <c r="R88" s="190">
        <f>SUM(R89:R90)</f>
        <v>0.0021000000000000003</v>
      </c>
      <c r="S88" s="189"/>
      <c r="T88" s="191">
        <f>SUM(T89:T90)</f>
        <v>19.32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128</v>
      </c>
      <c r="BK88" s="194">
        <f>SUM(BK89:BK90)</f>
        <v>0</v>
      </c>
    </row>
    <row r="89" s="2" customFormat="1" ht="44.25" customHeight="1">
      <c r="A89" s="37"/>
      <c r="B89" s="38"/>
      <c r="C89" s="195" t="s">
        <v>80</v>
      </c>
      <c r="D89" s="195" t="s">
        <v>129</v>
      </c>
      <c r="E89" s="196" t="s">
        <v>827</v>
      </c>
      <c r="F89" s="197" t="s">
        <v>828</v>
      </c>
      <c r="G89" s="198" t="s">
        <v>262</v>
      </c>
      <c r="H89" s="199">
        <v>210</v>
      </c>
      <c r="I89" s="200"/>
      <c r="J89" s="201">
        <f>ROUND(I89*H89,2)</f>
        <v>0</v>
      </c>
      <c r="K89" s="197" t="s">
        <v>133</v>
      </c>
      <c r="L89" s="43"/>
      <c r="M89" s="202" t="s">
        <v>19</v>
      </c>
      <c r="N89" s="203" t="s">
        <v>43</v>
      </c>
      <c r="O89" s="83"/>
      <c r="P89" s="204">
        <f>O89*H89</f>
        <v>0</v>
      </c>
      <c r="Q89" s="204">
        <v>1.0000000000000001E-05</v>
      </c>
      <c r="R89" s="204">
        <f>Q89*H89</f>
        <v>0.0021000000000000003</v>
      </c>
      <c r="S89" s="204">
        <v>0.091999999999999998</v>
      </c>
      <c r="T89" s="205">
        <f>S89*H89</f>
        <v>19.32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150</v>
      </c>
      <c r="AT89" s="206" t="s">
        <v>129</v>
      </c>
      <c r="AU89" s="206" t="s">
        <v>82</v>
      </c>
      <c r="AY89" s="16" t="s">
        <v>128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80</v>
      </c>
      <c r="BK89" s="207">
        <f>ROUND(I89*H89,2)</f>
        <v>0</v>
      </c>
      <c r="BL89" s="16" t="s">
        <v>150</v>
      </c>
      <c r="BM89" s="206" t="s">
        <v>977</v>
      </c>
    </row>
    <row r="90" s="2" customFormat="1">
      <c r="A90" s="37"/>
      <c r="B90" s="38"/>
      <c r="C90" s="39"/>
      <c r="D90" s="208" t="s">
        <v>136</v>
      </c>
      <c r="E90" s="39"/>
      <c r="F90" s="209" t="s">
        <v>830</v>
      </c>
      <c r="G90" s="39"/>
      <c r="H90" s="39"/>
      <c r="I90" s="210"/>
      <c r="J90" s="39"/>
      <c r="K90" s="39"/>
      <c r="L90" s="43"/>
      <c r="M90" s="211"/>
      <c r="N90" s="21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136</v>
      </c>
      <c r="AU90" s="16" t="s">
        <v>82</v>
      </c>
    </row>
    <row r="91" s="11" customFormat="1" ht="22.8" customHeight="1">
      <c r="A91" s="11"/>
      <c r="B91" s="181"/>
      <c r="C91" s="182"/>
      <c r="D91" s="183" t="s">
        <v>71</v>
      </c>
      <c r="E91" s="226" t="s">
        <v>155</v>
      </c>
      <c r="F91" s="226" t="s">
        <v>330</v>
      </c>
      <c r="G91" s="182"/>
      <c r="H91" s="182"/>
      <c r="I91" s="185"/>
      <c r="J91" s="227">
        <f>BK91</f>
        <v>0</v>
      </c>
      <c r="K91" s="182"/>
      <c r="L91" s="187"/>
      <c r="M91" s="188"/>
      <c r="N91" s="189"/>
      <c r="O91" s="189"/>
      <c r="P91" s="190">
        <f>SUM(P92:P104)</f>
        <v>0</v>
      </c>
      <c r="Q91" s="189"/>
      <c r="R91" s="190">
        <f>SUM(R92:R104)</f>
        <v>3.2399999999999998</v>
      </c>
      <c r="S91" s="189"/>
      <c r="T91" s="191">
        <f>SUM(T92:T104)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2" t="s">
        <v>80</v>
      </c>
      <c r="AT91" s="193" t="s">
        <v>71</v>
      </c>
      <c r="AU91" s="193" t="s">
        <v>80</v>
      </c>
      <c r="AY91" s="192" t="s">
        <v>128</v>
      </c>
      <c r="BK91" s="194">
        <f>SUM(BK92:BK104)</f>
        <v>0</v>
      </c>
    </row>
    <row r="92" s="2" customFormat="1" ht="24.15" customHeight="1">
      <c r="A92" s="37"/>
      <c r="B92" s="38"/>
      <c r="C92" s="195" t="s">
        <v>82</v>
      </c>
      <c r="D92" s="195" t="s">
        <v>129</v>
      </c>
      <c r="E92" s="196" t="s">
        <v>332</v>
      </c>
      <c r="F92" s="197" t="s">
        <v>333</v>
      </c>
      <c r="G92" s="198" t="s">
        <v>262</v>
      </c>
      <c r="H92" s="199">
        <v>210</v>
      </c>
      <c r="I92" s="200"/>
      <c r="J92" s="201">
        <f>ROUND(I92*H92,2)</f>
        <v>0</v>
      </c>
      <c r="K92" s="197" t="s">
        <v>133</v>
      </c>
      <c r="L92" s="43"/>
      <c r="M92" s="202" t="s">
        <v>19</v>
      </c>
      <c r="N92" s="203" t="s">
        <v>43</v>
      </c>
      <c r="O92" s="83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6" t="s">
        <v>150</v>
      </c>
      <c r="AT92" s="206" t="s">
        <v>129</v>
      </c>
      <c r="AU92" s="206" t="s">
        <v>82</v>
      </c>
      <c r="AY92" s="16" t="s">
        <v>128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6" t="s">
        <v>80</v>
      </c>
      <c r="BK92" s="207">
        <f>ROUND(I92*H92,2)</f>
        <v>0</v>
      </c>
      <c r="BL92" s="16" t="s">
        <v>150</v>
      </c>
      <c r="BM92" s="206" t="s">
        <v>978</v>
      </c>
    </row>
    <row r="93" s="2" customFormat="1">
      <c r="A93" s="37"/>
      <c r="B93" s="38"/>
      <c r="C93" s="39"/>
      <c r="D93" s="208" t="s">
        <v>136</v>
      </c>
      <c r="E93" s="39"/>
      <c r="F93" s="209" t="s">
        <v>335</v>
      </c>
      <c r="G93" s="39"/>
      <c r="H93" s="39"/>
      <c r="I93" s="210"/>
      <c r="J93" s="39"/>
      <c r="K93" s="39"/>
      <c r="L93" s="43"/>
      <c r="M93" s="211"/>
      <c r="N93" s="21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136</v>
      </c>
      <c r="AU93" s="16" t="s">
        <v>82</v>
      </c>
    </row>
    <row r="94" s="2" customFormat="1" ht="66.75" customHeight="1">
      <c r="A94" s="37"/>
      <c r="B94" s="38"/>
      <c r="C94" s="195" t="s">
        <v>145</v>
      </c>
      <c r="D94" s="195" t="s">
        <v>129</v>
      </c>
      <c r="E94" s="196" t="s">
        <v>669</v>
      </c>
      <c r="F94" s="197" t="s">
        <v>670</v>
      </c>
      <c r="G94" s="198" t="s">
        <v>262</v>
      </c>
      <c r="H94" s="199">
        <v>210</v>
      </c>
      <c r="I94" s="200"/>
      <c r="J94" s="201">
        <f>ROUND(I94*H94,2)</f>
        <v>0</v>
      </c>
      <c r="K94" s="197" t="s">
        <v>19</v>
      </c>
      <c r="L94" s="43"/>
      <c r="M94" s="202" t="s">
        <v>19</v>
      </c>
      <c r="N94" s="203" t="s">
        <v>43</v>
      </c>
      <c r="O94" s="83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150</v>
      </c>
      <c r="AT94" s="206" t="s">
        <v>129</v>
      </c>
      <c r="AU94" s="206" t="s">
        <v>82</v>
      </c>
      <c r="AY94" s="16" t="s">
        <v>128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80</v>
      </c>
      <c r="BK94" s="207">
        <f>ROUND(I94*H94,2)</f>
        <v>0</v>
      </c>
      <c r="BL94" s="16" t="s">
        <v>150</v>
      </c>
      <c r="BM94" s="206" t="s">
        <v>979</v>
      </c>
    </row>
    <row r="95" s="2" customFormat="1">
      <c r="A95" s="37"/>
      <c r="B95" s="38"/>
      <c r="C95" s="39"/>
      <c r="D95" s="213" t="s">
        <v>160</v>
      </c>
      <c r="E95" s="39"/>
      <c r="F95" s="214" t="s">
        <v>666</v>
      </c>
      <c r="G95" s="39"/>
      <c r="H95" s="39"/>
      <c r="I95" s="210"/>
      <c r="J95" s="39"/>
      <c r="K95" s="39"/>
      <c r="L95" s="43"/>
      <c r="M95" s="211"/>
      <c r="N95" s="21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160</v>
      </c>
      <c r="AU95" s="16" t="s">
        <v>82</v>
      </c>
    </row>
    <row r="96" s="2" customFormat="1" ht="24.15" customHeight="1">
      <c r="A96" s="37"/>
      <c r="B96" s="38"/>
      <c r="C96" s="195" t="s">
        <v>150</v>
      </c>
      <c r="D96" s="195" t="s">
        <v>129</v>
      </c>
      <c r="E96" s="196" t="s">
        <v>344</v>
      </c>
      <c r="F96" s="197" t="s">
        <v>345</v>
      </c>
      <c r="G96" s="198" t="s">
        <v>262</v>
      </c>
      <c r="H96" s="199">
        <v>210</v>
      </c>
      <c r="I96" s="200"/>
      <c r="J96" s="201">
        <f>ROUND(I96*H96,2)</f>
        <v>0</v>
      </c>
      <c r="K96" s="197" t="s">
        <v>133</v>
      </c>
      <c r="L96" s="43"/>
      <c r="M96" s="202" t="s">
        <v>19</v>
      </c>
      <c r="N96" s="203" t="s">
        <v>43</v>
      </c>
      <c r="O96" s="83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6" t="s">
        <v>150</v>
      </c>
      <c r="AT96" s="206" t="s">
        <v>129</v>
      </c>
      <c r="AU96" s="206" t="s">
        <v>82</v>
      </c>
      <c r="AY96" s="16" t="s">
        <v>128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6" t="s">
        <v>80</v>
      </c>
      <c r="BK96" s="207">
        <f>ROUND(I96*H96,2)</f>
        <v>0</v>
      </c>
      <c r="BL96" s="16" t="s">
        <v>150</v>
      </c>
      <c r="BM96" s="206" t="s">
        <v>980</v>
      </c>
    </row>
    <row r="97" s="2" customFormat="1">
      <c r="A97" s="37"/>
      <c r="B97" s="38"/>
      <c r="C97" s="39"/>
      <c r="D97" s="208" t="s">
        <v>136</v>
      </c>
      <c r="E97" s="39"/>
      <c r="F97" s="209" t="s">
        <v>347</v>
      </c>
      <c r="G97" s="39"/>
      <c r="H97" s="39"/>
      <c r="I97" s="210"/>
      <c r="J97" s="39"/>
      <c r="K97" s="39"/>
      <c r="L97" s="43"/>
      <c r="M97" s="211"/>
      <c r="N97" s="21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136</v>
      </c>
      <c r="AU97" s="16" t="s">
        <v>82</v>
      </c>
    </row>
    <row r="98" s="2" customFormat="1" ht="66.75" customHeight="1">
      <c r="A98" s="37"/>
      <c r="B98" s="38"/>
      <c r="C98" s="195" t="s">
        <v>155</v>
      </c>
      <c r="D98" s="195" t="s">
        <v>129</v>
      </c>
      <c r="E98" s="196" t="s">
        <v>663</v>
      </c>
      <c r="F98" s="197" t="s">
        <v>664</v>
      </c>
      <c r="G98" s="198" t="s">
        <v>262</v>
      </c>
      <c r="H98" s="199">
        <v>231</v>
      </c>
      <c r="I98" s="200"/>
      <c r="J98" s="201">
        <f>ROUND(I98*H98,2)</f>
        <v>0</v>
      </c>
      <c r="K98" s="197" t="s">
        <v>19</v>
      </c>
      <c r="L98" s="43"/>
      <c r="M98" s="202" t="s">
        <v>19</v>
      </c>
      <c r="N98" s="203" t="s">
        <v>43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150</v>
      </c>
      <c r="AT98" s="206" t="s">
        <v>129</v>
      </c>
      <c r="AU98" s="206" t="s">
        <v>82</v>
      </c>
      <c r="AY98" s="16" t="s">
        <v>128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80</v>
      </c>
      <c r="BK98" s="207">
        <f>ROUND(I98*H98,2)</f>
        <v>0</v>
      </c>
      <c r="BL98" s="16" t="s">
        <v>150</v>
      </c>
      <c r="BM98" s="206" t="s">
        <v>981</v>
      </c>
    </row>
    <row r="99" s="2" customFormat="1">
      <c r="A99" s="37"/>
      <c r="B99" s="38"/>
      <c r="C99" s="39"/>
      <c r="D99" s="213" t="s">
        <v>160</v>
      </c>
      <c r="E99" s="39"/>
      <c r="F99" s="214" t="s">
        <v>666</v>
      </c>
      <c r="G99" s="39"/>
      <c r="H99" s="39"/>
      <c r="I99" s="210"/>
      <c r="J99" s="39"/>
      <c r="K99" s="39"/>
      <c r="L99" s="43"/>
      <c r="M99" s="211"/>
      <c r="N99" s="21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160</v>
      </c>
      <c r="AU99" s="16" t="s">
        <v>82</v>
      </c>
    </row>
    <row r="100" s="14" customFormat="1">
      <c r="A100" s="14"/>
      <c r="B100" s="238"/>
      <c r="C100" s="239"/>
      <c r="D100" s="213" t="s">
        <v>215</v>
      </c>
      <c r="E100" s="240" t="s">
        <v>19</v>
      </c>
      <c r="F100" s="241" t="s">
        <v>982</v>
      </c>
      <c r="G100" s="239"/>
      <c r="H100" s="242">
        <v>210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215</v>
      </c>
      <c r="AU100" s="248" t="s">
        <v>82</v>
      </c>
      <c r="AV100" s="14" t="s">
        <v>82</v>
      </c>
      <c r="AW100" s="14" t="s">
        <v>33</v>
      </c>
      <c r="AX100" s="14" t="s">
        <v>72</v>
      </c>
      <c r="AY100" s="248" t="s">
        <v>128</v>
      </c>
    </row>
    <row r="101" s="13" customFormat="1">
      <c r="A101" s="13"/>
      <c r="B101" s="228"/>
      <c r="C101" s="229"/>
      <c r="D101" s="213" t="s">
        <v>215</v>
      </c>
      <c r="E101" s="230" t="s">
        <v>19</v>
      </c>
      <c r="F101" s="231" t="s">
        <v>342</v>
      </c>
      <c r="G101" s="229"/>
      <c r="H101" s="230" t="s">
        <v>19</v>
      </c>
      <c r="I101" s="232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215</v>
      </c>
      <c r="AU101" s="237" t="s">
        <v>82</v>
      </c>
      <c r="AV101" s="13" t="s">
        <v>80</v>
      </c>
      <c r="AW101" s="13" t="s">
        <v>33</v>
      </c>
      <c r="AX101" s="13" t="s">
        <v>72</v>
      </c>
      <c r="AY101" s="237" t="s">
        <v>128</v>
      </c>
    </row>
    <row r="102" s="14" customFormat="1">
      <c r="A102" s="14"/>
      <c r="B102" s="238"/>
      <c r="C102" s="239"/>
      <c r="D102" s="213" t="s">
        <v>215</v>
      </c>
      <c r="E102" s="240" t="s">
        <v>19</v>
      </c>
      <c r="F102" s="241" t="s">
        <v>983</v>
      </c>
      <c r="G102" s="239"/>
      <c r="H102" s="242">
        <v>21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215</v>
      </c>
      <c r="AU102" s="248" t="s">
        <v>82</v>
      </c>
      <c r="AV102" s="14" t="s">
        <v>82</v>
      </c>
      <c r="AW102" s="14" t="s">
        <v>33</v>
      </c>
      <c r="AX102" s="14" t="s">
        <v>72</v>
      </c>
      <c r="AY102" s="248" t="s">
        <v>128</v>
      </c>
    </row>
    <row r="103" s="2" customFormat="1" ht="37.8" customHeight="1">
      <c r="A103" s="37"/>
      <c r="B103" s="38"/>
      <c r="C103" s="195" t="s">
        <v>162</v>
      </c>
      <c r="D103" s="195" t="s">
        <v>129</v>
      </c>
      <c r="E103" s="196" t="s">
        <v>367</v>
      </c>
      <c r="F103" s="197" t="s">
        <v>368</v>
      </c>
      <c r="G103" s="198" t="s">
        <v>262</v>
      </c>
      <c r="H103" s="199">
        <v>15</v>
      </c>
      <c r="I103" s="200"/>
      <c r="J103" s="201">
        <f>ROUND(I103*H103,2)</f>
        <v>0</v>
      </c>
      <c r="K103" s="197" t="s">
        <v>133</v>
      </c>
      <c r="L103" s="43"/>
      <c r="M103" s="202" t="s">
        <v>19</v>
      </c>
      <c r="N103" s="203" t="s">
        <v>43</v>
      </c>
      <c r="O103" s="83"/>
      <c r="P103" s="204">
        <f>O103*H103</f>
        <v>0</v>
      </c>
      <c r="Q103" s="204">
        <v>0.216</v>
      </c>
      <c r="R103" s="204">
        <f>Q103*H103</f>
        <v>3.2399999999999998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150</v>
      </c>
      <c r="AT103" s="206" t="s">
        <v>129</v>
      </c>
      <c r="AU103" s="206" t="s">
        <v>82</v>
      </c>
      <c r="AY103" s="16" t="s">
        <v>128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80</v>
      </c>
      <c r="BK103" s="207">
        <f>ROUND(I103*H103,2)</f>
        <v>0</v>
      </c>
      <c r="BL103" s="16" t="s">
        <v>150</v>
      </c>
      <c r="BM103" s="206" t="s">
        <v>984</v>
      </c>
    </row>
    <row r="104" s="2" customFormat="1">
      <c r="A104" s="37"/>
      <c r="B104" s="38"/>
      <c r="C104" s="39"/>
      <c r="D104" s="208" t="s">
        <v>136</v>
      </c>
      <c r="E104" s="39"/>
      <c r="F104" s="209" t="s">
        <v>370</v>
      </c>
      <c r="G104" s="39"/>
      <c r="H104" s="39"/>
      <c r="I104" s="210"/>
      <c r="J104" s="39"/>
      <c r="K104" s="39"/>
      <c r="L104" s="43"/>
      <c r="M104" s="211"/>
      <c r="N104" s="21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136</v>
      </c>
      <c r="AU104" s="16" t="s">
        <v>82</v>
      </c>
    </row>
    <row r="105" s="11" customFormat="1" ht="22.8" customHeight="1">
      <c r="A105" s="11"/>
      <c r="B105" s="181"/>
      <c r="C105" s="182"/>
      <c r="D105" s="183" t="s">
        <v>71</v>
      </c>
      <c r="E105" s="226" t="s">
        <v>850</v>
      </c>
      <c r="F105" s="226" t="s">
        <v>851</v>
      </c>
      <c r="G105" s="182"/>
      <c r="H105" s="182"/>
      <c r="I105" s="185"/>
      <c r="J105" s="227">
        <f>BK105</f>
        <v>0</v>
      </c>
      <c r="K105" s="182"/>
      <c r="L105" s="187"/>
      <c r="M105" s="188"/>
      <c r="N105" s="189"/>
      <c r="O105" s="189"/>
      <c r="P105" s="190">
        <f>SUM(P106:P166)</f>
        <v>0</v>
      </c>
      <c r="Q105" s="189"/>
      <c r="R105" s="190">
        <f>SUM(R106:R166)</f>
        <v>0</v>
      </c>
      <c r="S105" s="189"/>
      <c r="T105" s="191">
        <f>SUM(T106:T166)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192" t="s">
        <v>80</v>
      </c>
      <c r="AT105" s="193" t="s">
        <v>71</v>
      </c>
      <c r="AU105" s="193" t="s">
        <v>80</v>
      </c>
      <c r="AY105" s="192" t="s">
        <v>128</v>
      </c>
      <c r="BK105" s="194">
        <f>SUM(BK106:BK166)</f>
        <v>0</v>
      </c>
    </row>
    <row r="106" s="2" customFormat="1" ht="24.15" customHeight="1">
      <c r="A106" s="37"/>
      <c r="B106" s="38"/>
      <c r="C106" s="195" t="s">
        <v>168</v>
      </c>
      <c r="D106" s="195" t="s">
        <v>129</v>
      </c>
      <c r="E106" s="196" t="s">
        <v>852</v>
      </c>
      <c r="F106" s="197" t="s">
        <v>853</v>
      </c>
      <c r="G106" s="198" t="s">
        <v>212</v>
      </c>
      <c r="H106" s="199">
        <v>3</v>
      </c>
      <c r="I106" s="200"/>
      <c r="J106" s="201">
        <f>ROUND(I106*H106,2)</f>
        <v>0</v>
      </c>
      <c r="K106" s="197" t="s">
        <v>19</v>
      </c>
      <c r="L106" s="43"/>
      <c r="M106" s="202" t="s">
        <v>19</v>
      </c>
      <c r="N106" s="203" t="s">
        <v>43</v>
      </c>
      <c r="O106" s="83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6" t="s">
        <v>150</v>
      </c>
      <c r="AT106" s="206" t="s">
        <v>129</v>
      </c>
      <c r="AU106" s="206" t="s">
        <v>82</v>
      </c>
      <c r="AY106" s="16" t="s">
        <v>128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6" t="s">
        <v>80</v>
      </c>
      <c r="BK106" s="207">
        <f>ROUND(I106*H106,2)</f>
        <v>0</v>
      </c>
      <c r="BL106" s="16" t="s">
        <v>150</v>
      </c>
      <c r="BM106" s="206" t="s">
        <v>82</v>
      </c>
    </row>
    <row r="107" s="2" customFormat="1" ht="24.15" customHeight="1">
      <c r="A107" s="37"/>
      <c r="B107" s="38"/>
      <c r="C107" s="195" t="s">
        <v>172</v>
      </c>
      <c r="D107" s="195" t="s">
        <v>129</v>
      </c>
      <c r="E107" s="196" t="s">
        <v>985</v>
      </c>
      <c r="F107" s="197" t="s">
        <v>986</v>
      </c>
      <c r="G107" s="198" t="s">
        <v>212</v>
      </c>
      <c r="H107" s="199">
        <v>36</v>
      </c>
      <c r="I107" s="200"/>
      <c r="J107" s="201">
        <f>ROUND(I107*H107,2)</f>
        <v>0</v>
      </c>
      <c r="K107" s="197" t="s">
        <v>19</v>
      </c>
      <c r="L107" s="43"/>
      <c r="M107" s="202" t="s">
        <v>19</v>
      </c>
      <c r="N107" s="203" t="s">
        <v>43</v>
      </c>
      <c r="O107" s="8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6" t="s">
        <v>150</v>
      </c>
      <c r="AT107" s="206" t="s">
        <v>129</v>
      </c>
      <c r="AU107" s="206" t="s">
        <v>82</v>
      </c>
      <c r="AY107" s="16" t="s">
        <v>128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6" t="s">
        <v>80</v>
      </c>
      <c r="BK107" s="207">
        <f>ROUND(I107*H107,2)</f>
        <v>0</v>
      </c>
      <c r="BL107" s="16" t="s">
        <v>150</v>
      </c>
      <c r="BM107" s="206" t="s">
        <v>987</v>
      </c>
    </row>
    <row r="108" s="2" customFormat="1" ht="24.15" customHeight="1">
      <c r="A108" s="37"/>
      <c r="B108" s="38"/>
      <c r="C108" s="195" t="s">
        <v>176</v>
      </c>
      <c r="D108" s="195" t="s">
        <v>129</v>
      </c>
      <c r="E108" s="196" t="s">
        <v>988</v>
      </c>
      <c r="F108" s="197" t="s">
        <v>989</v>
      </c>
      <c r="G108" s="198" t="s">
        <v>262</v>
      </c>
      <c r="H108" s="199">
        <v>100</v>
      </c>
      <c r="I108" s="200"/>
      <c r="J108" s="201">
        <f>ROUND(I108*H108,2)</f>
        <v>0</v>
      </c>
      <c r="K108" s="197" t="s">
        <v>19</v>
      </c>
      <c r="L108" s="43"/>
      <c r="M108" s="202" t="s">
        <v>19</v>
      </c>
      <c r="N108" s="203" t="s">
        <v>43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150</v>
      </c>
      <c r="AT108" s="206" t="s">
        <v>129</v>
      </c>
      <c r="AU108" s="206" t="s">
        <v>82</v>
      </c>
      <c r="AY108" s="16" t="s">
        <v>128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80</v>
      </c>
      <c r="BK108" s="207">
        <f>ROUND(I108*H108,2)</f>
        <v>0</v>
      </c>
      <c r="BL108" s="16" t="s">
        <v>150</v>
      </c>
      <c r="BM108" s="206" t="s">
        <v>162</v>
      </c>
    </row>
    <row r="109" s="2" customFormat="1" ht="24.15" customHeight="1">
      <c r="A109" s="37"/>
      <c r="B109" s="38"/>
      <c r="C109" s="195" t="s">
        <v>180</v>
      </c>
      <c r="D109" s="195" t="s">
        <v>129</v>
      </c>
      <c r="E109" s="196" t="s">
        <v>990</v>
      </c>
      <c r="F109" s="197" t="s">
        <v>991</v>
      </c>
      <c r="G109" s="198" t="s">
        <v>212</v>
      </c>
      <c r="H109" s="199">
        <v>10</v>
      </c>
      <c r="I109" s="200"/>
      <c r="J109" s="201">
        <f>ROUND(I109*H109,2)</f>
        <v>0</v>
      </c>
      <c r="K109" s="197" t="s">
        <v>19</v>
      </c>
      <c r="L109" s="43"/>
      <c r="M109" s="202" t="s">
        <v>19</v>
      </c>
      <c r="N109" s="203" t="s">
        <v>43</v>
      </c>
      <c r="O109" s="83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6" t="s">
        <v>150</v>
      </c>
      <c r="AT109" s="206" t="s">
        <v>129</v>
      </c>
      <c r="AU109" s="206" t="s">
        <v>82</v>
      </c>
      <c r="AY109" s="16" t="s">
        <v>128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6" t="s">
        <v>80</v>
      </c>
      <c r="BK109" s="207">
        <f>ROUND(I109*H109,2)</f>
        <v>0</v>
      </c>
      <c r="BL109" s="16" t="s">
        <v>150</v>
      </c>
      <c r="BM109" s="206" t="s">
        <v>172</v>
      </c>
    </row>
    <row r="110" s="2" customFormat="1" ht="24.15" customHeight="1">
      <c r="A110" s="37"/>
      <c r="B110" s="38"/>
      <c r="C110" s="195" t="s">
        <v>184</v>
      </c>
      <c r="D110" s="195" t="s">
        <v>129</v>
      </c>
      <c r="E110" s="196" t="s">
        <v>992</v>
      </c>
      <c r="F110" s="197" t="s">
        <v>993</v>
      </c>
      <c r="G110" s="198" t="s">
        <v>405</v>
      </c>
      <c r="H110" s="199">
        <v>15</v>
      </c>
      <c r="I110" s="200"/>
      <c r="J110" s="201">
        <f>ROUND(I110*H110,2)</f>
        <v>0</v>
      </c>
      <c r="K110" s="197" t="s">
        <v>19</v>
      </c>
      <c r="L110" s="43"/>
      <c r="M110" s="202" t="s">
        <v>19</v>
      </c>
      <c r="N110" s="203" t="s">
        <v>43</v>
      </c>
      <c r="O110" s="83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6" t="s">
        <v>150</v>
      </c>
      <c r="AT110" s="206" t="s">
        <v>129</v>
      </c>
      <c r="AU110" s="206" t="s">
        <v>82</v>
      </c>
      <c r="AY110" s="16" t="s">
        <v>128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6" t="s">
        <v>80</v>
      </c>
      <c r="BK110" s="207">
        <f>ROUND(I110*H110,2)</f>
        <v>0</v>
      </c>
      <c r="BL110" s="16" t="s">
        <v>150</v>
      </c>
      <c r="BM110" s="206" t="s">
        <v>180</v>
      </c>
    </row>
    <row r="111" s="2" customFormat="1" ht="24.15" customHeight="1">
      <c r="A111" s="37"/>
      <c r="B111" s="38"/>
      <c r="C111" s="195" t="s">
        <v>8</v>
      </c>
      <c r="D111" s="195" t="s">
        <v>129</v>
      </c>
      <c r="E111" s="196" t="s">
        <v>994</v>
      </c>
      <c r="F111" s="197" t="s">
        <v>995</v>
      </c>
      <c r="G111" s="198" t="s">
        <v>262</v>
      </c>
      <c r="H111" s="199">
        <v>100</v>
      </c>
      <c r="I111" s="200"/>
      <c r="J111" s="201">
        <f>ROUND(I111*H111,2)</f>
        <v>0</v>
      </c>
      <c r="K111" s="197" t="s">
        <v>19</v>
      </c>
      <c r="L111" s="43"/>
      <c r="M111" s="202" t="s">
        <v>19</v>
      </c>
      <c r="N111" s="203" t="s">
        <v>43</v>
      </c>
      <c r="O111" s="83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6" t="s">
        <v>150</v>
      </c>
      <c r="AT111" s="206" t="s">
        <v>129</v>
      </c>
      <c r="AU111" s="206" t="s">
        <v>82</v>
      </c>
      <c r="AY111" s="16" t="s">
        <v>128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6" t="s">
        <v>80</v>
      </c>
      <c r="BK111" s="207">
        <f>ROUND(I111*H111,2)</f>
        <v>0</v>
      </c>
      <c r="BL111" s="16" t="s">
        <v>150</v>
      </c>
      <c r="BM111" s="206" t="s">
        <v>8</v>
      </c>
    </row>
    <row r="112" s="2" customFormat="1" ht="24.15" customHeight="1">
      <c r="A112" s="37"/>
      <c r="B112" s="38"/>
      <c r="C112" s="195" t="s">
        <v>191</v>
      </c>
      <c r="D112" s="195" t="s">
        <v>129</v>
      </c>
      <c r="E112" s="196" t="s">
        <v>854</v>
      </c>
      <c r="F112" s="197" t="s">
        <v>855</v>
      </c>
      <c r="G112" s="198" t="s">
        <v>212</v>
      </c>
      <c r="H112" s="199">
        <v>7.9000000000000004</v>
      </c>
      <c r="I112" s="200"/>
      <c r="J112" s="201">
        <f>ROUND(I112*H112,2)</f>
        <v>0</v>
      </c>
      <c r="K112" s="197" t="s">
        <v>19</v>
      </c>
      <c r="L112" s="43"/>
      <c r="M112" s="202" t="s">
        <v>19</v>
      </c>
      <c r="N112" s="203" t="s">
        <v>43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150</v>
      </c>
      <c r="AT112" s="206" t="s">
        <v>129</v>
      </c>
      <c r="AU112" s="206" t="s">
        <v>82</v>
      </c>
      <c r="AY112" s="16" t="s">
        <v>128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80</v>
      </c>
      <c r="BK112" s="207">
        <f>ROUND(I112*H112,2)</f>
        <v>0</v>
      </c>
      <c r="BL112" s="16" t="s">
        <v>150</v>
      </c>
      <c r="BM112" s="206" t="s">
        <v>299</v>
      </c>
    </row>
    <row r="113" s="2" customFormat="1" ht="24.15" customHeight="1">
      <c r="A113" s="37"/>
      <c r="B113" s="38"/>
      <c r="C113" s="195" t="s">
        <v>299</v>
      </c>
      <c r="D113" s="195" t="s">
        <v>129</v>
      </c>
      <c r="E113" s="196" t="s">
        <v>856</v>
      </c>
      <c r="F113" s="197" t="s">
        <v>857</v>
      </c>
      <c r="G113" s="198" t="s">
        <v>212</v>
      </c>
      <c r="H113" s="199">
        <v>30</v>
      </c>
      <c r="I113" s="200"/>
      <c r="J113" s="201">
        <f>ROUND(I113*H113,2)</f>
        <v>0</v>
      </c>
      <c r="K113" s="197" t="s">
        <v>19</v>
      </c>
      <c r="L113" s="43"/>
      <c r="M113" s="202" t="s">
        <v>19</v>
      </c>
      <c r="N113" s="203" t="s">
        <v>43</v>
      </c>
      <c r="O113" s="8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6" t="s">
        <v>150</v>
      </c>
      <c r="AT113" s="206" t="s">
        <v>129</v>
      </c>
      <c r="AU113" s="206" t="s">
        <v>82</v>
      </c>
      <c r="AY113" s="16" t="s">
        <v>128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6" t="s">
        <v>80</v>
      </c>
      <c r="BK113" s="207">
        <f>ROUND(I113*H113,2)</f>
        <v>0</v>
      </c>
      <c r="BL113" s="16" t="s">
        <v>150</v>
      </c>
      <c r="BM113" s="206" t="s">
        <v>313</v>
      </c>
    </row>
    <row r="114" s="2" customFormat="1" ht="16.5" customHeight="1">
      <c r="A114" s="37"/>
      <c r="B114" s="38"/>
      <c r="C114" s="195" t="s">
        <v>306</v>
      </c>
      <c r="D114" s="195" t="s">
        <v>129</v>
      </c>
      <c r="E114" s="196" t="s">
        <v>862</v>
      </c>
      <c r="F114" s="197" t="s">
        <v>863</v>
      </c>
      <c r="G114" s="198" t="s">
        <v>405</v>
      </c>
      <c r="H114" s="199">
        <v>21</v>
      </c>
      <c r="I114" s="200"/>
      <c r="J114" s="201">
        <f>ROUND(I114*H114,2)</f>
        <v>0</v>
      </c>
      <c r="K114" s="197" t="s">
        <v>19</v>
      </c>
      <c r="L114" s="43"/>
      <c r="M114" s="202" t="s">
        <v>19</v>
      </c>
      <c r="N114" s="203" t="s">
        <v>43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150</v>
      </c>
      <c r="AT114" s="206" t="s">
        <v>129</v>
      </c>
      <c r="AU114" s="206" t="s">
        <v>82</v>
      </c>
      <c r="AY114" s="16" t="s">
        <v>128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80</v>
      </c>
      <c r="BK114" s="207">
        <f>ROUND(I114*H114,2)</f>
        <v>0</v>
      </c>
      <c r="BL114" s="16" t="s">
        <v>150</v>
      </c>
      <c r="BM114" s="206" t="s">
        <v>325</v>
      </c>
    </row>
    <row r="115" s="2" customFormat="1" ht="21.75" customHeight="1">
      <c r="A115" s="37"/>
      <c r="B115" s="38"/>
      <c r="C115" s="195" t="s">
        <v>313</v>
      </c>
      <c r="D115" s="195" t="s">
        <v>129</v>
      </c>
      <c r="E115" s="196" t="s">
        <v>996</v>
      </c>
      <c r="F115" s="197" t="s">
        <v>997</v>
      </c>
      <c r="G115" s="198" t="s">
        <v>405</v>
      </c>
      <c r="H115" s="199">
        <v>1.3</v>
      </c>
      <c r="I115" s="200"/>
      <c r="J115" s="201">
        <f>ROUND(I115*H115,2)</f>
        <v>0</v>
      </c>
      <c r="K115" s="197" t="s">
        <v>19</v>
      </c>
      <c r="L115" s="43"/>
      <c r="M115" s="202" t="s">
        <v>19</v>
      </c>
      <c r="N115" s="203" t="s">
        <v>43</v>
      </c>
      <c r="O115" s="83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6" t="s">
        <v>150</v>
      </c>
      <c r="AT115" s="206" t="s">
        <v>129</v>
      </c>
      <c r="AU115" s="206" t="s">
        <v>82</v>
      </c>
      <c r="AY115" s="16" t="s">
        <v>128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6" t="s">
        <v>80</v>
      </c>
      <c r="BK115" s="207">
        <f>ROUND(I115*H115,2)</f>
        <v>0</v>
      </c>
      <c r="BL115" s="16" t="s">
        <v>150</v>
      </c>
      <c r="BM115" s="206" t="s">
        <v>336</v>
      </c>
    </row>
    <row r="116" s="2" customFormat="1" ht="21.75" customHeight="1">
      <c r="A116" s="37"/>
      <c r="B116" s="38"/>
      <c r="C116" s="195" t="s">
        <v>318</v>
      </c>
      <c r="D116" s="195" t="s">
        <v>129</v>
      </c>
      <c r="E116" s="196" t="s">
        <v>998</v>
      </c>
      <c r="F116" s="197" t="s">
        <v>999</v>
      </c>
      <c r="G116" s="198" t="s">
        <v>405</v>
      </c>
      <c r="H116" s="199">
        <v>1.1499999999999999</v>
      </c>
      <c r="I116" s="200"/>
      <c r="J116" s="201">
        <f>ROUND(I116*H116,2)</f>
        <v>0</v>
      </c>
      <c r="K116" s="197" t="s">
        <v>19</v>
      </c>
      <c r="L116" s="43"/>
      <c r="M116" s="202" t="s">
        <v>19</v>
      </c>
      <c r="N116" s="203" t="s">
        <v>43</v>
      </c>
      <c r="O116" s="83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6" t="s">
        <v>150</v>
      </c>
      <c r="AT116" s="206" t="s">
        <v>129</v>
      </c>
      <c r="AU116" s="206" t="s">
        <v>82</v>
      </c>
      <c r="AY116" s="16" t="s">
        <v>128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6" t="s">
        <v>80</v>
      </c>
      <c r="BK116" s="207">
        <f>ROUND(I116*H116,2)</f>
        <v>0</v>
      </c>
      <c r="BL116" s="16" t="s">
        <v>150</v>
      </c>
      <c r="BM116" s="206" t="s">
        <v>348</v>
      </c>
    </row>
    <row r="117" s="2" customFormat="1" ht="24.15" customHeight="1">
      <c r="A117" s="37"/>
      <c r="B117" s="38"/>
      <c r="C117" s="195" t="s">
        <v>325</v>
      </c>
      <c r="D117" s="195" t="s">
        <v>129</v>
      </c>
      <c r="E117" s="196" t="s">
        <v>1000</v>
      </c>
      <c r="F117" s="197" t="s">
        <v>1001</v>
      </c>
      <c r="G117" s="198" t="s">
        <v>212</v>
      </c>
      <c r="H117" s="199">
        <v>2.7000000000000002</v>
      </c>
      <c r="I117" s="200"/>
      <c r="J117" s="201">
        <f>ROUND(I117*H117,2)</f>
        <v>0</v>
      </c>
      <c r="K117" s="197" t="s">
        <v>19</v>
      </c>
      <c r="L117" s="43"/>
      <c r="M117" s="202" t="s">
        <v>19</v>
      </c>
      <c r="N117" s="203" t="s">
        <v>43</v>
      </c>
      <c r="O117" s="83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6" t="s">
        <v>150</v>
      </c>
      <c r="AT117" s="206" t="s">
        <v>129</v>
      </c>
      <c r="AU117" s="206" t="s">
        <v>82</v>
      </c>
      <c r="AY117" s="16" t="s">
        <v>128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6" t="s">
        <v>80</v>
      </c>
      <c r="BK117" s="207">
        <f>ROUND(I117*H117,2)</f>
        <v>0</v>
      </c>
      <c r="BL117" s="16" t="s">
        <v>150</v>
      </c>
      <c r="BM117" s="206" t="s">
        <v>355</v>
      </c>
    </row>
    <row r="118" s="2" customFormat="1" ht="24.15" customHeight="1">
      <c r="A118" s="37"/>
      <c r="B118" s="38"/>
      <c r="C118" s="195" t="s">
        <v>331</v>
      </c>
      <c r="D118" s="195" t="s">
        <v>129</v>
      </c>
      <c r="E118" s="196" t="s">
        <v>866</v>
      </c>
      <c r="F118" s="197" t="s">
        <v>867</v>
      </c>
      <c r="G118" s="198" t="s">
        <v>262</v>
      </c>
      <c r="H118" s="199">
        <v>17</v>
      </c>
      <c r="I118" s="200"/>
      <c r="J118" s="201">
        <f>ROUND(I118*H118,2)</f>
        <v>0</v>
      </c>
      <c r="K118" s="197" t="s">
        <v>19</v>
      </c>
      <c r="L118" s="43"/>
      <c r="M118" s="202" t="s">
        <v>19</v>
      </c>
      <c r="N118" s="203" t="s">
        <v>43</v>
      </c>
      <c r="O118" s="83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6" t="s">
        <v>150</v>
      </c>
      <c r="AT118" s="206" t="s">
        <v>129</v>
      </c>
      <c r="AU118" s="206" t="s">
        <v>82</v>
      </c>
      <c r="AY118" s="16" t="s">
        <v>128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6" t="s">
        <v>80</v>
      </c>
      <c r="BK118" s="207">
        <f>ROUND(I118*H118,2)</f>
        <v>0</v>
      </c>
      <c r="BL118" s="16" t="s">
        <v>150</v>
      </c>
      <c r="BM118" s="206" t="s">
        <v>366</v>
      </c>
    </row>
    <row r="119" s="2" customFormat="1" ht="21.75" customHeight="1">
      <c r="A119" s="37"/>
      <c r="B119" s="38"/>
      <c r="C119" s="195" t="s">
        <v>336</v>
      </c>
      <c r="D119" s="195" t="s">
        <v>129</v>
      </c>
      <c r="E119" s="196" t="s">
        <v>868</v>
      </c>
      <c r="F119" s="197" t="s">
        <v>869</v>
      </c>
      <c r="G119" s="198" t="s">
        <v>246</v>
      </c>
      <c r="H119" s="199">
        <v>0.378</v>
      </c>
      <c r="I119" s="200"/>
      <c r="J119" s="201">
        <f>ROUND(I119*H119,2)</f>
        <v>0</v>
      </c>
      <c r="K119" s="197" t="s">
        <v>19</v>
      </c>
      <c r="L119" s="43"/>
      <c r="M119" s="202" t="s">
        <v>19</v>
      </c>
      <c r="N119" s="203" t="s">
        <v>43</v>
      </c>
      <c r="O119" s="83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6" t="s">
        <v>150</v>
      </c>
      <c r="AT119" s="206" t="s">
        <v>129</v>
      </c>
      <c r="AU119" s="206" t="s">
        <v>82</v>
      </c>
      <c r="AY119" s="16" t="s">
        <v>128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6" t="s">
        <v>80</v>
      </c>
      <c r="BK119" s="207">
        <f>ROUND(I119*H119,2)</f>
        <v>0</v>
      </c>
      <c r="BL119" s="16" t="s">
        <v>150</v>
      </c>
      <c r="BM119" s="206" t="s">
        <v>379</v>
      </c>
    </row>
    <row r="120" s="2" customFormat="1" ht="24.15" customHeight="1">
      <c r="A120" s="37"/>
      <c r="B120" s="38"/>
      <c r="C120" s="195" t="s">
        <v>7</v>
      </c>
      <c r="D120" s="195" t="s">
        <v>129</v>
      </c>
      <c r="E120" s="196" t="s">
        <v>1002</v>
      </c>
      <c r="F120" s="197" t="s">
        <v>1003</v>
      </c>
      <c r="G120" s="198" t="s">
        <v>212</v>
      </c>
      <c r="H120" s="199">
        <v>19.399999999999999</v>
      </c>
      <c r="I120" s="200"/>
      <c r="J120" s="201">
        <f>ROUND(I120*H120,2)</f>
        <v>0</v>
      </c>
      <c r="K120" s="197" t="s">
        <v>19</v>
      </c>
      <c r="L120" s="43"/>
      <c r="M120" s="202" t="s">
        <v>19</v>
      </c>
      <c r="N120" s="203" t="s">
        <v>43</v>
      </c>
      <c r="O120" s="83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6" t="s">
        <v>150</v>
      </c>
      <c r="AT120" s="206" t="s">
        <v>129</v>
      </c>
      <c r="AU120" s="206" t="s">
        <v>82</v>
      </c>
      <c r="AY120" s="16" t="s">
        <v>128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6" t="s">
        <v>80</v>
      </c>
      <c r="BK120" s="207">
        <f>ROUND(I120*H120,2)</f>
        <v>0</v>
      </c>
      <c r="BL120" s="16" t="s">
        <v>150</v>
      </c>
      <c r="BM120" s="206" t="s">
        <v>388</v>
      </c>
    </row>
    <row r="121" s="2" customFormat="1" ht="24.15" customHeight="1">
      <c r="A121" s="37"/>
      <c r="B121" s="38"/>
      <c r="C121" s="195" t="s">
        <v>348</v>
      </c>
      <c r="D121" s="195" t="s">
        <v>129</v>
      </c>
      <c r="E121" s="196" t="s">
        <v>1004</v>
      </c>
      <c r="F121" s="197" t="s">
        <v>1005</v>
      </c>
      <c r="G121" s="198" t="s">
        <v>262</v>
      </c>
      <c r="H121" s="199">
        <v>15.699999999999999</v>
      </c>
      <c r="I121" s="200"/>
      <c r="J121" s="201">
        <f>ROUND(I121*H121,2)</f>
        <v>0</v>
      </c>
      <c r="K121" s="197" t="s">
        <v>19</v>
      </c>
      <c r="L121" s="43"/>
      <c r="M121" s="202" t="s">
        <v>19</v>
      </c>
      <c r="N121" s="203" t="s">
        <v>43</v>
      </c>
      <c r="O121" s="8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6" t="s">
        <v>150</v>
      </c>
      <c r="AT121" s="206" t="s">
        <v>129</v>
      </c>
      <c r="AU121" s="206" t="s">
        <v>82</v>
      </c>
      <c r="AY121" s="16" t="s">
        <v>128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80</v>
      </c>
      <c r="BK121" s="207">
        <f>ROUND(I121*H121,2)</f>
        <v>0</v>
      </c>
      <c r="BL121" s="16" t="s">
        <v>150</v>
      </c>
      <c r="BM121" s="206" t="s">
        <v>402</v>
      </c>
    </row>
    <row r="122" s="2" customFormat="1" ht="24.15" customHeight="1">
      <c r="A122" s="37"/>
      <c r="B122" s="38"/>
      <c r="C122" s="195" t="s">
        <v>353</v>
      </c>
      <c r="D122" s="195" t="s">
        <v>129</v>
      </c>
      <c r="E122" s="196" t="s">
        <v>1006</v>
      </c>
      <c r="F122" s="197" t="s">
        <v>1007</v>
      </c>
      <c r="G122" s="198" t="s">
        <v>246</v>
      </c>
      <c r="H122" s="199">
        <v>1.4219999999999999</v>
      </c>
      <c r="I122" s="200"/>
      <c r="J122" s="201">
        <f>ROUND(I122*H122,2)</f>
        <v>0</v>
      </c>
      <c r="K122" s="197" t="s">
        <v>19</v>
      </c>
      <c r="L122" s="43"/>
      <c r="M122" s="202" t="s">
        <v>19</v>
      </c>
      <c r="N122" s="203" t="s">
        <v>43</v>
      </c>
      <c r="O122" s="83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6" t="s">
        <v>150</v>
      </c>
      <c r="AT122" s="206" t="s">
        <v>129</v>
      </c>
      <c r="AU122" s="206" t="s">
        <v>82</v>
      </c>
      <c r="AY122" s="16" t="s">
        <v>128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80</v>
      </c>
      <c r="BK122" s="207">
        <f>ROUND(I122*H122,2)</f>
        <v>0</v>
      </c>
      <c r="BL122" s="16" t="s">
        <v>150</v>
      </c>
      <c r="BM122" s="206" t="s">
        <v>415</v>
      </c>
    </row>
    <row r="123" s="2" customFormat="1" ht="24.15" customHeight="1">
      <c r="A123" s="37"/>
      <c r="B123" s="38"/>
      <c r="C123" s="195" t="s">
        <v>355</v>
      </c>
      <c r="D123" s="195" t="s">
        <v>129</v>
      </c>
      <c r="E123" s="196" t="s">
        <v>870</v>
      </c>
      <c r="F123" s="197" t="s">
        <v>871</v>
      </c>
      <c r="G123" s="198" t="s">
        <v>212</v>
      </c>
      <c r="H123" s="199">
        <v>8.6999999999999993</v>
      </c>
      <c r="I123" s="200"/>
      <c r="J123" s="201">
        <f>ROUND(I123*H123,2)</f>
        <v>0</v>
      </c>
      <c r="K123" s="197" t="s">
        <v>19</v>
      </c>
      <c r="L123" s="43"/>
      <c r="M123" s="202" t="s">
        <v>19</v>
      </c>
      <c r="N123" s="203" t="s">
        <v>43</v>
      </c>
      <c r="O123" s="83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6" t="s">
        <v>150</v>
      </c>
      <c r="AT123" s="206" t="s">
        <v>129</v>
      </c>
      <c r="AU123" s="206" t="s">
        <v>82</v>
      </c>
      <c r="AY123" s="16" t="s">
        <v>128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80</v>
      </c>
      <c r="BK123" s="207">
        <f>ROUND(I123*H123,2)</f>
        <v>0</v>
      </c>
      <c r="BL123" s="16" t="s">
        <v>150</v>
      </c>
      <c r="BM123" s="206" t="s">
        <v>269</v>
      </c>
    </row>
    <row r="124" s="2" customFormat="1" ht="16.5" customHeight="1">
      <c r="A124" s="37"/>
      <c r="B124" s="38"/>
      <c r="C124" s="195" t="s">
        <v>360</v>
      </c>
      <c r="D124" s="195" t="s">
        <v>129</v>
      </c>
      <c r="E124" s="196" t="s">
        <v>872</v>
      </c>
      <c r="F124" s="197" t="s">
        <v>873</v>
      </c>
      <c r="G124" s="198" t="s">
        <v>262</v>
      </c>
      <c r="H124" s="199">
        <v>32.5</v>
      </c>
      <c r="I124" s="200"/>
      <c r="J124" s="201">
        <f>ROUND(I124*H124,2)</f>
        <v>0</v>
      </c>
      <c r="K124" s="197" t="s">
        <v>19</v>
      </c>
      <c r="L124" s="43"/>
      <c r="M124" s="202" t="s">
        <v>19</v>
      </c>
      <c r="N124" s="203" t="s">
        <v>43</v>
      </c>
      <c r="O124" s="83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6" t="s">
        <v>150</v>
      </c>
      <c r="AT124" s="206" t="s">
        <v>129</v>
      </c>
      <c r="AU124" s="206" t="s">
        <v>82</v>
      </c>
      <c r="AY124" s="16" t="s">
        <v>128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80</v>
      </c>
      <c r="BK124" s="207">
        <f>ROUND(I124*H124,2)</f>
        <v>0</v>
      </c>
      <c r="BL124" s="16" t="s">
        <v>150</v>
      </c>
      <c r="BM124" s="206" t="s">
        <v>439</v>
      </c>
    </row>
    <row r="125" s="2" customFormat="1" ht="16.5" customHeight="1">
      <c r="A125" s="37"/>
      <c r="B125" s="38"/>
      <c r="C125" s="195" t="s">
        <v>366</v>
      </c>
      <c r="D125" s="195" t="s">
        <v>129</v>
      </c>
      <c r="E125" s="196" t="s">
        <v>874</v>
      </c>
      <c r="F125" s="197" t="s">
        <v>875</v>
      </c>
      <c r="G125" s="198" t="s">
        <v>246</v>
      </c>
      <c r="H125" s="199">
        <v>1.131</v>
      </c>
      <c r="I125" s="200"/>
      <c r="J125" s="201">
        <f>ROUND(I125*H125,2)</f>
        <v>0</v>
      </c>
      <c r="K125" s="197" t="s">
        <v>19</v>
      </c>
      <c r="L125" s="43"/>
      <c r="M125" s="202" t="s">
        <v>19</v>
      </c>
      <c r="N125" s="203" t="s">
        <v>43</v>
      </c>
      <c r="O125" s="83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6" t="s">
        <v>150</v>
      </c>
      <c r="AT125" s="206" t="s">
        <v>129</v>
      </c>
      <c r="AU125" s="206" t="s">
        <v>82</v>
      </c>
      <c r="AY125" s="16" t="s">
        <v>128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80</v>
      </c>
      <c r="BK125" s="207">
        <f>ROUND(I125*H125,2)</f>
        <v>0</v>
      </c>
      <c r="BL125" s="16" t="s">
        <v>150</v>
      </c>
      <c r="BM125" s="206" t="s">
        <v>449</v>
      </c>
    </row>
    <row r="126" s="2" customFormat="1" ht="21.75" customHeight="1">
      <c r="A126" s="37"/>
      <c r="B126" s="38"/>
      <c r="C126" s="195" t="s">
        <v>372</v>
      </c>
      <c r="D126" s="195" t="s">
        <v>129</v>
      </c>
      <c r="E126" s="196" t="s">
        <v>876</v>
      </c>
      <c r="F126" s="197" t="s">
        <v>877</v>
      </c>
      <c r="G126" s="198" t="s">
        <v>246</v>
      </c>
      <c r="H126" s="199">
        <v>0.068000000000000005</v>
      </c>
      <c r="I126" s="200"/>
      <c r="J126" s="201">
        <f>ROUND(I126*H126,2)</f>
        <v>0</v>
      </c>
      <c r="K126" s="197" t="s">
        <v>19</v>
      </c>
      <c r="L126" s="43"/>
      <c r="M126" s="202" t="s">
        <v>19</v>
      </c>
      <c r="N126" s="203" t="s">
        <v>43</v>
      </c>
      <c r="O126" s="8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150</v>
      </c>
      <c r="AT126" s="206" t="s">
        <v>129</v>
      </c>
      <c r="AU126" s="206" t="s">
        <v>82</v>
      </c>
      <c r="AY126" s="16" t="s">
        <v>128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80</v>
      </c>
      <c r="BK126" s="207">
        <f>ROUND(I126*H126,2)</f>
        <v>0</v>
      </c>
      <c r="BL126" s="16" t="s">
        <v>150</v>
      </c>
      <c r="BM126" s="206" t="s">
        <v>461</v>
      </c>
    </row>
    <row r="127" s="2" customFormat="1" ht="33" customHeight="1">
      <c r="A127" s="37"/>
      <c r="B127" s="38"/>
      <c r="C127" s="195" t="s">
        <v>379</v>
      </c>
      <c r="D127" s="195" t="s">
        <v>129</v>
      </c>
      <c r="E127" s="196" t="s">
        <v>878</v>
      </c>
      <c r="F127" s="197" t="s">
        <v>879</v>
      </c>
      <c r="G127" s="198" t="s">
        <v>880</v>
      </c>
      <c r="H127" s="199">
        <v>240</v>
      </c>
      <c r="I127" s="200"/>
      <c r="J127" s="201">
        <f>ROUND(I127*H127,2)</f>
        <v>0</v>
      </c>
      <c r="K127" s="197" t="s">
        <v>19</v>
      </c>
      <c r="L127" s="43"/>
      <c r="M127" s="202" t="s">
        <v>19</v>
      </c>
      <c r="N127" s="203" t="s">
        <v>43</v>
      </c>
      <c r="O127" s="83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6" t="s">
        <v>150</v>
      </c>
      <c r="AT127" s="206" t="s">
        <v>129</v>
      </c>
      <c r="AU127" s="206" t="s">
        <v>82</v>
      </c>
      <c r="AY127" s="16" t="s">
        <v>128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6" t="s">
        <v>80</v>
      </c>
      <c r="BK127" s="207">
        <f>ROUND(I127*H127,2)</f>
        <v>0</v>
      </c>
      <c r="BL127" s="16" t="s">
        <v>150</v>
      </c>
      <c r="BM127" s="206" t="s">
        <v>470</v>
      </c>
    </row>
    <row r="128" s="2" customFormat="1" ht="16.5" customHeight="1">
      <c r="A128" s="37"/>
      <c r="B128" s="38"/>
      <c r="C128" s="195" t="s">
        <v>384</v>
      </c>
      <c r="D128" s="195" t="s">
        <v>129</v>
      </c>
      <c r="E128" s="196" t="s">
        <v>1008</v>
      </c>
      <c r="F128" s="197" t="s">
        <v>1009</v>
      </c>
      <c r="G128" s="198" t="s">
        <v>212</v>
      </c>
      <c r="H128" s="199">
        <v>7.0999999999999996</v>
      </c>
      <c r="I128" s="200"/>
      <c r="J128" s="201">
        <f>ROUND(I128*H128,2)</f>
        <v>0</v>
      </c>
      <c r="K128" s="197" t="s">
        <v>19</v>
      </c>
      <c r="L128" s="43"/>
      <c r="M128" s="202" t="s">
        <v>19</v>
      </c>
      <c r="N128" s="203" t="s">
        <v>43</v>
      </c>
      <c r="O128" s="83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6" t="s">
        <v>150</v>
      </c>
      <c r="AT128" s="206" t="s">
        <v>129</v>
      </c>
      <c r="AU128" s="206" t="s">
        <v>82</v>
      </c>
      <c r="AY128" s="16" t="s">
        <v>128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80</v>
      </c>
      <c r="BK128" s="207">
        <f>ROUND(I128*H128,2)</f>
        <v>0</v>
      </c>
      <c r="BL128" s="16" t="s">
        <v>150</v>
      </c>
      <c r="BM128" s="206" t="s">
        <v>482</v>
      </c>
    </row>
    <row r="129" s="2" customFormat="1" ht="16.5" customHeight="1">
      <c r="A129" s="37"/>
      <c r="B129" s="38"/>
      <c r="C129" s="195" t="s">
        <v>388</v>
      </c>
      <c r="D129" s="195" t="s">
        <v>129</v>
      </c>
      <c r="E129" s="196" t="s">
        <v>1010</v>
      </c>
      <c r="F129" s="197" t="s">
        <v>1011</v>
      </c>
      <c r="G129" s="198" t="s">
        <v>212</v>
      </c>
      <c r="H129" s="199">
        <v>0.12</v>
      </c>
      <c r="I129" s="200"/>
      <c r="J129" s="201">
        <f>ROUND(I129*H129,2)</f>
        <v>0</v>
      </c>
      <c r="K129" s="197" t="s">
        <v>19</v>
      </c>
      <c r="L129" s="43"/>
      <c r="M129" s="202" t="s">
        <v>19</v>
      </c>
      <c r="N129" s="203" t="s">
        <v>43</v>
      </c>
      <c r="O129" s="8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6" t="s">
        <v>150</v>
      </c>
      <c r="AT129" s="206" t="s">
        <v>129</v>
      </c>
      <c r="AU129" s="206" t="s">
        <v>82</v>
      </c>
      <c r="AY129" s="16" t="s">
        <v>128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6" t="s">
        <v>80</v>
      </c>
      <c r="BK129" s="207">
        <f>ROUND(I129*H129,2)</f>
        <v>0</v>
      </c>
      <c r="BL129" s="16" t="s">
        <v>150</v>
      </c>
      <c r="BM129" s="206" t="s">
        <v>495</v>
      </c>
    </row>
    <row r="130" s="2" customFormat="1" ht="37.8" customHeight="1">
      <c r="A130" s="37"/>
      <c r="B130" s="38"/>
      <c r="C130" s="195" t="s">
        <v>397</v>
      </c>
      <c r="D130" s="195" t="s">
        <v>129</v>
      </c>
      <c r="E130" s="196" t="s">
        <v>1012</v>
      </c>
      <c r="F130" s="197" t="s">
        <v>1013</v>
      </c>
      <c r="G130" s="198" t="s">
        <v>955</v>
      </c>
      <c r="H130" s="199">
        <v>2</v>
      </c>
      <c r="I130" s="200"/>
      <c r="J130" s="201">
        <f>ROUND(I130*H130,2)</f>
        <v>0</v>
      </c>
      <c r="K130" s="197" t="s">
        <v>19</v>
      </c>
      <c r="L130" s="43"/>
      <c r="M130" s="202" t="s">
        <v>19</v>
      </c>
      <c r="N130" s="203" t="s">
        <v>43</v>
      </c>
      <c r="O130" s="83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6" t="s">
        <v>150</v>
      </c>
      <c r="AT130" s="206" t="s">
        <v>129</v>
      </c>
      <c r="AU130" s="206" t="s">
        <v>82</v>
      </c>
      <c r="AY130" s="16" t="s">
        <v>128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80</v>
      </c>
      <c r="BK130" s="207">
        <f>ROUND(I130*H130,2)</f>
        <v>0</v>
      </c>
      <c r="BL130" s="16" t="s">
        <v>150</v>
      </c>
      <c r="BM130" s="206" t="s">
        <v>505</v>
      </c>
    </row>
    <row r="131" s="2" customFormat="1" ht="24.15" customHeight="1">
      <c r="A131" s="37"/>
      <c r="B131" s="38"/>
      <c r="C131" s="195" t="s">
        <v>402</v>
      </c>
      <c r="D131" s="195" t="s">
        <v>129</v>
      </c>
      <c r="E131" s="196" t="s">
        <v>1014</v>
      </c>
      <c r="F131" s="197" t="s">
        <v>1015</v>
      </c>
      <c r="G131" s="198" t="s">
        <v>955</v>
      </c>
      <c r="H131" s="199">
        <v>1</v>
      </c>
      <c r="I131" s="200"/>
      <c r="J131" s="201">
        <f>ROUND(I131*H131,2)</f>
        <v>0</v>
      </c>
      <c r="K131" s="197" t="s">
        <v>19</v>
      </c>
      <c r="L131" s="43"/>
      <c r="M131" s="202" t="s">
        <v>19</v>
      </c>
      <c r="N131" s="203" t="s">
        <v>43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150</v>
      </c>
      <c r="AT131" s="206" t="s">
        <v>129</v>
      </c>
      <c r="AU131" s="206" t="s">
        <v>82</v>
      </c>
      <c r="AY131" s="16" t="s">
        <v>128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80</v>
      </c>
      <c r="BK131" s="207">
        <f>ROUND(I131*H131,2)</f>
        <v>0</v>
      </c>
      <c r="BL131" s="16" t="s">
        <v>150</v>
      </c>
      <c r="BM131" s="206" t="s">
        <v>518</v>
      </c>
    </row>
    <row r="132" s="2" customFormat="1" ht="24.15" customHeight="1">
      <c r="A132" s="37"/>
      <c r="B132" s="38"/>
      <c r="C132" s="195" t="s">
        <v>409</v>
      </c>
      <c r="D132" s="195" t="s">
        <v>129</v>
      </c>
      <c r="E132" s="196" t="s">
        <v>1016</v>
      </c>
      <c r="F132" s="197" t="s">
        <v>1017</v>
      </c>
      <c r="G132" s="198" t="s">
        <v>212</v>
      </c>
      <c r="H132" s="199">
        <v>10.4</v>
      </c>
      <c r="I132" s="200"/>
      <c r="J132" s="201">
        <f>ROUND(I132*H132,2)</f>
        <v>0</v>
      </c>
      <c r="K132" s="197" t="s">
        <v>19</v>
      </c>
      <c r="L132" s="43"/>
      <c r="M132" s="202" t="s">
        <v>19</v>
      </c>
      <c r="N132" s="203" t="s">
        <v>43</v>
      </c>
      <c r="O132" s="83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6" t="s">
        <v>150</v>
      </c>
      <c r="AT132" s="206" t="s">
        <v>129</v>
      </c>
      <c r="AU132" s="206" t="s">
        <v>82</v>
      </c>
      <c r="AY132" s="16" t="s">
        <v>128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80</v>
      </c>
      <c r="BK132" s="207">
        <f>ROUND(I132*H132,2)</f>
        <v>0</v>
      </c>
      <c r="BL132" s="16" t="s">
        <v>150</v>
      </c>
      <c r="BM132" s="206" t="s">
        <v>528</v>
      </c>
    </row>
    <row r="133" s="2" customFormat="1" ht="16.5" customHeight="1">
      <c r="A133" s="37"/>
      <c r="B133" s="38"/>
      <c r="C133" s="195" t="s">
        <v>415</v>
      </c>
      <c r="D133" s="195" t="s">
        <v>129</v>
      </c>
      <c r="E133" s="196" t="s">
        <v>1018</v>
      </c>
      <c r="F133" s="197" t="s">
        <v>1019</v>
      </c>
      <c r="G133" s="198" t="s">
        <v>262</v>
      </c>
      <c r="H133" s="199">
        <v>93.299999999999997</v>
      </c>
      <c r="I133" s="200"/>
      <c r="J133" s="201">
        <f>ROUND(I133*H133,2)</f>
        <v>0</v>
      </c>
      <c r="K133" s="197" t="s">
        <v>19</v>
      </c>
      <c r="L133" s="43"/>
      <c r="M133" s="202" t="s">
        <v>19</v>
      </c>
      <c r="N133" s="203" t="s">
        <v>43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150</v>
      </c>
      <c r="AT133" s="206" t="s">
        <v>129</v>
      </c>
      <c r="AU133" s="206" t="s">
        <v>82</v>
      </c>
      <c r="AY133" s="16" t="s">
        <v>128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80</v>
      </c>
      <c r="BK133" s="207">
        <f>ROUND(I133*H133,2)</f>
        <v>0</v>
      </c>
      <c r="BL133" s="16" t="s">
        <v>150</v>
      </c>
      <c r="BM133" s="206" t="s">
        <v>542</v>
      </c>
    </row>
    <row r="134" s="2" customFormat="1" ht="16.5" customHeight="1">
      <c r="A134" s="37"/>
      <c r="B134" s="38"/>
      <c r="C134" s="195" t="s">
        <v>424</v>
      </c>
      <c r="D134" s="195" t="s">
        <v>129</v>
      </c>
      <c r="E134" s="196" t="s">
        <v>1020</v>
      </c>
      <c r="F134" s="197" t="s">
        <v>1021</v>
      </c>
      <c r="G134" s="198" t="s">
        <v>262</v>
      </c>
      <c r="H134" s="199">
        <v>121.59999999999999</v>
      </c>
      <c r="I134" s="200"/>
      <c r="J134" s="201">
        <f>ROUND(I134*H134,2)</f>
        <v>0</v>
      </c>
      <c r="K134" s="197" t="s">
        <v>19</v>
      </c>
      <c r="L134" s="43"/>
      <c r="M134" s="202" t="s">
        <v>19</v>
      </c>
      <c r="N134" s="203" t="s">
        <v>43</v>
      </c>
      <c r="O134" s="8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6" t="s">
        <v>150</v>
      </c>
      <c r="AT134" s="206" t="s">
        <v>129</v>
      </c>
      <c r="AU134" s="206" t="s">
        <v>82</v>
      </c>
      <c r="AY134" s="16" t="s">
        <v>128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6" t="s">
        <v>80</v>
      </c>
      <c r="BK134" s="207">
        <f>ROUND(I134*H134,2)</f>
        <v>0</v>
      </c>
      <c r="BL134" s="16" t="s">
        <v>150</v>
      </c>
      <c r="BM134" s="206" t="s">
        <v>555</v>
      </c>
    </row>
    <row r="135" s="2" customFormat="1" ht="24.15" customHeight="1">
      <c r="A135" s="37"/>
      <c r="B135" s="38"/>
      <c r="C135" s="195" t="s">
        <v>269</v>
      </c>
      <c r="D135" s="195" t="s">
        <v>129</v>
      </c>
      <c r="E135" s="196" t="s">
        <v>889</v>
      </c>
      <c r="F135" s="197" t="s">
        <v>890</v>
      </c>
      <c r="G135" s="198" t="s">
        <v>262</v>
      </c>
      <c r="H135" s="199">
        <v>116.59999999999999</v>
      </c>
      <c r="I135" s="200"/>
      <c r="J135" s="201">
        <f>ROUND(I135*H135,2)</f>
        <v>0</v>
      </c>
      <c r="K135" s="197" t="s">
        <v>19</v>
      </c>
      <c r="L135" s="43"/>
      <c r="M135" s="202" t="s">
        <v>19</v>
      </c>
      <c r="N135" s="203" t="s">
        <v>43</v>
      </c>
      <c r="O135" s="8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6" t="s">
        <v>150</v>
      </c>
      <c r="AT135" s="206" t="s">
        <v>129</v>
      </c>
      <c r="AU135" s="206" t="s">
        <v>82</v>
      </c>
      <c r="AY135" s="16" t="s">
        <v>128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80</v>
      </c>
      <c r="BK135" s="207">
        <f>ROUND(I135*H135,2)</f>
        <v>0</v>
      </c>
      <c r="BL135" s="16" t="s">
        <v>150</v>
      </c>
      <c r="BM135" s="206" t="s">
        <v>572</v>
      </c>
    </row>
    <row r="136" s="2" customFormat="1" ht="24.15" customHeight="1">
      <c r="A136" s="37"/>
      <c r="B136" s="38"/>
      <c r="C136" s="195" t="s">
        <v>435</v>
      </c>
      <c r="D136" s="195" t="s">
        <v>129</v>
      </c>
      <c r="E136" s="196" t="s">
        <v>1022</v>
      </c>
      <c r="F136" s="197" t="s">
        <v>1023</v>
      </c>
      <c r="G136" s="198" t="s">
        <v>262</v>
      </c>
      <c r="H136" s="199">
        <v>35.5</v>
      </c>
      <c r="I136" s="200"/>
      <c r="J136" s="201">
        <f>ROUND(I136*H136,2)</f>
        <v>0</v>
      </c>
      <c r="K136" s="197" t="s">
        <v>19</v>
      </c>
      <c r="L136" s="43"/>
      <c r="M136" s="202" t="s">
        <v>19</v>
      </c>
      <c r="N136" s="203" t="s">
        <v>43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150</v>
      </c>
      <c r="AT136" s="206" t="s">
        <v>129</v>
      </c>
      <c r="AU136" s="206" t="s">
        <v>82</v>
      </c>
      <c r="AY136" s="16" t="s">
        <v>128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80</v>
      </c>
      <c r="BK136" s="207">
        <f>ROUND(I136*H136,2)</f>
        <v>0</v>
      </c>
      <c r="BL136" s="16" t="s">
        <v>150</v>
      </c>
      <c r="BM136" s="206" t="s">
        <v>582</v>
      </c>
    </row>
    <row r="137" s="2" customFormat="1" ht="24.15" customHeight="1">
      <c r="A137" s="37"/>
      <c r="B137" s="38"/>
      <c r="C137" s="195" t="s">
        <v>439</v>
      </c>
      <c r="D137" s="195" t="s">
        <v>129</v>
      </c>
      <c r="E137" s="196" t="s">
        <v>1024</v>
      </c>
      <c r="F137" s="197" t="s">
        <v>1025</v>
      </c>
      <c r="G137" s="198" t="s">
        <v>212</v>
      </c>
      <c r="H137" s="199">
        <v>2.6000000000000001</v>
      </c>
      <c r="I137" s="200"/>
      <c r="J137" s="201">
        <f>ROUND(I137*H137,2)</f>
        <v>0</v>
      </c>
      <c r="K137" s="197" t="s">
        <v>19</v>
      </c>
      <c r="L137" s="43"/>
      <c r="M137" s="202" t="s">
        <v>19</v>
      </c>
      <c r="N137" s="203" t="s">
        <v>43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150</v>
      </c>
      <c r="AT137" s="206" t="s">
        <v>129</v>
      </c>
      <c r="AU137" s="206" t="s">
        <v>82</v>
      </c>
      <c r="AY137" s="16" t="s">
        <v>128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80</v>
      </c>
      <c r="BK137" s="207">
        <f>ROUND(I137*H137,2)</f>
        <v>0</v>
      </c>
      <c r="BL137" s="16" t="s">
        <v>150</v>
      </c>
      <c r="BM137" s="206" t="s">
        <v>408</v>
      </c>
    </row>
    <row r="138" s="2" customFormat="1" ht="16.5" customHeight="1">
      <c r="A138" s="37"/>
      <c r="B138" s="38"/>
      <c r="C138" s="195" t="s">
        <v>444</v>
      </c>
      <c r="D138" s="195" t="s">
        <v>129</v>
      </c>
      <c r="E138" s="196" t="s">
        <v>892</v>
      </c>
      <c r="F138" s="197" t="s">
        <v>893</v>
      </c>
      <c r="G138" s="198" t="s">
        <v>262</v>
      </c>
      <c r="H138" s="199">
        <v>7</v>
      </c>
      <c r="I138" s="200"/>
      <c r="J138" s="201">
        <f>ROUND(I138*H138,2)</f>
        <v>0</v>
      </c>
      <c r="K138" s="197" t="s">
        <v>19</v>
      </c>
      <c r="L138" s="43"/>
      <c r="M138" s="202" t="s">
        <v>19</v>
      </c>
      <c r="N138" s="203" t="s">
        <v>43</v>
      </c>
      <c r="O138" s="83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6" t="s">
        <v>150</v>
      </c>
      <c r="AT138" s="206" t="s">
        <v>129</v>
      </c>
      <c r="AU138" s="206" t="s">
        <v>82</v>
      </c>
      <c r="AY138" s="16" t="s">
        <v>128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80</v>
      </c>
      <c r="BK138" s="207">
        <f>ROUND(I138*H138,2)</f>
        <v>0</v>
      </c>
      <c r="BL138" s="16" t="s">
        <v>150</v>
      </c>
      <c r="BM138" s="206" t="s">
        <v>608</v>
      </c>
    </row>
    <row r="139" s="2" customFormat="1" ht="21.75" customHeight="1">
      <c r="A139" s="37"/>
      <c r="B139" s="38"/>
      <c r="C139" s="195" t="s">
        <v>449</v>
      </c>
      <c r="D139" s="195" t="s">
        <v>129</v>
      </c>
      <c r="E139" s="196" t="s">
        <v>894</v>
      </c>
      <c r="F139" s="197" t="s">
        <v>895</v>
      </c>
      <c r="G139" s="198" t="s">
        <v>262</v>
      </c>
      <c r="H139" s="199">
        <v>8.8000000000000007</v>
      </c>
      <c r="I139" s="200"/>
      <c r="J139" s="201">
        <f>ROUND(I139*H139,2)</f>
        <v>0</v>
      </c>
      <c r="K139" s="197" t="s">
        <v>19</v>
      </c>
      <c r="L139" s="43"/>
      <c r="M139" s="202" t="s">
        <v>19</v>
      </c>
      <c r="N139" s="203" t="s">
        <v>43</v>
      </c>
      <c r="O139" s="83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6" t="s">
        <v>150</v>
      </c>
      <c r="AT139" s="206" t="s">
        <v>129</v>
      </c>
      <c r="AU139" s="206" t="s">
        <v>82</v>
      </c>
      <c r="AY139" s="16" t="s">
        <v>128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80</v>
      </c>
      <c r="BK139" s="207">
        <f>ROUND(I139*H139,2)</f>
        <v>0</v>
      </c>
      <c r="BL139" s="16" t="s">
        <v>150</v>
      </c>
      <c r="BM139" s="206" t="s">
        <v>926</v>
      </c>
    </row>
    <row r="140" s="2" customFormat="1" ht="16.5" customHeight="1">
      <c r="A140" s="37"/>
      <c r="B140" s="38"/>
      <c r="C140" s="195" t="s">
        <v>456</v>
      </c>
      <c r="D140" s="195" t="s">
        <v>129</v>
      </c>
      <c r="E140" s="196" t="s">
        <v>1026</v>
      </c>
      <c r="F140" s="197" t="s">
        <v>1027</v>
      </c>
      <c r="G140" s="198" t="s">
        <v>405</v>
      </c>
      <c r="H140" s="199">
        <v>7</v>
      </c>
      <c r="I140" s="200"/>
      <c r="J140" s="201">
        <f>ROUND(I140*H140,2)</f>
        <v>0</v>
      </c>
      <c r="K140" s="197" t="s">
        <v>19</v>
      </c>
      <c r="L140" s="43"/>
      <c r="M140" s="202" t="s">
        <v>19</v>
      </c>
      <c r="N140" s="203" t="s">
        <v>43</v>
      </c>
      <c r="O140" s="83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150</v>
      </c>
      <c r="AT140" s="206" t="s">
        <v>129</v>
      </c>
      <c r="AU140" s="206" t="s">
        <v>82</v>
      </c>
      <c r="AY140" s="16" t="s">
        <v>128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80</v>
      </c>
      <c r="BK140" s="207">
        <f>ROUND(I140*H140,2)</f>
        <v>0</v>
      </c>
      <c r="BL140" s="16" t="s">
        <v>150</v>
      </c>
      <c r="BM140" s="206" t="s">
        <v>929</v>
      </c>
    </row>
    <row r="141" s="2" customFormat="1" ht="21.75" customHeight="1">
      <c r="A141" s="37"/>
      <c r="B141" s="38"/>
      <c r="C141" s="195" t="s">
        <v>461</v>
      </c>
      <c r="D141" s="195" t="s">
        <v>129</v>
      </c>
      <c r="E141" s="196" t="s">
        <v>1028</v>
      </c>
      <c r="F141" s="197" t="s">
        <v>1029</v>
      </c>
      <c r="G141" s="198" t="s">
        <v>405</v>
      </c>
      <c r="H141" s="199">
        <v>7</v>
      </c>
      <c r="I141" s="200"/>
      <c r="J141" s="201">
        <f>ROUND(I141*H141,2)</f>
        <v>0</v>
      </c>
      <c r="K141" s="197" t="s">
        <v>19</v>
      </c>
      <c r="L141" s="43"/>
      <c r="M141" s="202" t="s">
        <v>19</v>
      </c>
      <c r="N141" s="203" t="s">
        <v>43</v>
      </c>
      <c r="O141" s="83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6" t="s">
        <v>150</v>
      </c>
      <c r="AT141" s="206" t="s">
        <v>129</v>
      </c>
      <c r="AU141" s="206" t="s">
        <v>82</v>
      </c>
      <c r="AY141" s="16" t="s">
        <v>128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80</v>
      </c>
      <c r="BK141" s="207">
        <f>ROUND(I141*H141,2)</f>
        <v>0</v>
      </c>
      <c r="BL141" s="16" t="s">
        <v>150</v>
      </c>
      <c r="BM141" s="206" t="s">
        <v>766</v>
      </c>
    </row>
    <row r="142" s="2" customFormat="1" ht="24.15" customHeight="1">
      <c r="A142" s="37"/>
      <c r="B142" s="38"/>
      <c r="C142" s="195" t="s">
        <v>465</v>
      </c>
      <c r="D142" s="195" t="s">
        <v>129</v>
      </c>
      <c r="E142" s="196" t="s">
        <v>1030</v>
      </c>
      <c r="F142" s="197" t="s">
        <v>1031</v>
      </c>
      <c r="G142" s="198" t="s">
        <v>405</v>
      </c>
      <c r="H142" s="199">
        <v>0.5</v>
      </c>
      <c r="I142" s="200"/>
      <c r="J142" s="201">
        <f>ROUND(I142*H142,2)</f>
        <v>0</v>
      </c>
      <c r="K142" s="197" t="s">
        <v>19</v>
      </c>
      <c r="L142" s="43"/>
      <c r="M142" s="202" t="s">
        <v>19</v>
      </c>
      <c r="N142" s="203" t="s">
        <v>43</v>
      </c>
      <c r="O142" s="83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6" t="s">
        <v>150</v>
      </c>
      <c r="AT142" s="206" t="s">
        <v>129</v>
      </c>
      <c r="AU142" s="206" t="s">
        <v>82</v>
      </c>
      <c r="AY142" s="16" t="s">
        <v>128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80</v>
      </c>
      <c r="BK142" s="207">
        <f>ROUND(I142*H142,2)</f>
        <v>0</v>
      </c>
      <c r="BL142" s="16" t="s">
        <v>150</v>
      </c>
      <c r="BM142" s="206" t="s">
        <v>934</v>
      </c>
    </row>
    <row r="143" s="2" customFormat="1" ht="16.5" customHeight="1">
      <c r="A143" s="37"/>
      <c r="B143" s="38"/>
      <c r="C143" s="195" t="s">
        <v>470</v>
      </c>
      <c r="D143" s="195" t="s">
        <v>129</v>
      </c>
      <c r="E143" s="196" t="s">
        <v>1032</v>
      </c>
      <c r="F143" s="197" t="s">
        <v>1033</v>
      </c>
      <c r="G143" s="198" t="s">
        <v>405</v>
      </c>
      <c r="H143" s="199">
        <v>0.5</v>
      </c>
      <c r="I143" s="200"/>
      <c r="J143" s="201">
        <f>ROUND(I143*H143,2)</f>
        <v>0</v>
      </c>
      <c r="K143" s="197" t="s">
        <v>19</v>
      </c>
      <c r="L143" s="43"/>
      <c r="M143" s="202" t="s">
        <v>19</v>
      </c>
      <c r="N143" s="203" t="s">
        <v>43</v>
      </c>
      <c r="O143" s="83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150</v>
      </c>
      <c r="AT143" s="206" t="s">
        <v>129</v>
      </c>
      <c r="AU143" s="206" t="s">
        <v>82</v>
      </c>
      <c r="AY143" s="16" t="s">
        <v>128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80</v>
      </c>
      <c r="BK143" s="207">
        <f>ROUND(I143*H143,2)</f>
        <v>0</v>
      </c>
      <c r="BL143" s="16" t="s">
        <v>150</v>
      </c>
      <c r="BM143" s="206" t="s">
        <v>937</v>
      </c>
    </row>
    <row r="144" s="2" customFormat="1" ht="33" customHeight="1">
      <c r="A144" s="37"/>
      <c r="B144" s="38"/>
      <c r="C144" s="195" t="s">
        <v>477</v>
      </c>
      <c r="D144" s="195" t="s">
        <v>129</v>
      </c>
      <c r="E144" s="196" t="s">
        <v>897</v>
      </c>
      <c r="F144" s="197" t="s">
        <v>898</v>
      </c>
      <c r="G144" s="198" t="s">
        <v>405</v>
      </c>
      <c r="H144" s="199">
        <v>40</v>
      </c>
      <c r="I144" s="200"/>
      <c r="J144" s="201">
        <f>ROUND(I144*H144,2)</f>
        <v>0</v>
      </c>
      <c r="K144" s="197" t="s">
        <v>19</v>
      </c>
      <c r="L144" s="43"/>
      <c r="M144" s="202" t="s">
        <v>19</v>
      </c>
      <c r="N144" s="203" t="s">
        <v>43</v>
      </c>
      <c r="O144" s="8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6" t="s">
        <v>150</v>
      </c>
      <c r="AT144" s="206" t="s">
        <v>129</v>
      </c>
      <c r="AU144" s="206" t="s">
        <v>82</v>
      </c>
      <c r="AY144" s="16" t="s">
        <v>128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80</v>
      </c>
      <c r="BK144" s="207">
        <f>ROUND(I144*H144,2)</f>
        <v>0</v>
      </c>
      <c r="BL144" s="16" t="s">
        <v>150</v>
      </c>
      <c r="BM144" s="206" t="s">
        <v>940</v>
      </c>
    </row>
    <row r="145" s="2" customFormat="1" ht="16.5" customHeight="1">
      <c r="A145" s="37"/>
      <c r="B145" s="38"/>
      <c r="C145" s="195" t="s">
        <v>482</v>
      </c>
      <c r="D145" s="195" t="s">
        <v>129</v>
      </c>
      <c r="E145" s="196" t="s">
        <v>899</v>
      </c>
      <c r="F145" s="197" t="s">
        <v>900</v>
      </c>
      <c r="G145" s="198" t="s">
        <v>405</v>
      </c>
      <c r="H145" s="199">
        <v>40</v>
      </c>
      <c r="I145" s="200"/>
      <c r="J145" s="201">
        <f>ROUND(I145*H145,2)</f>
        <v>0</v>
      </c>
      <c r="K145" s="197" t="s">
        <v>19</v>
      </c>
      <c r="L145" s="43"/>
      <c r="M145" s="202" t="s">
        <v>19</v>
      </c>
      <c r="N145" s="203" t="s">
        <v>43</v>
      </c>
      <c r="O145" s="83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6" t="s">
        <v>150</v>
      </c>
      <c r="AT145" s="206" t="s">
        <v>129</v>
      </c>
      <c r="AU145" s="206" t="s">
        <v>82</v>
      </c>
      <c r="AY145" s="16" t="s">
        <v>128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80</v>
      </c>
      <c r="BK145" s="207">
        <f>ROUND(I145*H145,2)</f>
        <v>0</v>
      </c>
      <c r="BL145" s="16" t="s">
        <v>150</v>
      </c>
      <c r="BM145" s="206" t="s">
        <v>943</v>
      </c>
    </row>
    <row r="146" s="2" customFormat="1" ht="49.05" customHeight="1">
      <c r="A146" s="37"/>
      <c r="B146" s="38"/>
      <c r="C146" s="195" t="s">
        <v>488</v>
      </c>
      <c r="D146" s="195" t="s">
        <v>129</v>
      </c>
      <c r="E146" s="196" t="s">
        <v>1034</v>
      </c>
      <c r="F146" s="197" t="s">
        <v>1035</v>
      </c>
      <c r="G146" s="198" t="s">
        <v>212</v>
      </c>
      <c r="H146" s="199">
        <v>10</v>
      </c>
      <c r="I146" s="200"/>
      <c r="J146" s="201">
        <f>ROUND(I146*H146,2)</f>
        <v>0</v>
      </c>
      <c r="K146" s="197" t="s">
        <v>19</v>
      </c>
      <c r="L146" s="43"/>
      <c r="M146" s="202" t="s">
        <v>19</v>
      </c>
      <c r="N146" s="203" t="s">
        <v>43</v>
      </c>
      <c r="O146" s="83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150</v>
      </c>
      <c r="AT146" s="206" t="s">
        <v>129</v>
      </c>
      <c r="AU146" s="206" t="s">
        <v>82</v>
      </c>
      <c r="AY146" s="16" t="s">
        <v>128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80</v>
      </c>
      <c r="BK146" s="207">
        <f>ROUND(I146*H146,2)</f>
        <v>0</v>
      </c>
      <c r="BL146" s="16" t="s">
        <v>150</v>
      </c>
      <c r="BM146" s="206" t="s">
        <v>946</v>
      </c>
    </row>
    <row r="147" s="2" customFormat="1" ht="16.5" customHeight="1">
      <c r="A147" s="37"/>
      <c r="B147" s="38"/>
      <c r="C147" s="195" t="s">
        <v>495</v>
      </c>
      <c r="D147" s="195" t="s">
        <v>129</v>
      </c>
      <c r="E147" s="196" t="s">
        <v>904</v>
      </c>
      <c r="F147" s="197" t="s">
        <v>905</v>
      </c>
      <c r="G147" s="198" t="s">
        <v>405</v>
      </c>
      <c r="H147" s="199">
        <v>8</v>
      </c>
      <c r="I147" s="200"/>
      <c r="J147" s="201">
        <f>ROUND(I147*H147,2)</f>
        <v>0</v>
      </c>
      <c r="K147" s="197" t="s">
        <v>19</v>
      </c>
      <c r="L147" s="43"/>
      <c r="M147" s="202" t="s">
        <v>19</v>
      </c>
      <c r="N147" s="203" t="s">
        <v>43</v>
      </c>
      <c r="O147" s="83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6" t="s">
        <v>150</v>
      </c>
      <c r="AT147" s="206" t="s">
        <v>129</v>
      </c>
      <c r="AU147" s="206" t="s">
        <v>82</v>
      </c>
      <c r="AY147" s="16" t="s">
        <v>128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6" t="s">
        <v>80</v>
      </c>
      <c r="BK147" s="207">
        <f>ROUND(I147*H147,2)</f>
        <v>0</v>
      </c>
      <c r="BL147" s="16" t="s">
        <v>150</v>
      </c>
      <c r="BM147" s="206" t="s">
        <v>949</v>
      </c>
    </row>
    <row r="148" s="2" customFormat="1" ht="24.15" customHeight="1">
      <c r="A148" s="37"/>
      <c r="B148" s="38"/>
      <c r="C148" s="195" t="s">
        <v>500</v>
      </c>
      <c r="D148" s="195" t="s">
        <v>129</v>
      </c>
      <c r="E148" s="196" t="s">
        <v>906</v>
      </c>
      <c r="F148" s="197" t="s">
        <v>907</v>
      </c>
      <c r="G148" s="198" t="s">
        <v>908</v>
      </c>
      <c r="H148" s="199">
        <v>8</v>
      </c>
      <c r="I148" s="200"/>
      <c r="J148" s="201">
        <f>ROUND(I148*H148,2)</f>
        <v>0</v>
      </c>
      <c r="K148" s="197" t="s">
        <v>19</v>
      </c>
      <c r="L148" s="43"/>
      <c r="M148" s="202" t="s">
        <v>19</v>
      </c>
      <c r="N148" s="203" t="s">
        <v>43</v>
      </c>
      <c r="O148" s="8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150</v>
      </c>
      <c r="AT148" s="206" t="s">
        <v>129</v>
      </c>
      <c r="AU148" s="206" t="s">
        <v>82</v>
      </c>
      <c r="AY148" s="16" t="s">
        <v>128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80</v>
      </c>
      <c r="BK148" s="207">
        <f>ROUND(I148*H148,2)</f>
        <v>0</v>
      </c>
      <c r="BL148" s="16" t="s">
        <v>150</v>
      </c>
      <c r="BM148" s="206" t="s">
        <v>952</v>
      </c>
    </row>
    <row r="149" s="2" customFormat="1" ht="49.05" customHeight="1">
      <c r="A149" s="37"/>
      <c r="B149" s="38"/>
      <c r="C149" s="195" t="s">
        <v>505</v>
      </c>
      <c r="D149" s="195" t="s">
        <v>129</v>
      </c>
      <c r="E149" s="196" t="s">
        <v>1036</v>
      </c>
      <c r="F149" s="197" t="s">
        <v>1037</v>
      </c>
      <c r="G149" s="198" t="s">
        <v>405</v>
      </c>
      <c r="H149" s="199">
        <v>34.299999999999997</v>
      </c>
      <c r="I149" s="200"/>
      <c r="J149" s="201">
        <f>ROUND(I149*H149,2)</f>
        <v>0</v>
      </c>
      <c r="K149" s="197" t="s">
        <v>19</v>
      </c>
      <c r="L149" s="43"/>
      <c r="M149" s="202" t="s">
        <v>19</v>
      </c>
      <c r="N149" s="203" t="s">
        <v>43</v>
      </c>
      <c r="O149" s="8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150</v>
      </c>
      <c r="AT149" s="206" t="s">
        <v>129</v>
      </c>
      <c r="AU149" s="206" t="s">
        <v>82</v>
      </c>
      <c r="AY149" s="16" t="s">
        <v>128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80</v>
      </c>
      <c r="BK149" s="207">
        <f>ROUND(I149*H149,2)</f>
        <v>0</v>
      </c>
      <c r="BL149" s="16" t="s">
        <v>150</v>
      </c>
      <c r="BM149" s="206" t="s">
        <v>956</v>
      </c>
    </row>
    <row r="150" s="2" customFormat="1" ht="24.15" customHeight="1">
      <c r="A150" s="37"/>
      <c r="B150" s="38"/>
      <c r="C150" s="195" t="s">
        <v>511</v>
      </c>
      <c r="D150" s="195" t="s">
        <v>129</v>
      </c>
      <c r="E150" s="196" t="s">
        <v>912</v>
      </c>
      <c r="F150" s="197" t="s">
        <v>913</v>
      </c>
      <c r="G150" s="198" t="s">
        <v>405</v>
      </c>
      <c r="H150" s="199">
        <v>12.5</v>
      </c>
      <c r="I150" s="200"/>
      <c r="J150" s="201">
        <f>ROUND(I150*H150,2)</f>
        <v>0</v>
      </c>
      <c r="K150" s="197" t="s">
        <v>19</v>
      </c>
      <c r="L150" s="43"/>
      <c r="M150" s="202" t="s">
        <v>19</v>
      </c>
      <c r="N150" s="203" t="s">
        <v>43</v>
      </c>
      <c r="O150" s="8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6" t="s">
        <v>150</v>
      </c>
      <c r="AT150" s="206" t="s">
        <v>129</v>
      </c>
      <c r="AU150" s="206" t="s">
        <v>82</v>
      </c>
      <c r="AY150" s="16" t="s">
        <v>128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80</v>
      </c>
      <c r="BK150" s="207">
        <f>ROUND(I150*H150,2)</f>
        <v>0</v>
      </c>
      <c r="BL150" s="16" t="s">
        <v>150</v>
      </c>
      <c r="BM150" s="206" t="s">
        <v>959</v>
      </c>
    </row>
    <row r="151" s="2" customFormat="1" ht="16.5" customHeight="1">
      <c r="A151" s="37"/>
      <c r="B151" s="38"/>
      <c r="C151" s="195" t="s">
        <v>518</v>
      </c>
      <c r="D151" s="195" t="s">
        <v>129</v>
      </c>
      <c r="E151" s="196" t="s">
        <v>1038</v>
      </c>
      <c r="F151" s="197" t="s">
        <v>1039</v>
      </c>
      <c r="G151" s="198" t="s">
        <v>262</v>
      </c>
      <c r="H151" s="199">
        <v>6.4000000000000004</v>
      </c>
      <c r="I151" s="200"/>
      <c r="J151" s="201">
        <f>ROUND(I151*H151,2)</f>
        <v>0</v>
      </c>
      <c r="K151" s="197" t="s">
        <v>19</v>
      </c>
      <c r="L151" s="43"/>
      <c r="M151" s="202" t="s">
        <v>19</v>
      </c>
      <c r="N151" s="203" t="s">
        <v>43</v>
      </c>
      <c r="O151" s="8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150</v>
      </c>
      <c r="AT151" s="206" t="s">
        <v>129</v>
      </c>
      <c r="AU151" s="206" t="s">
        <v>82</v>
      </c>
      <c r="AY151" s="16" t="s">
        <v>128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80</v>
      </c>
      <c r="BK151" s="207">
        <f>ROUND(I151*H151,2)</f>
        <v>0</v>
      </c>
      <c r="BL151" s="16" t="s">
        <v>150</v>
      </c>
      <c r="BM151" s="206" t="s">
        <v>962</v>
      </c>
    </row>
    <row r="152" s="2" customFormat="1" ht="16.5" customHeight="1">
      <c r="A152" s="37"/>
      <c r="B152" s="38"/>
      <c r="C152" s="195" t="s">
        <v>523</v>
      </c>
      <c r="D152" s="195" t="s">
        <v>129</v>
      </c>
      <c r="E152" s="196" t="s">
        <v>914</v>
      </c>
      <c r="F152" s="197" t="s">
        <v>915</v>
      </c>
      <c r="G152" s="198" t="s">
        <v>262</v>
      </c>
      <c r="H152" s="199">
        <v>11.4</v>
      </c>
      <c r="I152" s="200"/>
      <c r="J152" s="201">
        <f>ROUND(I152*H152,2)</f>
        <v>0</v>
      </c>
      <c r="K152" s="197" t="s">
        <v>19</v>
      </c>
      <c r="L152" s="43"/>
      <c r="M152" s="202" t="s">
        <v>19</v>
      </c>
      <c r="N152" s="203" t="s">
        <v>43</v>
      </c>
      <c r="O152" s="8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150</v>
      </c>
      <c r="AT152" s="206" t="s">
        <v>129</v>
      </c>
      <c r="AU152" s="206" t="s">
        <v>82</v>
      </c>
      <c r="AY152" s="16" t="s">
        <v>128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80</v>
      </c>
      <c r="BK152" s="207">
        <f>ROUND(I152*H152,2)</f>
        <v>0</v>
      </c>
      <c r="BL152" s="16" t="s">
        <v>150</v>
      </c>
      <c r="BM152" s="206" t="s">
        <v>1040</v>
      </c>
    </row>
    <row r="153" s="2" customFormat="1" ht="24.15" customHeight="1">
      <c r="A153" s="37"/>
      <c r="B153" s="38"/>
      <c r="C153" s="195" t="s">
        <v>528</v>
      </c>
      <c r="D153" s="195" t="s">
        <v>129</v>
      </c>
      <c r="E153" s="196" t="s">
        <v>916</v>
      </c>
      <c r="F153" s="197" t="s">
        <v>917</v>
      </c>
      <c r="G153" s="198" t="s">
        <v>405</v>
      </c>
      <c r="H153" s="199">
        <v>28</v>
      </c>
      <c r="I153" s="200"/>
      <c r="J153" s="201">
        <f>ROUND(I153*H153,2)</f>
        <v>0</v>
      </c>
      <c r="K153" s="197" t="s">
        <v>19</v>
      </c>
      <c r="L153" s="43"/>
      <c r="M153" s="202" t="s">
        <v>19</v>
      </c>
      <c r="N153" s="203" t="s">
        <v>43</v>
      </c>
      <c r="O153" s="83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6" t="s">
        <v>150</v>
      </c>
      <c r="AT153" s="206" t="s">
        <v>129</v>
      </c>
      <c r="AU153" s="206" t="s">
        <v>82</v>
      </c>
      <c r="AY153" s="16" t="s">
        <v>128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6" t="s">
        <v>80</v>
      </c>
      <c r="BK153" s="207">
        <f>ROUND(I153*H153,2)</f>
        <v>0</v>
      </c>
      <c r="BL153" s="16" t="s">
        <v>150</v>
      </c>
      <c r="BM153" s="206" t="s">
        <v>1041</v>
      </c>
    </row>
    <row r="154" s="2" customFormat="1" ht="24.15" customHeight="1">
      <c r="A154" s="37"/>
      <c r="B154" s="38"/>
      <c r="C154" s="195" t="s">
        <v>535</v>
      </c>
      <c r="D154" s="195" t="s">
        <v>129</v>
      </c>
      <c r="E154" s="196" t="s">
        <v>918</v>
      </c>
      <c r="F154" s="197" t="s">
        <v>919</v>
      </c>
      <c r="G154" s="198" t="s">
        <v>212</v>
      </c>
      <c r="H154" s="199">
        <v>5.2999999999999998</v>
      </c>
      <c r="I154" s="200"/>
      <c r="J154" s="201">
        <f>ROUND(I154*H154,2)</f>
        <v>0</v>
      </c>
      <c r="K154" s="197" t="s">
        <v>19</v>
      </c>
      <c r="L154" s="43"/>
      <c r="M154" s="202" t="s">
        <v>19</v>
      </c>
      <c r="N154" s="203" t="s">
        <v>43</v>
      </c>
      <c r="O154" s="83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6" t="s">
        <v>150</v>
      </c>
      <c r="AT154" s="206" t="s">
        <v>129</v>
      </c>
      <c r="AU154" s="206" t="s">
        <v>82</v>
      </c>
      <c r="AY154" s="16" t="s">
        <v>128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80</v>
      </c>
      <c r="BK154" s="207">
        <f>ROUND(I154*H154,2)</f>
        <v>0</v>
      </c>
      <c r="BL154" s="16" t="s">
        <v>150</v>
      </c>
      <c r="BM154" s="206" t="s">
        <v>1042</v>
      </c>
    </row>
    <row r="155" s="2" customFormat="1" ht="24.15" customHeight="1">
      <c r="A155" s="37"/>
      <c r="B155" s="38"/>
      <c r="C155" s="195" t="s">
        <v>542</v>
      </c>
      <c r="D155" s="195" t="s">
        <v>129</v>
      </c>
      <c r="E155" s="196" t="s">
        <v>920</v>
      </c>
      <c r="F155" s="197" t="s">
        <v>921</v>
      </c>
      <c r="G155" s="198" t="s">
        <v>212</v>
      </c>
      <c r="H155" s="199">
        <v>4.9000000000000004</v>
      </c>
      <c r="I155" s="200"/>
      <c r="J155" s="201">
        <f>ROUND(I155*H155,2)</f>
        <v>0</v>
      </c>
      <c r="K155" s="197" t="s">
        <v>19</v>
      </c>
      <c r="L155" s="43"/>
      <c r="M155" s="202" t="s">
        <v>19</v>
      </c>
      <c r="N155" s="203" t="s">
        <v>43</v>
      </c>
      <c r="O155" s="8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150</v>
      </c>
      <c r="AT155" s="206" t="s">
        <v>129</v>
      </c>
      <c r="AU155" s="206" t="s">
        <v>82</v>
      </c>
      <c r="AY155" s="16" t="s">
        <v>128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80</v>
      </c>
      <c r="BK155" s="207">
        <f>ROUND(I155*H155,2)</f>
        <v>0</v>
      </c>
      <c r="BL155" s="16" t="s">
        <v>150</v>
      </c>
      <c r="BM155" s="206" t="s">
        <v>1043</v>
      </c>
    </row>
    <row r="156" s="2" customFormat="1" ht="21.75" customHeight="1">
      <c r="A156" s="37"/>
      <c r="B156" s="38"/>
      <c r="C156" s="195" t="s">
        <v>548</v>
      </c>
      <c r="D156" s="195" t="s">
        <v>129</v>
      </c>
      <c r="E156" s="196" t="s">
        <v>922</v>
      </c>
      <c r="F156" s="197" t="s">
        <v>923</v>
      </c>
      <c r="G156" s="198" t="s">
        <v>262</v>
      </c>
      <c r="H156" s="199">
        <v>60</v>
      </c>
      <c r="I156" s="200"/>
      <c r="J156" s="201">
        <f>ROUND(I156*H156,2)</f>
        <v>0</v>
      </c>
      <c r="K156" s="197" t="s">
        <v>19</v>
      </c>
      <c r="L156" s="43"/>
      <c r="M156" s="202" t="s">
        <v>19</v>
      </c>
      <c r="N156" s="203" t="s">
        <v>43</v>
      </c>
      <c r="O156" s="83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6" t="s">
        <v>150</v>
      </c>
      <c r="AT156" s="206" t="s">
        <v>129</v>
      </c>
      <c r="AU156" s="206" t="s">
        <v>82</v>
      </c>
      <c r="AY156" s="16" t="s">
        <v>128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80</v>
      </c>
      <c r="BK156" s="207">
        <f>ROUND(I156*H156,2)</f>
        <v>0</v>
      </c>
      <c r="BL156" s="16" t="s">
        <v>150</v>
      </c>
      <c r="BM156" s="206" t="s">
        <v>1044</v>
      </c>
    </row>
    <row r="157" s="2" customFormat="1" ht="21.75" customHeight="1">
      <c r="A157" s="37"/>
      <c r="B157" s="38"/>
      <c r="C157" s="195" t="s">
        <v>555</v>
      </c>
      <c r="D157" s="195" t="s">
        <v>129</v>
      </c>
      <c r="E157" s="196" t="s">
        <v>930</v>
      </c>
      <c r="F157" s="197" t="s">
        <v>931</v>
      </c>
      <c r="G157" s="198" t="s">
        <v>262</v>
      </c>
      <c r="H157" s="199">
        <v>100</v>
      </c>
      <c r="I157" s="200"/>
      <c r="J157" s="201">
        <f>ROUND(I157*H157,2)</f>
        <v>0</v>
      </c>
      <c r="K157" s="197" t="s">
        <v>19</v>
      </c>
      <c r="L157" s="43"/>
      <c r="M157" s="202" t="s">
        <v>19</v>
      </c>
      <c r="N157" s="203" t="s">
        <v>43</v>
      </c>
      <c r="O157" s="83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6" t="s">
        <v>150</v>
      </c>
      <c r="AT157" s="206" t="s">
        <v>129</v>
      </c>
      <c r="AU157" s="206" t="s">
        <v>82</v>
      </c>
      <c r="AY157" s="16" t="s">
        <v>128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6" t="s">
        <v>80</v>
      </c>
      <c r="BK157" s="207">
        <f>ROUND(I157*H157,2)</f>
        <v>0</v>
      </c>
      <c r="BL157" s="16" t="s">
        <v>150</v>
      </c>
      <c r="BM157" s="206" t="s">
        <v>1045</v>
      </c>
    </row>
    <row r="158" s="2" customFormat="1" ht="16.5" customHeight="1">
      <c r="A158" s="37"/>
      <c r="B158" s="38"/>
      <c r="C158" s="195" t="s">
        <v>564</v>
      </c>
      <c r="D158" s="195" t="s">
        <v>129</v>
      </c>
      <c r="E158" s="196" t="s">
        <v>1046</v>
      </c>
      <c r="F158" s="197" t="s">
        <v>1047</v>
      </c>
      <c r="G158" s="198" t="s">
        <v>262</v>
      </c>
      <c r="H158" s="199">
        <v>40</v>
      </c>
      <c r="I158" s="200"/>
      <c r="J158" s="201">
        <f>ROUND(I158*H158,2)</f>
        <v>0</v>
      </c>
      <c r="K158" s="197" t="s">
        <v>19</v>
      </c>
      <c r="L158" s="43"/>
      <c r="M158" s="202" t="s">
        <v>19</v>
      </c>
      <c r="N158" s="203" t="s">
        <v>43</v>
      </c>
      <c r="O158" s="8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6" t="s">
        <v>150</v>
      </c>
      <c r="AT158" s="206" t="s">
        <v>129</v>
      </c>
      <c r="AU158" s="206" t="s">
        <v>82</v>
      </c>
      <c r="AY158" s="16" t="s">
        <v>128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80</v>
      </c>
      <c r="BK158" s="207">
        <f>ROUND(I158*H158,2)</f>
        <v>0</v>
      </c>
      <c r="BL158" s="16" t="s">
        <v>150</v>
      </c>
      <c r="BM158" s="206" t="s">
        <v>1048</v>
      </c>
    </row>
    <row r="159" s="2" customFormat="1" ht="16.5" customHeight="1">
      <c r="A159" s="37"/>
      <c r="B159" s="38"/>
      <c r="C159" s="195" t="s">
        <v>572</v>
      </c>
      <c r="D159" s="195" t="s">
        <v>129</v>
      </c>
      <c r="E159" s="196" t="s">
        <v>1049</v>
      </c>
      <c r="F159" s="197" t="s">
        <v>1050</v>
      </c>
      <c r="G159" s="198" t="s">
        <v>262</v>
      </c>
      <c r="H159" s="199">
        <v>20</v>
      </c>
      <c r="I159" s="200"/>
      <c r="J159" s="201">
        <f>ROUND(I159*H159,2)</f>
        <v>0</v>
      </c>
      <c r="K159" s="197" t="s">
        <v>19</v>
      </c>
      <c r="L159" s="43"/>
      <c r="M159" s="202" t="s">
        <v>19</v>
      </c>
      <c r="N159" s="203" t="s">
        <v>43</v>
      </c>
      <c r="O159" s="83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6" t="s">
        <v>150</v>
      </c>
      <c r="AT159" s="206" t="s">
        <v>129</v>
      </c>
      <c r="AU159" s="206" t="s">
        <v>82</v>
      </c>
      <c r="AY159" s="16" t="s">
        <v>128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80</v>
      </c>
      <c r="BK159" s="207">
        <f>ROUND(I159*H159,2)</f>
        <v>0</v>
      </c>
      <c r="BL159" s="16" t="s">
        <v>150</v>
      </c>
      <c r="BM159" s="206" t="s">
        <v>1051</v>
      </c>
    </row>
    <row r="160" s="2" customFormat="1" ht="16.5" customHeight="1">
      <c r="A160" s="37"/>
      <c r="B160" s="38"/>
      <c r="C160" s="195" t="s">
        <v>577</v>
      </c>
      <c r="D160" s="195" t="s">
        <v>129</v>
      </c>
      <c r="E160" s="196" t="s">
        <v>1052</v>
      </c>
      <c r="F160" s="197" t="s">
        <v>1053</v>
      </c>
      <c r="G160" s="198" t="s">
        <v>262</v>
      </c>
      <c r="H160" s="199">
        <v>3</v>
      </c>
      <c r="I160" s="200"/>
      <c r="J160" s="201">
        <f>ROUND(I160*H160,2)</f>
        <v>0</v>
      </c>
      <c r="K160" s="197" t="s">
        <v>19</v>
      </c>
      <c r="L160" s="43"/>
      <c r="M160" s="202" t="s">
        <v>19</v>
      </c>
      <c r="N160" s="203" t="s">
        <v>43</v>
      </c>
      <c r="O160" s="83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6" t="s">
        <v>150</v>
      </c>
      <c r="AT160" s="206" t="s">
        <v>129</v>
      </c>
      <c r="AU160" s="206" t="s">
        <v>82</v>
      </c>
      <c r="AY160" s="16" t="s">
        <v>128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80</v>
      </c>
      <c r="BK160" s="207">
        <f>ROUND(I160*H160,2)</f>
        <v>0</v>
      </c>
      <c r="BL160" s="16" t="s">
        <v>150</v>
      </c>
      <c r="BM160" s="206" t="s">
        <v>1054</v>
      </c>
    </row>
    <row r="161" s="2" customFormat="1" ht="24.15" customHeight="1">
      <c r="A161" s="37"/>
      <c r="B161" s="38"/>
      <c r="C161" s="195" t="s">
        <v>582</v>
      </c>
      <c r="D161" s="195" t="s">
        <v>129</v>
      </c>
      <c r="E161" s="196" t="s">
        <v>1055</v>
      </c>
      <c r="F161" s="197" t="s">
        <v>1056</v>
      </c>
      <c r="G161" s="198" t="s">
        <v>1057</v>
      </c>
      <c r="H161" s="199">
        <v>75</v>
      </c>
      <c r="I161" s="200"/>
      <c r="J161" s="201">
        <f>ROUND(I161*H161,2)</f>
        <v>0</v>
      </c>
      <c r="K161" s="197" t="s">
        <v>19</v>
      </c>
      <c r="L161" s="43"/>
      <c r="M161" s="202" t="s">
        <v>19</v>
      </c>
      <c r="N161" s="203" t="s">
        <v>43</v>
      </c>
      <c r="O161" s="83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6" t="s">
        <v>150</v>
      </c>
      <c r="AT161" s="206" t="s">
        <v>129</v>
      </c>
      <c r="AU161" s="206" t="s">
        <v>82</v>
      </c>
      <c r="AY161" s="16" t="s">
        <v>128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6" t="s">
        <v>80</v>
      </c>
      <c r="BK161" s="207">
        <f>ROUND(I161*H161,2)</f>
        <v>0</v>
      </c>
      <c r="BL161" s="16" t="s">
        <v>150</v>
      </c>
      <c r="BM161" s="206" t="s">
        <v>1058</v>
      </c>
    </row>
    <row r="162" s="2" customFormat="1" ht="24.15" customHeight="1">
      <c r="A162" s="37"/>
      <c r="B162" s="38"/>
      <c r="C162" s="195" t="s">
        <v>592</v>
      </c>
      <c r="D162" s="195" t="s">
        <v>129</v>
      </c>
      <c r="E162" s="196" t="s">
        <v>953</v>
      </c>
      <c r="F162" s="197" t="s">
        <v>954</v>
      </c>
      <c r="G162" s="198" t="s">
        <v>955</v>
      </c>
      <c r="H162" s="199">
        <v>1</v>
      </c>
      <c r="I162" s="200"/>
      <c r="J162" s="201">
        <f>ROUND(I162*H162,2)</f>
        <v>0</v>
      </c>
      <c r="K162" s="197" t="s">
        <v>19</v>
      </c>
      <c r="L162" s="43"/>
      <c r="M162" s="202" t="s">
        <v>19</v>
      </c>
      <c r="N162" s="203" t="s">
        <v>43</v>
      </c>
      <c r="O162" s="83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6" t="s">
        <v>150</v>
      </c>
      <c r="AT162" s="206" t="s">
        <v>129</v>
      </c>
      <c r="AU162" s="206" t="s">
        <v>82</v>
      </c>
      <c r="AY162" s="16" t="s">
        <v>128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6" t="s">
        <v>80</v>
      </c>
      <c r="BK162" s="207">
        <f>ROUND(I162*H162,2)</f>
        <v>0</v>
      </c>
      <c r="BL162" s="16" t="s">
        <v>150</v>
      </c>
      <c r="BM162" s="206" t="s">
        <v>1059</v>
      </c>
    </row>
    <row r="163" s="2" customFormat="1" ht="24.15" customHeight="1">
      <c r="A163" s="37"/>
      <c r="B163" s="38"/>
      <c r="C163" s="195" t="s">
        <v>408</v>
      </c>
      <c r="D163" s="195" t="s">
        <v>129</v>
      </c>
      <c r="E163" s="196" t="s">
        <v>957</v>
      </c>
      <c r="F163" s="197" t="s">
        <v>958</v>
      </c>
      <c r="G163" s="198" t="s">
        <v>955</v>
      </c>
      <c r="H163" s="199">
        <v>1</v>
      </c>
      <c r="I163" s="200"/>
      <c r="J163" s="201">
        <f>ROUND(I163*H163,2)</f>
        <v>0</v>
      </c>
      <c r="K163" s="197" t="s">
        <v>19</v>
      </c>
      <c r="L163" s="43"/>
      <c r="M163" s="202" t="s">
        <v>19</v>
      </c>
      <c r="N163" s="203" t="s">
        <v>43</v>
      </c>
      <c r="O163" s="83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6" t="s">
        <v>150</v>
      </c>
      <c r="AT163" s="206" t="s">
        <v>129</v>
      </c>
      <c r="AU163" s="206" t="s">
        <v>82</v>
      </c>
      <c r="AY163" s="16" t="s">
        <v>128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80</v>
      </c>
      <c r="BK163" s="207">
        <f>ROUND(I163*H163,2)</f>
        <v>0</v>
      </c>
      <c r="BL163" s="16" t="s">
        <v>150</v>
      </c>
      <c r="BM163" s="206" t="s">
        <v>1060</v>
      </c>
    </row>
    <row r="164" s="2" customFormat="1" ht="16.5" customHeight="1">
      <c r="A164" s="37"/>
      <c r="B164" s="38"/>
      <c r="C164" s="195" t="s">
        <v>603</v>
      </c>
      <c r="D164" s="195" t="s">
        <v>129</v>
      </c>
      <c r="E164" s="196" t="s">
        <v>960</v>
      </c>
      <c r="F164" s="197" t="s">
        <v>961</v>
      </c>
      <c r="G164" s="198" t="s">
        <v>955</v>
      </c>
      <c r="H164" s="199">
        <v>1</v>
      </c>
      <c r="I164" s="200"/>
      <c r="J164" s="201">
        <f>ROUND(I164*H164,2)</f>
        <v>0</v>
      </c>
      <c r="K164" s="197" t="s">
        <v>19</v>
      </c>
      <c r="L164" s="43"/>
      <c r="M164" s="202" t="s">
        <v>19</v>
      </c>
      <c r="N164" s="203" t="s">
        <v>43</v>
      </c>
      <c r="O164" s="83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6" t="s">
        <v>150</v>
      </c>
      <c r="AT164" s="206" t="s">
        <v>129</v>
      </c>
      <c r="AU164" s="206" t="s">
        <v>82</v>
      </c>
      <c r="AY164" s="16" t="s">
        <v>128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6" t="s">
        <v>80</v>
      </c>
      <c r="BK164" s="207">
        <f>ROUND(I164*H164,2)</f>
        <v>0</v>
      </c>
      <c r="BL164" s="16" t="s">
        <v>150</v>
      </c>
      <c r="BM164" s="206" t="s">
        <v>1061</v>
      </c>
    </row>
    <row r="165" s="2" customFormat="1" ht="24.15" customHeight="1">
      <c r="A165" s="37"/>
      <c r="B165" s="38"/>
      <c r="C165" s="195" t="s">
        <v>608</v>
      </c>
      <c r="D165" s="195" t="s">
        <v>129</v>
      </c>
      <c r="E165" s="196" t="s">
        <v>1062</v>
      </c>
      <c r="F165" s="197" t="s">
        <v>1063</v>
      </c>
      <c r="G165" s="198" t="s">
        <v>212</v>
      </c>
      <c r="H165" s="199">
        <v>1.5</v>
      </c>
      <c r="I165" s="200"/>
      <c r="J165" s="201">
        <f>ROUND(I165*H165,2)</f>
        <v>0</v>
      </c>
      <c r="K165" s="197" t="s">
        <v>19</v>
      </c>
      <c r="L165" s="43"/>
      <c r="M165" s="202" t="s">
        <v>19</v>
      </c>
      <c r="N165" s="203" t="s">
        <v>43</v>
      </c>
      <c r="O165" s="83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6" t="s">
        <v>150</v>
      </c>
      <c r="AT165" s="206" t="s">
        <v>129</v>
      </c>
      <c r="AU165" s="206" t="s">
        <v>82</v>
      </c>
      <c r="AY165" s="16" t="s">
        <v>128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80</v>
      </c>
      <c r="BK165" s="207">
        <f>ROUND(I165*H165,2)</f>
        <v>0</v>
      </c>
      <c r="BL165" s="16" t="s">
        <v>150</v>
      </c>
      <c r="BM165" s="206" t="s">
        <v>1064</v>
      </c>
    </row>
    <row r="166" s="2" customFormat="1" ht="24.15" customHeight="1">
      <c r="A166" s="37"/>
      <c r="B166" s="38"/>
      <c r="C166" s="195" t="s">
        <v>971</v>
      </c>
      <c r="D166" s="195" t="s">
        <v>129</v>
      </c>
      <c r="E166" s="196" t="s">
        <v>1065</v>
      </c>
      <c r="F166" s="197" t="s">
        <v>1066</v>
      </c>
      <c r="G166" s="198" t="s">
        <v>262</v>
      </c>
      <c r="H166" s="199">
        <v>5.4000000000000004</v>
      </c>
      <c r="I166" s="200"/>
      <c r="J166" s="201">
        <f>ROUND(I166*H166,2)</f>
        <v>0</v>
      </c>
      <c r="K166" s="197" t="s">
        <v>19</v>
      </c>
      <c r="L166" s="43"/>
      <c r="M166" s="202" t="s">
        <v>19</v>
      </c>
      <c r="N166" s="203" t="s">
        <v>43</v>
      </c>
      <c r="O166" s="8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6" t="s">
        <v>150</v>
      </c>
      <c r="AT166" s="206" t="s">
        <v>129</v>
      </c>
      <c r="AU166" s="206" t="s">
        <v>82</v>
      </c>
      <c r="AY166" s="16" t="s">
        <v>128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6" t="s">
        <v>80</v>
      </c>
      <c r="BK166" s="207">
        <f>ROUND(I166*H166,2)</f>
        <v>0</v>
      </c>
      <c r="BL166" s="16" t="s">
        <v>150</v>
      </c>
      <c r="BM166" s="206" t="s">
        <v>1067</v>
      </c>
    </row>
    <row r="167" s="11" customFormat="1" ht="22.8" customHeight="1">
      <c r="A167" s="11"/>
      <c r="B167" s="181"/>
      <c r="C167" s="182"/>
      <c r="D167" s="183" t="s">
        <v>71</v>
      </c>
      <c r="E167" s="226" t="s">
        <v>176</v>
      </c>
      <c r="F167" s="226" t="s">
        <v>383</v>
      </c>
      <c r="G167" s="182"/>
      <c r="H167" s="182"/>
      <c r="I167" s="185"/>
      <c r="J167" s="227">
        <f>BK167</f>
        <v>0</v>
      </c>
      <c r="K167" s="182"/>
      <c r="L167" s="187"/>
      <c r="M167" s="188"/>
      <c r="N167" s="189"/>
      <c r="O167" s="189"/>
      <c r="P167" s="190">
        <f>SUM(P168:P180)</f>
        <v>0</v>
      </c>
      <c r="Q167" s="189"/>
      <c r="R167" s="190">
        <f>SUM(R168:R180)</f>
        <v>0.03465</v>
      </c>
      <c r="S167" s="189"/>
      <c r="T167" s="191">
        <f>SUM(T168:T180)</f>
        <v>4.2000000000000002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92" t="s">
        <v>80</v>
      </c>
      <c r="AT167" s="193" t="s">
        <v>71</v>
      </c>
      <c r="AU167" s="193" t="s">
        <v>80</v>
      </c>
      <c r="AY167" s="192" t="s">
        <v>128</v>
      </c>
      <c r="BK167" s="194">
        <f>SUM(BK168:BK180)</f>
        <v>0</v>
      </c>
    </row>
    <row r="168" s="2" customFormat="1" ht="16.5" customHeight="1">
      <c r="A168" s="37"/>
      <c r="B168" s="38"/>
      <c r="C168" s="195" t="s">
        <v>926</v>
      </c>
      <c r="D168" s="195" t="s">
        <v>129</v>
      </c>
      <c r="E168" s="196" t="s">
        <v>385</v>
      </c>
      <c r="F168" s="197" t="s">
        <v>386</v>
      </c>
      <c r="G168" s="198" t="s">
        <v>262</v>
      </c>
      <c r="H168" s="199">
        <v>210</v>
      </c>
      <c r="I168" s="200"/>
      <c r="J168" s="201">
        <f>ROUND(I168*H168,2)</f>
        <v>0</v>
      </c>
      <c r="K168" s="197" t="s">
        <v>19</v>
      </c>
      <c r="L168" s="43"/>
      <c r="M168" s="202" t="s">
        <v>19</v>
      </c>
      <c r="N168" s="203" t="s">
        <v>43</v>
      </c>
      <c r="O168" s="83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6" t="s">
        <v>150</v>
      </c>
      <c r="AT168" s="206" t="s">
        <v>129</v>
      </c>
      <c r="AU168" s="206" t="s">
        <v>82</v>
      </c>
      <c r="AY168" s="16" t="s">
        <v>128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6" t="s">
        <v>80</v>
      </c>
      <c r="BK168" s="207">
        <f>ROUND(I168*H168,2)</f>
        <v>0</v>
      </c>
      <c r="BL168" s="16" t="s">
        <v>150</v>
      </c>
      <c r="BM168" s="206" t="s">
        <v>1068</v>
      </c>
    </row>
    <row r="169" s="2" customFormat="1" ht="33" customHeight="1">
      <c r="A169" s="37"/>
      <c r="B169" s="38"/>
      <c r="C169" s="195" t="s">
        <v>1069</v>
      </c>
      <c r="D169" s="195" t="s">
        <v>129</v>
      </c>
      <c r="E169" s="196" t="s">
        <v>730</v>
      </c>
      <c r="F169" s="197" t="s">
        <v>731</v>
      </c>
      <c r="G169" s="198" t="s">
        <v>405</v>
      </c>
      <c r="H169" s="199">
        <v>33</v>
      </c>
      <c r="I169" s="200"/>
      <c r="J169" s="201">
        <f>ROUND(I169*H169,2)</f>
        <v>0</v>
      </c>
      <c r="K169" s="197" t="s">
        <v>133</v>
      </c>
      <c r="L169" s="43"/>
      <c r="M169" s="202" t="s">
        <v>19</v>
      </c>
      <c r="N169" s="203" t="s">
        <v>43</v>
      </c>
      <c r="O169" s="83"/>
      <c r="P169" s="204">
        <f>O169*H169</f>
        <v>0</v>
      </c>
      <c r="Q169" s="204">
        <v>0.00064999999999999997</v>
      </c>
      <c r="R169" s="204">
        <f>Q169*H169</f>
        <v>0.02145</v>
      </c>
      <c r="S169" s="204">
        <v>0</v>
      </c>
      <c r="T169" s="20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6" t="s">
        <v>150</v>
      </c>
      <c r="AT169" s="206" t="s">
        <v>129</v>
      </c>
      <c r="AU169" s="206" t="s">
        <v>82</v>
      </c>
      <c r="AY169" s="16" t="s">
        <v>128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80</v>
      </c>
      <c r="BK169" s="207">
        <f>ROUND(I169*H169,2)</f>
        <v>0</v>
      </c>
      <c r="BL169" s="16" t="s">
        <v>150</v>
      </c>
      <c r="BM169" s="206" t="s">
        <v>1070</v>
      </c>
    </row>
    <row r="170" s="2" customFormat="1">
      <c r="A170" s="37"/>
      <c r="B170" s="38"/>
      <c r="C170" s="39"/>
      <c r="D170" s="208" t="s">
        <v>136</v>
      </c>
      <c r="E170" s="39"/>
      <c r="F170" s="209" t="s">
        <v>732</v>
      </c>
      <c r="G170" s="39"/>
      <c r="H170" s="39"/>
      <c r="I170" s="210"/>
      <c r="J170" s="39"/>
      <c r="K170" s="39"/>
      <c r="L170" s="43"/>
      <c r="M170" s="211"/>
      <c r="N170" s="21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136</v>
      </c>
      <c r="AU170" s="16" t="s">
        <v>82</v>
      </c>
    </row>
    <row r="171" s="2" customFormat="1" ht="37.8" customHeight="1">
      <c r="A171" s="37"/>
      <c r="B171" s="38"/>
      <c r="C171" s="195" t="s">
        <v>929</v>
      </c>
      <c r="D171" s="195" t="s">
        <v>129</v>
      </c>
      <c r="E171" s="196" t="s">
        <v>440</v>
      </c>
      <c r="F171" s="197" t="s">
        <v>441</v>
      </c>
      <c r="G171" s="198" t="s">
        <v>405</v>
      </c>
      <c r="H171" s="199">
        <v>33</v>
      </c>
      <c r="I171" s="200"/>
      <c r="J171" s="201">
        <f>ROUND(I171*H171,2)</f>
        <v>0</v>
      </c>
      <c r="K171" s="197" t="s">
        <v>133</v>
      </c>
      <c r="L171" s="43"/>
      <c r="M171" s="202" t="s">
        <v>19</v>
      </c>
      <c r="N171" s="203" t="s">
        <v>43</v>
      </c>
      <c r="O171" s="83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6" t="s">
        <v>150</v>
      </c>
      <c r="AT171" s="206" t="s">
        <v>129</v>
      </c>
      <c r="AU171" s="206" t="s">
        <v>82</v>
      </c>
      <c r="AY171" s="16" t="s">
        <v>128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80</v>
      </c>
      <c r="BK171" s="207">
        <f>ROUND(I171*H171,2)</f>
        <v>0</v>
      </c>
      <c r="BL171" s="16" t="s">
        <v>150</v>
      </c>
      <c r="BM171" s="206" t="s">
        <v>1071</v>
      </c>
    </row>
    <row r="172" s="2" customFormat="1">
      <c r="A172" s="37"/>
      <c r="B172" s="38"/>
      <c r="C172" s="39"/>
      <c r="D172" s="208" t="s">
        <v>136</v>
      </c>
      <c r="E172" s="39"/>
      <c r="F172" s="209" t="s">
        <v>443</v>
      </c>
      <c r="G172" s="39"/>
      <c r="H172" s="39"/>
      <c r="I172" s="210"/>
      <c r="J172" s="39"/>
      <c r="K172" s="39"/>
      <c r="L172" s="43"/>
      <c r="M172" s="211"/>
      <c r="N172" s="21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82</v>
      </c>
    </row>
    <row r="173" s="2" customFormat="1" ht="33" customHeight="1">
      <c r="A173" s="37"/>
      <c r="B173" s="38"/>
      <c r="C173" s="195" t="s">
        <v>1072</v>
      </c>
      <c r="D173" s="195" t="s">
        <v>129</v>
      </c>
      <c r="E173" s="196" t="s">
        <v>450</v>
      </c>
      <c r="F173" s="197" t="s">
        <v>451</v>
      </c>
      <c r="G173" s="198" t="s">
        <v>405</v>
      </c>
      <c r="H173" s="199">
        <v>60</v>
      </c>
      <c r="I173" s="200"/>
      <c r="J173" s="201">
        <f>ROUND(I173*H173,2)</f>
        <v>0</v>
      </c>
      <c r="K173" s="197" t="s">
        <v>133</v>
      </c>
      <c r="L173" s="43"/>
      <c r="M173" s="202" t="s">
        <v>19</v>
      </c>
      <c r="N173" s="203" t="s">
        <v>43</v>
      </c>
      <c r="O173" s="83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6" t="s">
        <v>150</v>
      </c>
      <c r="AT173" s="206" t="s">
        <v>129</v>
      </c>
      <c r="AU173" s="206" t="s">
        <v>82</v>
      </c>
      <c r="AY173" s="16" t="s">
        <v>128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80</v>
      </c>
      <c r="BK173" s="207">
        <f>ROUND(I173*H173,2)</f>
        <v>0</v>
      </c>
      <c r="BL173" s="16" t="s">
        <v>150</v>
      </c>
      <c r="BM173" s="206" t="s">
        <v>1073</v>
      </c>
    </row>
    <row r="174" s="2" customFormat="1">
      <c r="A174" s="37"/>
      <c r="B174" s="38"/>
      <c r="C174" s="39"/>
      <c r="D174" s="208" t="s">
        <v>136</v>
      </c>
      <c r="E174" s="39"/>
      <c r="F174" s="209" t="s">
        <v>453</v>
      </c>
      <c r="G174" s="39"/>
      <c r="H174" s="39"/>
      <c r="I174" s="210"/>
      <c r="J174" s="39"/>
      <c r="K174" s="39"/>
      <c r="L174" s="43"/>
      <c r="M174" s="211"/>
      <c r="N174" s="21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136</v>
      </c>
      <c r="AU174" s="16" t="s">
        <v>82</v>
      </c>
    </row>
    <row r="175" s="13" customFormat="1">
      <c r="A175" s="13"/>
      <c r="B175" s="228"/>
      <c r="C175" s="229"/>
      <c r="D175" s="213" t="s">
        <v>215</v>
      </c>
      <c r="E175" s="230" t="s">
        <v>19</v>
      </c>
      <c r="F175" s="231" t="s">
        <v>454</v>
      </c>
      <c r="G175" s="229"/>
      <c r="H175" s="230" t="s">
        <v>19</v>
      </c>
      <c r="I175" s="232"/>
      <c r="J175" s="229"/>
      <c r="K175" s="229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215</v>
      </c>
      <c r="AU175" s="237" t="s">
        <v>82</v>
      </c>
      <c r="AV175" s="13" t="s">
        <v>80</v>
      </c>
      <c r="AW175" s="13" t="s">
        <v>33</v>
      </c>
      <c r="AX175" s="13" t="s">
        <v>72</v>
      </c>
      <c r="AY175" s="237" t="s">
        <v>128</v>
      </c>
    </row>
    <row r="176" s="14" customFormat="1">
      <c r="A176" s="14"/>
      <c r="B176" s="238"/>
      <c r="C176" s="239"/>
      <c r="D176" s="213" t="s">
        <v>215</v>
      </c>
      <c r="E176" s="240" t="s">
        <v>19</v>
      </c>
      <c r="F176" s="241" t="s">
        <v>572</v>
      </c>
      <c r="G176" s="239"/>
      <c r="H176" s="242">
        <v>60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215</v>
      </c>
      <c r="AU176" s="248" t="s">
        <v>82</v>
      </c>
      <c r="AV176" s="14" t="s">
        <v>82</v>
      </c>
      <c r="AW176" s="14" t="s">
        <v>33</v>
      </c>
      <c r="AX176" s="14" t="s">
        <v>72</v>
      </c>
      <c r="AY176" s="248" t="s">
        <v>128</v>
      </c>
    </row>
    <row r="177" s="2" customFormat="1" ht="55.5" customHeight="1">
      <c r="A177" s="37"/>
      <c r="B177" s="38"/>
      <c r="C177" s="195" t="s">
        <v>766</v>
      </c>
      <c r="D177" s="195" t="s">
        <v>129</v>
      </c>
      <c r="E177" s="196" t="s">
        <v>457</v>
      </c>
      <c r="F177" s="197" t="s">
        <v>458</v>
      </c>
      <c r="G177" s="198" t="s">
        <v>405</v>
      </c>
      <c r="H177" s="199">
        <v>60</v>
      </c>
      <c r="I177" s="200"/>
      <c r="J177" s="201">
        <f>ROUND(I177*H177,2)</f>
        <v>0</v>
      </c>
      <c r="K177" s="197" t="s">
        <v>133</v>
      </c>
      <c r="L177" s="43"/>
      <c r="M177" s="202" t="s">
        <v>19</v>
      </c>
      <c r="N177" s="203" t="s">
        <v>43</v>
      </c>
      <c r="O177" s="83"/>
      <c r="P177" s="204">
        <f>O177*H177</f>
        <v>0</v>
      </c>
      <c r="Q177" s="204">
        <v>0.00022000000000000001</v>
      </c>
      <c r="R177" s="204">
        <f>Q177*H177</f>
        <v>0.0132</v>
      </c>
      <c r="S177" s="204">
        <v>0</v>
      </c>
      <c r="T177" s="20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6" t="s">
        <v>150</v>
      </c>
      <c r="AT177" s="206" t="s">
        <v>129</v>
      </c>
      <c r="AU177" s="206" t="s">
        <v>82</v>
      </c>
      <c r="AY177" s="16" t="s">
        <v>128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6" t="s">
        <v>80</v>
      </c>
      <c r="BK177" s="207">
        <f>ROUND(I177*H177,2)</f>
        <v>0</v>
      </c>
      <c r="BL177" s="16" t="s">
        <v>150</v>
      </c>
      <c r="BM177" s="206" t="s">
        <v>1074</v>
      </c>
    </row>
    <row r="178" s="2" customFormat="1">
      <c r="A178" s="37"/>
      <c r="B178" s="38"/>
      <c r="C178" s="39"/>
      <c r="D178" s="208" t="s">
        <v>136</v>
      </c>
      <c r="E178" s="39"/>
      <c r="F178" s="209" t="s">
        <v>460</v>
      </c>
      <c r="G178" s="39"/>
      <c r="H178" s="39"/>
      <c r="I178" s="210"/>
      <c r="J178" s="39"/>
      <c r="K178" s="39"/>
      <c r="L178" s="43"/>
      <c r="M178" s="211"/>
      <c r="N178" s="212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136</v>
      </c>
      <c r="AU178" s="16" t="s">
        <v>82</v>
      </c>
    </row>
    <row r="179" s="2" customFormat="1" ht="62.7" customHeight="1">
      <c r="A179" s="37"/>
      <c r="B179" s="38"/>
      <c r="C179" s="195" t="s">
        <v>803</v>
      </c>
      <c r="D179" s="195" t="s">
        <v>129</v>
      </c>
      <c r="E179" s="196" t="s">
        <v>501</v>
      </c>
      <c r="F179" s="197" t="s">
        <v>502</v>
      </c>
      <c r="G179" s="198" t="s">
        <v>262</v>
      </c>
      <c r="H179" s="199">
        <v>210</v>
      </c>
      <c r="I179" s="200"/>
      <c r="J179" s="201">
        <f>ROUND(I179*H179,2)</f>
        <v>0</v>
      </c>
      <c r="K179" s="197" t="s">
        <v>133</v>
      </c>
      <c r="L179" s="43"/>
      <c r="M179" s="202" t="s">
        <v>19</v>
      </c>
      <c r="N179" s="203" t="s">
        <v>43</v>
      </c>
      <c r="O179" s="83"/>
      <c r="P179" s="204">
        <f>O179*H179</f>
        <v>0</v>
      </c>
      <c r="Q179" s="204">
        <v>0</v>
      </c>
      <c r="R179" s="204">
        <f>Q179*H179</f>
        <v>0</v>
      </c>
      <c r="S179" s="204">
        <v>0.02</v>
      </c>
      <c r="T179" s="205">
        <f>S179*H179</f>
        <v>4.2000000000000002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6" t="s">
        <v>150</v>
      </c>
      <c r="AT179" s="206" t="s">
        <v>129</v>
      </c>
      <c r="AU179" s="206" t="s">
        <v>82</v>
      </c>
      <c r="AY179" s="16" t="s">
        <v>128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6" t="s">
        <v>80</v>
      </c>
      <c r="BK179" s="207">
        <f>ROUND(I179*H179,2)</f>
        <v>0</v>
      </c>
      <c r="BL179" s="16" t="s">
        <v>150</v>
      </c>
      <c r="BM179" s="206" t="s">
        <v>1075</v>
      </c>
    </row>
    <row r="180" s="2" customFormat="1">
      <c r="A180" s="37"/>
      <c r="B180" s="38"/>
      <c r="C180" s="39"/>
      <c r="D180" s="208" t="s">
        <v>136</v>
      </c>
      <c r="E180" s="39"/>
      <c r="F180" s="209" t="s">
        <v>504</v>
      </c>
      <c r="G180" s="39"/>
      <c r="H180" s="39"/>
      <c r="I180" s="210"/>
      <c r="J180" s="39"/>
      <c r="K180" s="39"/>
      <c r="L180" s="43"/>
      <c r="M180" s="211"/>
      <c r="N180" s="212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136</v>
      </c>
      <c r="AU180" s="16" t="s">
        <v>82</v>
      </c>
    </row>
    <row r="181" s="11" customFormat="1" ht="22.8" customHeight="1">
      <c r="A181" s="11"/>
      <c r="B181" s="181"/>
      <c r="C181" s="182"/>
      <c r="D181" s="183" t="s">
        <v>71</v>
      </c>
      <c r="E181" s="226" t="s">
        <v>546</v>
      </c>
      <c r="F181" s="226" t="s">
        <v>547</v>
      </c>
      <c r="G181" s="182"/>
      <c r="H181" s="182"/>
      <c r="I181" s="185"/>
      <c r="J181" s="227">
        <f>BK181</f>
        <v>0</v>
      </c>
      <c r="K181" s="182"/>
      <c r="L181" s="187"/>
      <c r="M181" s="188"/>
      <c r="N181" s="189"/>
      <c r="O181" s="189"/>
      <c r="P181" s="190">
        <f>SUM(P182:P183)</f>
        <v>0</v>
      </c>
      <c r="Q181" s="189"/>
      <c r="R181" s="190">
        <f>SUM(R182:R183)</f>
        <v>0</v>
      </c>
      <c r="S181" s="189"/>
      <c r="T181" s="191">
        <f>SUM(T182:T183)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192" t="s">
        <v>80</v>
      </c>
      <c r="AT181" s="193" t="s">
        <v>71</v>
      </c>
      <c r="AU181" s="193" t="s">
        <v>80</v>
      </c>
      <c r="AY181" s="192" t="s">
        <v>128</v>
      </c>
      <c r="BK181" s="194">
        <f>SUM(BK182:BK183)</f>
        <v>0</v>
      </c>
    </row>
    <row r="182" s="2" customFormat="1" ht="44.25" customHeight="1">
      <c r="A182" s="37"/>
      <c r="B182" s="38"/>
      <c r="C182" s="195" t="s">
        <v>934</v>
      </c>
      <c r="D182" s="195" t="s">
        <v>129</v>
      </c>
      <c r="E182" s="196" t="s">
        <v>549</v>
      </c>
      <c r="F182" s="197" t="s">
        <v>550</v>
      </c>
      <c r="G182" s="198" t="s">
        <v>246</v>
      </c>
      <c r="H182" s="199">
        <v>3.2770000000000001</v>
      </c>
      <c r="I182" s="200"/>
      <c r="J182" s="201">
        <f>ROUND(I182*H182,2)</f>
        <v>0</v>
      </c>
      <c r="K182" s="197" t="s">
        <v>133</v>
      </c>
      <c r="L182" s="43"/>
      <c r="M182" s="202" t="s">
        <v>19</v>
      </c>
      <c r="N182" s="203" t="s">
        <v>43</v>
      </c>
      <c r="O182" s="83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6" t="s">
        <v>150</v>
      </c>
      <c r="AT182" s="206" t="s">
        <v>129</v>
      </c>
      <c r="AU182" s="206" t="s">
        <v>82</v>
      </c>
      <c r="AY182" s="16" t="s">
        <v>128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80</v>
      </c>
      <c r="BK182" s="207">
        <f>ROUND(I182*H182,2)</f>
        <v>0</v>
      </c>
      <c r="BL182" s="16" t="s">
        <v>150</v>
      </c>
      <c r="BM182" s="206" t="s">
        <v>1076</v>
      </c>
    </row>
    <row r="183" s="2" customFormat="1">
      <c r="A183" s="37"/>
      <c r="B183" s="38"/>
      <c r="C183" s="39"/>
      <c r="D183" s="208" t="s">
        <v>136</v>
      </c>
      <c r="E183" s="39"/>
      <c r="F183" s="209" t="s">
        <v>552</v>
      </c>
      <c r="G183" s="39"/>
      <c r="H183" s="39"/>
      <c r="I183" s="210"/>
      <c r="J183" s="39"/>
      <c r="K183" s="39"/>
      <c r="L183" s="43"/>
      <c r="M183" s="211"/>
      <c r="N183" s="21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136</v>
      </c>
      <c r="AU183" s="16" t="s">
        <v>82</v>
      </c>
    </row>
    <row r="184" s="11" customFormat="1" ht="22.8" customHeight="1">
      <c r="A184" s="11"/>
      <c r="B184" s="181"/>
      <c r="C184" s="182"/>
      <c r="D184" s="183" t="s">
        <v>71</v>
      </c>
      <c r="E184" s="226" t="s">
        <v>553</v>
      </c>
      <c r="F184" s="226" t="s">
        <v>554</v>
      </c>
      <c r="G184" s="182"/>
      <c r="H184" s="182"/>
      <c r="I184" s="185"/>
      <c r="J184" s="227">
        <f>BK184</f>
        <v>0</v>
      </c>
      <c r="K184" s="182"/>
      <c r="L184" s="187"/>
      <c r="M184" s="188"/>
      <c r="N184" s="189"/>
      <c r="O184" s="189"/>
      <c r="P184" s="190">
        <f>SUM(P185:P193)</f>
        <v>0</v>
      </c>
      <c r="Q184" s="189"/>
      <c r="R184" s="190">
        <f>SUM(R185:R193)</f>
        <v>0</v>
      </c>
      <c r="S184" s="189"/>
      <c r="T184" s="191">
        <f>SUM(T185:T193)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92" t="s">
        <v>80</v>
      </c>
      <c r="AT184" s="193" t="s">
        <v>71</v>
      </c>
      <c r="AU184" s="193" t="s">
        <v>80</v>
      </c>
      <c r="AY184" s="192" t="s">
        <v>128</v>
      </c>
      <c r="BK184" s="194">
        <f>SUM(BK185:BK193)</f>
        <v>0</v>
      </c>
    </row>
    <row r="185" s="2" customFormat="1" ht="24.15" customHeight="1">
      <c r="A185" s="37"/>
      <c r="B185" s="38"/>
      <c r="C185" s="195" t="s">
        <v>1077</v>
      </c>
      <c r="D185" s="195" t="s">
        <v>129</v>
      </c>
      <c r="E185" s="196" t="s">
        <v>556</v>
      </c>
      <c r="F185" s="197" t="s">
        <v>557</v>
      </c>
      <c r="G185" s="198" t="s">
        <v>246</v>
      </c>
      <c r="H185" s="199">
        <v>41.119999999999997</v>
      </c>
      <c r="I185" s="200"/>
      <c r="J185" s="201">
        <f>ROUND(I185*H185,2)</f>
        <v>0</v>
      </c>
      <c r="K185" s="197" t="s">
        <v>133</v>
      </c>
      <c r="L185" s="43"/>
      <c r="M185" s="202" t="s">
        <v>19</v>
      </c>
      <c r="N185" s="203" t="s">
        <v>43</v>
      </c>
      <c r="O185" s="83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6" t="s">
        <v>150</v>
      </c>
      <c r="AT185" s="206" t="s">
        <v>129</v>
      </c>
      <c r="AU185" s="206" t="s">
        <v>82</v>
      </c>
      <c r="AY185" s="16" t="s">
        <v>128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6" t="s">
        <v>80</v>
      </c>
      <c r="BK185" s="207">
        <f>ROUND(I185*H185,2)</f>
        <v>0</v>
      </c>
      <c r="BL185" s="16" t="s">
        <v>150</v>
      </c>
      <c r="BM185" s="206" t="s">
        <v>1078</v>
      </c>
    </row>
    <row r="186" s="2" customFormat="1">
      <c r="A186" s="37"/>
      <c r="B186" s="38"/>
      <c r="C186" s="39"/>
      <c r="D186" s="208" t="s">
        <v>136</v>
      </c>
      <c r="E186" s="39"/>
      <c r="F186" s="209" t="s">
        <v>559</v>
      </c>
      <c r="G186" s="39"/>
      <c r="H186" s="39"/>
      <c r="I186" s="210"/>
      <c r="J186" s="39"/>
      <c r="K186" s="39"/>
      <c r="L186" s="43"/>
      <c r="M186" s="211"/>
      <c r="N186" s="212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136</v>
      </c>
      <c r="AU186" s="16" t="s">
        <v>82</v>
      </c>
    </row>
    <row r="187" s="13" customFormat="1">
      <c r="A187" s="13"/>
      <c r="B187" s="228"/>
      <c r="C187" s="229"/>
      <c r="D187" s="213" t="s">
        <v>215</v>
      </c>
      <c r="E187" s="230" t="s">
        <v>19</v>
      </c>
      <c r="F187" s="231" t="s">
        <v>562</v>
      </c>
      <c r="G187" s="229"/>
      <c r="H187" s="230" t="s">
        <v>19</v>
      </c>
      <c r="I187" s="232"/>
      <c r="J187" s="229"/>
      <c r="K187" s="229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215</v>
      </c>
      <c r="AU187" s="237" t="s">
        <v>82</v>
      </c>
      <c r="AV187" s="13" t="s">
        <v>80</v>
      </c>
      <c r="AW187" s="13" t="s">
        <v>33</v>
      </c>
      <c r="AX187" s="13" t="s">
        <v>72</v>
      </c>
      <c r="AY187" s="237" t="s">
        <v>128</v>
      </c>
    </row>
    <row r="188" s="14" customFormat="1">
      <c r="A188" s="14"/>
      <c r="B188" s="238"/>
      <c r="C188" s="239"/>
      <c r="D188" s="213" t="s">
        <v>215</v>
      </c>
      <c r="E188" s="240" t="s">
        <v>19</v>
      </c>
      <c r="F188" s="241" t="s">
        <v>973</v>
      </c>
      <c r="G188" s="239"/>
      <c r="H188" s="242">
        <v>41.119999999999997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215</v>
      </c>
      <c r="AU188" s="248" t="s">
        <v>82</v>
      </c>
      <c r="AV188" s="14" t="s">
        <v>82</v>
      </c>
      <c r="AW188" s="14" t="s">
        <v>33</v>
      </c>
      <c r="AX188" s="14" t="s">
        <v>72</v>
      </c>
      <c r="AY188" s="248" t="s">
        <v>128</v>
      </c>
    </row>
    <row r="189" s="2" customFormat="1" ht="24.15" customHeight="1">
      <c r="A189" s="37"/>
      <c r="B189" s="38"/>
      <c r="C189" s="195" t="s">
        <v>937</v>
      </c>
      <c r="D189" s="195" t="s">
        <v>129</v>
      </c>
      <c r="E189" s="196" t="s">
        <v>565</v>
      </c>
      <c r="F189" s="197" t="s">
        <v>566</v>
      </c>
      <c r="G189" s="198" t="s">
        <v>246</v>
      </c>
      <c r="H189" s="199">
        <v>21.420000000000002</v>
      </c>
      <c r="I189" s="200"/>
      <c r="J189" s="201">
        <f>ROUND(I189*H189,2)</f>
        <v>0</v>
      </c>
      <c r="K189" s="197" t="s">
        <v>19</v>
      </c>
      <c r="L189" s="43"/>
      <c r="M189" s="202" t="s">
        <v>19</v>
      </c>
      <c r="N189" s="203" t="s">
        <v>43</v>
      </c>
      <c r="O189" s="83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6" t="s">
        <v>150</v>
      </c>
      <c r="AT189" s="206" t="s">
        <v>129</v>
      </c>
      <c r="AU189" s="206" t="s">
        <v>82</v>
      </c>
      <c r="AY189" s="16" t="s">
        <v>128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80</v>
      </c>
      <c r="BK189" s="207">
        <f>ROUND(I189*H189,2)</f>
        <v>0</v>
      </c>
      <c r="BL189" s="16" t="s">
        <v>150</v>
      </c>
      <c r="BM189" s="206" t="s">
        <v>1079</v>
      </c>
    </row>
    <row r="190" s="13" customFormat="1">
      <c r="A190" s="13"/>
      <c r="B190" s="228"/>
      <c r="C190" s="229"/>
      <c r="D190" s="213" t="s">
        <v>215</v>
      </c>
      <c r="E190" s="230" t="s">
        <v>19</v>
      </c>
      <c r="F190" s="231" t="s">
        <v>562</v>
      </c>
      <c r="G190" s="229"/>
      <c r="H190" s="230" t="s">
        <v>19</v>
      </c>
      <c r="I190" s="232"/>
      <c r="J190" s="229"/>
      <c r="K190" s="229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215</v>
      </c>
      <c r="AU190" s="237" t="s">
        <v>82</v>
      </c>
      <c r="AV190" s="13" t="s">
        <v>80</v>
      </c>
      <c r="AW190" s="13" t="s">
        <v>33</v>
      </c>
      <c r="AX190" s="13" t="s">
        <v>72</v>
      </c>
      <c r="AY190" s="237" t="s">
        <v>128</v>
      </c>
    </row>
    <row r="191" s="14" customFormat="1">
      <c r="A191" s="14"/>
      <c r="B191" s="238"/>
      <c r="C191" s="239"/>
      <c r="D191" s="213" t="s">
        <v>215</v>
      </c>
      <c r="E191" s="240" t="s">
        <v>19</v>
      </c>
      <c r="F191" s="241" t="s">
        <v>1080</v>
      </c>
      <c r="G191" s="239"/>
      <c r="H191" s="242">
        <v>19.32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215</v>
      </c>
      <c r="AU191" s="248" t="s">
        <v>82</v>
      </c>
      <c r="AV191" s="14" t="s">
        <v>82</v>
      </c>
      <c r="AW191" s="14" t="s">
        <v>33</v>
      </c>
      <c r="AX191" s="14" t="s">
        <v>72</v>
      </c>
      <c r="AY191" s="248" t="s">
        <v>128</v>
      </c>
    </row>
    <row r="192" s="13" customFormat="1">
      <c r="A192" s="13"/>
      <c r="B192" s="228"/>
      <c r="C192" s="229"/>
      <c r="D192" s="213" t="s">
        <v>215</v>
      </c>
      <c r="E192" s="230" t="s">
        <v>19</v>
      </c>
      <c r="F192" s="231" t="s">
        <v>568</v>
      </c>
      <c r="G192" s="229"/>
      <c r="H192" s="230" t="s">
        <v>19</v>
      </c>
      <c r="I192" s="232"/>
      <c r="J192" s="229"/>
      <c r="K192" s="229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215</v>
      </c>
      <c r="AU192" s="237" t="s">
        <v>82</v>
      </c>
      <c r="AV192" s="13" t="s">
        <v>80</v>
      </c>
      <c r="AW192" s="13" t="s">
        <v>33</v>
      </c>
      <c r="AX192" s="13" t="s">
        <v>72</v>
      </c>
      <c r="AY192" s="237" t="s">
        <v>128</v>
      </c>
    </row>
    <row r="193" s="14" customFormat="1">
      <c r="A193" s="14"/>
      <c r="B193" s="238"/>
      <c r="C193" s="239"/>
      <c r="D193" s="213" t="s">
        <v>215</v>
      </c>
      <c r="E193" s="240" t="s">
        <v>19</v>
      </c>
      <c r="F193" s="241" t="s">
        <v>1081</v>
      </c>
      <c r="G193" s="239"/>
      <c r="H193" s="242">
        <v>2.1000000000000001</v>
      </c>
      <c r="I193" s="243"/>
      <c r="J193" s="239"/>
      <c r="K193" s="239"/>
      <c r="L193" s="244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215</v>
      </c>
      <c r="AU193" s="248" t="s">
        <v>82</v>
      </c>
      <c r="AV193" s="14" t="s">
        <v>82</v>
      </c>
      <c r="AW193" s="14" t="s">
        <v>33</v>
      </c>
      <c r="AX193" s="14" t="s">
        <v>72</v>
      </c>
      <c r="AY193" s="248" t="s">
        <v>128</v>
      </c>
    </row>
    <row r="194" s="2" customFormat="1" ht="6.96" customHeight="1">
      <c r="A194" s="37"/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pzHnw2hBWNAGGXqj5+VqROFfY+wYoimlVviSWGPhlXcPJEfqxhqfCf5G+v8jFfKsuWET3l7Grafn5B1KVytpWQ==" hashValue="P9Eu4O18NHLWRFVC6LT7x/i32w9m5L+eByn90z+AVs9xsl8AkpWYBh9bkmld6STLH2Sci853M8ORY9cazy0ZHg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4512"/>
    <hyperlink ref="F93" r:id="rId2" display="https://podminky.urs.cz/item/CS_URS_2024_02/573231108"/>
    <hyperlink ref="F97" r:id="rId3" display="https://podminky.urs.cz/item/CS_URS_2024_02/573231107"/>
    <hyperlink ref="F104" r:id="rId4" display="https://podminky.urs.cz/item/CS_URS_2024_02/569931132"/>
    <hyperlink ref="F170" r:id="rId5" display="https://podminky.urs.cz/item/CS_URS_2024_02/915221112"/>
    <hyperlink ref="F172" r:id="rId6" display="https://podminky.urs.cz/item/CS_URS_2024_02/915611111"/>
    <hyperlink ref="F174" r:id="rId7" display="https://podminky.urs.cz/item/CS_URS_2024_02/919112111"/>
    <hyperlink ref="F178" r:id="rId8" display="https://podminky.urs.cz/item/CS_URS_2024_02/919121212"/>
    <hyperlink ref="F180" r:id="rId9" display="https://podminky.urs.cz/item/CS_URS_2024_02/938909311"/>
    <hyperlink ref="F183" r:id="rId10" display="https://podminky.urs.cz/item/CS_URS_2024_02/998225111"/>
    <hyperlink ref="F186" r:id="rId11" display="https://podminky.urs.cz/item/CS_URS_2024_02/997221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II-172 Soběšice - Frymburk,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1082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26. 10. 2024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>Správa a údržba silnic Plzeňského kraje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SG GEOTECHNIKA a.s.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>ROMAN MITAS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ROUND((SUM(BE86:BE229)),  2)</f>
        <v>0</v>
      </c>
      <c r="G33" s="37"/>
      <c r="H33" s="37"/>
      <c r="I33" s="147">
        <v>0.20999999999999999</v>
      </c>
      <c r="J33" s="146">
        <f>ROUND(((SUM(BE86:BE229))*I33),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ROUND((SUM(BF86:BF229)),  2)</f>
        <v>0</v>
      </c>
      <c r="G34" s="37"/>
      <c r="H34" s="37"/>
      <c r="I34" s="147">
        <v>0.12</v>
      </c>
      <c r="J34" s="146">
        <f>ROUND(((SUM(BF86:BF229))*I34),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ROUND((SUM(BG86:BG229)),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ROUND((SUM(BH86:BH229)),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ROUND((SUM(BI86:BI229)),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II-172 Soběšice - Frymburk,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08 - SO 203_172-007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26. 10. 2024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hidden="1" s="9" customFormat="1" ht="24.96" customHeight="1">
      <c r="A60" s="9"/>
      <c r="B60" s="164"/>
      <c r="C60" s="165"/>
      <c r="D60" s="166" t="s">
        <v>825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197</v>
      </c>
      <c r="E61" s="223"/>
      <c r="F61" s="223"/>
      <c r="G61" s="223"/>
      <c r="H61" s="223"/>
      <c r="I61" s="223"/>
      <c r="J61" s="224">
        <f>J88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200</v>
      </c>
      <c r="E62" s="223"/>
      <c r="F62" s="223"/>
      <c r="G62" s="223"/>
      <c r="H62" s="223"/>
      <c r="I62" s="223"/>
      <c r="J62" s="224">
        <f>J107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826</v>
      </c>
      <c r="E63" s="223"/>
      <c r="F63" s="223"/>
      <c r="G63" s="223"/>
      <c r="H63" s="223"/>
      <c r="I63" s="223"/>
      <c r="J63" s="224">
        <f>J125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202</v>
      </c>
      <c r="E64" s="223"/>
      <c r="F64" s="223"/>
      <c r="G64" s="223"/>
      <c r="H64" s="223"/>
      <c r="I64" s="223"/>
      <c r="J64" s="224">
        <f>J191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203</v>
      </c>
      <c r="E65" s="223"/>
      <c r="F65" s="223"/>
      <c r="G65" s="223"/>
      <c r="H65" s="223"/>
      <c r="I65" s="223"/>
      <c r="J65" s="224">
        <f>J211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204</v>
      </c>
      <c r="E66" s="223"/>
      <c r="F66" s="223"/>
      <c r="G66" s="223"/>
      <c r="H66" s="223"/>
      <c r="I66" s="223"/>
      <c r="J66" s="224">
        <f>J214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113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II-172 Soběšice - Frymburk,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105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08 - SO 203_172-007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26. 10. 2024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 a.s.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114</v>
      </c>
      <c r="D85" s="173" t="s">
        <v>57</v>
      </c>
      <c r="E85" s="173" t="s">
        <v>53</v>
      </c>
      <c r="F85" s="173" t="s">
        <v>54</v>
      </c>
      <c r="G85" s="173" t="s">
        <v>115</v>
      </c>
      <c r="H85" s="173" t="s">
        <v>116</v>
      </c>
      <c r="I85" s="173" t="s">
        <v>117</v>
      </c>
      <c r="J85" s="173" t="s">
        <v>109</v>
      </c>
      <c r="K85" s="174" t="s">
        <v>118</v>
      </c>
      <c r="L85" s="175"/>
      <c r="M85" s="91" t="s">
        <v>19</v>
      </c>
      <c r="N85" s="92" t="s">
        <v>42</v>
      </c>
      <c r="O85" s="92" t="s">
        <v>119</v>
      </c>
      <c r="P85" s="92" t="s">
        <v>120</v>
      </c>
      <c r="Q85" s="92" t="s">
        <v>121</v>
      </c>
      <c r="R85" s="92" t="s">
        <v>122</v>
      </c>
      <c r="S85" s="92" t="s">
        <v>123</v>
      </c>
      <c r="T85" s="93" t="s">
        <v>124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125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26.127449999999996</v>
      </c>
      <c r="S86" s="95"/>
      <c r="T86" s="179">
        <f>T87</f>
        <v>98.256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110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207</v>
      </c>
      <c r="F87" s="184" t="s">
        <v>207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P88+P107+P125+P191+P211+P214</f>
        <v>0</v>
      </c>
      <c r="Q87" s="189"/>
      <c r="R87" s="190">
        <f>R88+R107+R125+R191+R211+R214</f>
        <v>26.127449999999996</v>
      </c>
      <c r="S87" s="189"/>
      <c r="T87" s="191">
        <f>T88+T107+T125+T191+T211+T214</f>
        <v>98.256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128</v>
      </c>
      <c r="BK87" s="194">
        <f>BK88+BK107+BK125+BK191+BK211+BK214</f>
        <v>0</v>
      </c>
    </row>
    <row r="88" s="11" customFormat="1" ht="22.8" customHeight="1">
      <c r="A88" s="11"/>
      <c r="B88" s="181"/>
      <c r="C88" s="182"/>
      <c r="D88" s="183" t="s">
        <v>71</v>
      </c>
      <c r="E88" s="226" t="s">
        <v>80</v>
      </c>
      <c r="F88" s="226" t="s">
        <v>209</v>
      </c>
      <c r="G88" s="182"/>
      <c r="H88" s="182"/>
      <c r="I88" s="185"/>
      <c r="J88" s="227">
        <f>BK88</f>
        <v>0</v>
      </c>
      <c r="K88" s="182"/>
      <c r="L88" s="187"/>
      <c r="M88" s="188"/>
      <c r="N88" s="189"/>
      <c r="O88" s="189"/>
      <c r="P88" s="190">
        <f>SUM(P89:P106)</f>
        <v>0</v>
      </c>
      <c r="Q88" s="189"/>
      <c r="R88" s="190">
        <f>SUM(R89:R106)</f>
        <v>0.0086500000000000014</v>
      </c>
      <c r="S88" s="189"/>
      <c r="T88" s="191">
        <f>SUM(T89:T106)</f>
        <v>79.579999999999998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128</v>
      </c>
      <c r="BK88" s="194">
        <f>SUM(BK89:BK106)</f>
        <v>0</v>
      </c>
    </row>
    <row r="89" s="2" customFormat="1" ht="44.25" customHeight="1">
      <c r="A89" s="37"/>
      <c r="B89" s="38"/>
      <c r="C89" s="195" t="s">
        <v>80</v>
      </c>
      <c r="D89" s="195" t="s">
        <v>129</v>
      </c>
      <c r="E89" s="196" t="s">
        <v>1083</v>
      </c>
      <c r="F89" s="197" t="s">
        <v>1084</v>
      </c>
      <c r="G89" s="198" t="s">
        <v>262</v>
      </c>
      <c r="H89" s="199">
        <v>865</v>
      </c>
      <c r="I89" s="200"/>
      <c r="J89" s="201">
        <f>ROUND(I89*H89,2)</f>
        <v>0</v>
      </c>
      <c r="K89" s="197" t="s">
        <v>133</v>
      </c>
      <c r="L89" s="43"/>
      <c r="M89" s="202" t="s">
        <v>19</v>
      </c>
      <c r="N89" s="203" t="s">
        <v>43</v>
      </c>
      <c r="O89" s="83"/>
      <c r="P89" s="204">
        <f>O89*H89</f>
        <v>0</v>
      </c>
      <c r="Q89" s="204">
        <v>1.0000000000000001E-05</v>
      </c>
      <c r="R89" s="204">
        <f>Q89*H89</f>
        <v>0.0086500000000000014</v>
      </c>
      <c r="S89" s="204">
        <v>0.091999999999999998</v>
      </c>
      <c r="T89" s="205">
        <f>S89*H89</f>
        <v>79.579999999999998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150</v>
      </c>
      <c r="AT89" s="206" t="s">
        <v>129</v>
      </c>
      <c r="AU89" s="206" t="s">
        <v>82</v>
      </c>
      <c r="AY89" s="16" t="s">
        <v>128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80</v>
      </c>
      <c r="BK89" s="207">
        <f>ROUND(I89*H89,2)</f>
        <v>0</v>
      </c>
      <c r="BL89" s="16" t="s">
        <v>150</v>
      </c>
      <c r="BM89" s="206" t="s">
        <v>1085</v>
      </c>
    </row>
    <row r="90" s="2" customFormat="1">
      <c r="A90" s="37"/>
      <c r="B90" s="38"/>
      <c r="C90" s="39"/>
      <c r="D90" s="208" t="s">
        <v>136</v>
      </c>
      <c r="E90" s="39"/>
      <c r="F90" s="209" t="s">
        <v>1086</v>
      </c>
      <c r="G90" s="39"/>
      <c r="H90" s="39"/>
      <c r="I90" s="210"/>
      <c r="J90" s="39"/>
      <c r="K90" s="39"/>
      <c r="L90" s="43"/>
      <c r="M90" s="211"/>
      <c r="N90" s="21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136</v>
      </c>
      <c r="AU90" s="16" t="s">
        <v>82</v>
      </c>
    </row>
    <row r="91" s="2" customFormat="1" ht="33" customHeight="1">
      <c r="A91" s="37"/>
      <c r="B91" s="38"/>
      <c r="C91" s="195" t="s">
        <v>82</v>
      </c>
      <c r="D91" s="195" t="s">
        <v>129</v>
      </c>
      <c r="E91" s="196" t="s">
        <v>210</v>
      </c>
      <c r="F91" s="197" t="s">
        <v>211</v>
      </c>
      <c r="G91" s="198" t="s">
        <v>212</v>
      </c>
      <c r="H91" s="199">
        <v>0.69999999999999996</v>
      </c>
      <c r="I91" s="200"/>
      <c r="J91" s="201">
        <f>ROUND(I91*H91,2)</f>
        <v>0</v>
      </c>
      <c r="K91" s="197" t="s">
        <v>133</v>
      </c>
      <c r="L91" s="43"/>
      <c r="M91" s="202" t="s">
        <v>19</v>
      </c>
      <c r="N91" s="203" t="s">
        <v>43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150</v>
      </c>
      <c r="AT91" s="206" t="s">
        <v>129</v>
      </c>
      <c r="AU91" s="206" t="s">
        <v>82</v>
      </c>
      <c r="AY91" s="16" t="s">
        <v>128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80</v>
      </c>
      <c r="BK91" s="207">
        <f>ROUND(I91*H91,2)</f>
        <v>0</v>
      </c>
      <c r="BL91" s="16" t="s">
        <v>150</v>
      </c>
      <c r="BM91" s="206" t="s">
        <v>1087</v>
      </c>
    </row>
    <row r="92" s="2" customFormat="1">
      <c r="A92" s="37"/>
      <c r="B92" s="38"/>
      <c r="C92" s="39"/>
      <c r="D92" s="208" t="s">
        <v>136</v>
      </c>
      <c r="E92" s="39"/>
      <c r="F92" s="209" t="s">
        <v>214</v>
      </c>
      <c r="G92" s="39"/>
      <c r="H92" s="39"/>
      <c r="I92" s="210"/>
      <c r="J92" s="39"/>
      <c r="K92" s="39"/>
      <c r="L92" s="43"/>
      <c r="M92" s="211"/>
      <c r="N92" s="21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136</v>
      </c>
      <c r="AU92" s="16" t="s">
        <v>82</v>
      </c>
    </row>
    <row r="93" s="13" customFormat="1">
      <c r="A93" s="13"/>
      <c r="B93" s="228"/>
      <c r="C93" s="229"/>
      <c r="D93" s="213" t="s">
        <v>215</v>
      </c>
      <c r="E93" s="230" t="s">
        <v>19</v>
      </c>
      <c r="F93" s="231" t="s">
        <v>216</v>
      </c>
      <c r="G93" s="229"/>
      <c r="H93" s="230" t="s">
        <v>19</v>
      </c>
      <c r="I93" s="232"/>
      <c r="J93" s="229"/>
      <c r="K93" s="229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215</v>
      </c>
      <c r="AU93" s="237" t="s">
        <v>82</v>
      </c>
      <c r="AV93" s="13" t="s">
        <v>80</v>
      </c>
      <c r="AW93" s="13" t="s">
        <v>33</v>
      </c>
      <c r="AX93" s="13" t="s">
        <v>72</v>
      </c>
      <c r="AY93" s="237" t="s">
        <v>128</v>
      </c>
    </row>
    <row r="94" s="14" customFormat="1">
      <c r="A94" s="14"/>
      <c r="B94" s="238"/>
      <c r="C94" s="239"/>
      <c r="D94" s="213" t="s">
        <v>215</v>
      </c>
      <c r="E94" s="240" t="s">
        <v>19</v>
      </c>
      <c r="F94" s="241" t="s">
        <v>1088</v>
      </c>
      <c r="G94" s="239"/>
      <c r="H94" s="242">
        <v>0.69999999999999996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215</v>
      </c>
      <c r="AU94" s="248" t="s">
        <v>82</v>
      </c>
      <c r="AV94" s="14" t="s">
        <v>82</v>
      </c>
      <c r="AW94" s="14" t="s">
        <v>33</v>
      </c>
      <c r="AX94" s="14" t="s">
        <v>72</v>
      </c>
      <c r="AY94" s="248" t="s">
        <v>128</v>
      </c>
    </row>
    <row r="95" s="2" customFormat="1" ht="62.7" customHeight="1">
      <c r="A95" s="37"/>
      <c r="B95" s="38"/>
      <c r="C95" s="195" t="s">
        <v>145</v>
      </c>
      <c r="D95" s="195" t="s">
        <v>129</v>
      </c>
      <c r="E95" s="196" t="s">
        <v>234</v>
      </c>
      <c r="F95" s="197" t="s">
        <v>235</v>
      </c>
      <c r="G95" s="198" t="s">
        <v>212</v>
      </c>
      <c r="H95" s="199">
        <v>0.69999999999999996</v>
      </c>
      <c r="I95" s="200"/>
      <c r="J95" s="201">
        <f>ROUND(I95*H95,2)</f>
        <v>0</v>
      </c>
      <c r="K95" s="197" t="s">
        <v>133</v>
      </c>
      <c r="L95" s="43"/>
      <c r="M95" s="202" t="s">
        <v>19</v>
      </c>
      <c r="N95" s="203" t="s">
        <v>43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150</v>
      </c>
      <c r="AT95" s="206" t="s">
        <v>129</v>
      </c>
      <c r="AU95" s="206" t="s">
        <v>82</v>
      </c>
      <c r="AY95" s="16" t="s">
        <v>128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80</v>
      </c>
      <c r="BK95" s="207">
        <f>ROUND(I95*H95,2)</f>
        <v>0</v>
      </c>
      <c r="BL95" s="16" t="s">
        <v>150</v>
      </c>
      <c r="BM95" s="206" t="s">
        <v>1089</v>
      </c>
    </row>
    <row r="96" s="2" customFormat="1">
      <c r="A96" s="37"/>
      <c r="B96" s="38"/>
      <c r="C96" s="39"/>
      <c r="D96" s="208" t="s">
        <v>136</v>
      </c>
      <c r="E96" s="39"/>
      <c r="F96" s="209" t="s">
        <v>237</v>
      </c>
      <c r="G96" s="39"/>
      <c r="H96" s="39"/>
      <c r="I96" s="210"/>
      <c r="J96" s="39"/>
      <c r="K96" s="39"/>
      <c r="L96" s="43"/>
      <c r="M96" s="211"/>
      <c r="N96" s="21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136</v>
      </c>
      <c r="AU96" s="16" t="s">
        <v>82</v>
      </c>
    </row>
    <row r="97" s="2" customFormat="1" ht="66.75" customHeight="1">
      <c r="A97" s="37"/>
      <c r="B97" s="38"/>
      <c r="C97" s="195" t="s">
        <v>150</v>
      </c>
      <c r="D97" s="195" t="s">
        <v>129</v>
      </c>
      <c r="E97" s="196" t="s">
        <v>239</v>
      </c>
      <c r="F97" s="197" t="s">
        <v>240</v>
      </c>
      <c r="G97" s="198" t="s">
        <v>212</v>
      </c>
      <c r="H97" s="199">
        <v>7</v>
      </c>
      <c r="I97" s="200"/>
      <c r="J97" s="201">
        <f>ROUND(I97*H97,2)</f>
        <v>0</v>
      </c>
      <c r="K97" s="197" t="s">
        <v>133</v>
      </c>
      <c r="L97" s="43"/>
      <c r="M97" s="202" t="s">
        <v>19</v>
      </c>
      <c r="N97" s="203" t="s">
        <v>43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150</v>
      </c>
      <c r="AT97" s="206" t="s">
        <v>129</v>
      </c>
      <c r="AU97" s="206" t="s">
        <v>82</v>
      </c>
      <c r="AY97" s="16" t="s">
        <v>128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80</v>
      </c>
      <c r="BK97" s="207">
        <f>ROUND(I97*H97,2)</f>
        <v>0</v>
      </c>
      <c r="BL97" s="16" t="s">
        <v>150</v>
      </c>
      <c r="BM97" s="206" t="s">
        <v>1090</v>
      </c>
    </row>
    <row r="98" s="2" customFormat="1">
      <c r="A98" s="37"/>
      <c r="B98" s="38"/>
      <c r="C98" s="39"/>
      <c r="D98" s="208" t="s">
        <v>136</v>
      </c>
      <c r="E98" s="39"/>
      <c r="F98" s="209" t="s">
        <v>242</v>
      </c>
      <c r="G98" s="39"/>
      <c r="H98" s="39"/>
      <c r="I98" s="210"/>
      <c r="J98" s="39"/>
      <c r="K98" s="39"/>
      <c r="L98" s="43"/>
      <c r="M98" s="211"/>
      <c r="N98" s="21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136</v>
      </c>
      <c r="AU98" s="16" t="s">
        <v>82</v>
      </c>
    </row>
    <row r="99" s="14" customFormat="1">
      <c r="A99" s="14"/>
      <c r="B99" s="238"/>
      <c r="C99" s="239"/>
      <c r="D99" s="213" t="s">
        <v>215</v>
      </c>
      <c r="E99" s="240" t="s">
        <v>19</v>
      </c>
      <c r="F99" s="241" t="s">
        <v>1091</v>
      </c>
      <c r="G99" s="239"/>
      <c r="H99" s="242">
        <v>7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215</v>
      </c>
      <c r="AU99" s="248" t="s">
        <v>82</v>
      </c>
      <c r="AV99" s="14" t="s">
        <v>82</v>
      </c>
      <c r="AW99" s="14" t="s">
        <v>33</v>
      </c>
      <c r="AX99" s="14" t="s">
        <v>72</v>
      </c>
      <c r="AY99" s="248" t="s">
        <v>128</v>
      </c>
    </row>
    <row r="100" s="2" customFormat="1" ht="44.25" customHeight="1">
      <c r="A100" s="37"/>
      <c r="B100" s="38"/>
      <c r="C100" s="195" t="s">
        <v>155</v>
      </c>
      <c r="D100" s="195" t="s">
        <v>129</v>
      </c>
      <c r="E100" s="196" t="s">
        <v>244</v>
      </c>
      <c r="F100" s="197" t="s">
        <v>245</v>
      </c>
      <c r="G100" s="198" t="s">
        <v>246</v>
      </c>
      <c r="H100" s="199">
        <v>1.2949999999999999</v>
      </c>
      <c r="I100" s="200"/>
      <c r="J100" s="201">
        <f>ROUND(I100*H100,2)</f>
        <v>0</v>
      </c>
      <c r="K100" s="197" t="s">
        <v>133</v>
      </c>
      <c r="L100" s="43"/>
      <c r="M100" s="202" t="s">
        <v>19</v>
      </c>
      <c r="N100" s="203" t="s">
        <v>43</v>
      </c>
      <c r="O100" s="83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6" t="s">
        <v>150</v>
      </c>
      <c r="AT100" s="206" t="s">
        <v>129</v>
      </c>
      <c r="AU100" s="206" t="s">
        <v>82</v>
      </c>
      <c r="AY100" s="16" t="s">
        <v>128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6" t="s">
        <v>80</v>
      </c>
      <c r="BK100" s="207">
        <f>ROUND(I100*H100,2)</f>
        <v>0</v>
      </c>
      <c r="BL100" s="16" t="s">
        <v>150</v>
      </c>
      <c r="BM100" s="206" t="s">
        <v>1092</v>
      </c>
    </row>
    <row r="101" s="2" customFormat="1">
      <c r="A101" s="37"/>
      <c r="B101" s="38"/>
      <c r="C101" s="39"/>
      <c r="D101" s="208" t="s">
        <v>136</v>
      </c>
      <c r="E101" s="39"/>
      <c r="F101" s="209" t="s">
        <v>248</v>
      </c>
      <c r="G101" s="39"/>
      <c r="H101" s="39"/>
      <c r="I101" s="210"/>
      <c r="J101" s="39"/>
      <c r="K101" s="39"/>
      <c r="L101" s="43"/>
      <c r="M101" s="211"/>
      <c r="N101" s="212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136</v>
      </c>
      <c r="AU101" s="16" t="s">
        <v>82</v>
      </c>
    </row>
    <row r="102" s="14" customFormat="1">
      <c r="A102" s="14"/>
      <c r="B102" s="238"/>
      <c r="C102" s="239"/>
      <c r="D102" s="213" t="s">
        <v>215</v>
      </c>
      <c r="E102" s="240" t="s">
        <v>19</v>
      </c>
      <c r="F102" s="241" t="s">
        <v>1093</v>
      </c>
      <c r="G102" s="239"/>
      <c r="H102" s="242">
        <v>1.2949999999999999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215</v>
      </c>
      <c r="AU102" s="248" t="s">
        <v>82</v>
      </c>
      <c r="AV102" s="14" t="s">
        <v>82</v>
      </c>
      <c r="AW102" s="14" t="s">
        <v>33</v>
      </c>
      <c r="AX102" s="14" t="s">
        <v>72</v>
      </c>
      <c r="AY102" s="248" t="s">
        <v>128</v>
      </c>
    </row>
    <row r="103" s="2" customFormat="1" ht="33" customHeight="1">
      <c r="A103" s="37"/>
      <c r="B103" s="38"/>
      <c r="C103" s="195" t="s">
        <v>162</v>
      </c>
      <c r="D103" s="195" t="s">
        <v>129</v>
      </c>
      <c r="E103" s="196" t="s">
        <v>260</v>
      </c>
      <c r="F103" s="197" t="s">
        <v>261</v>
      </c>
      <c r="G103" s="198" t="s">
        <v>262</v>
      </c>
      <c r="H103" s="199">
        <v>14</v>
      </c>
      <c r="I103" s="200"/>
      <c r="J103" s="201">
        <f>ROUND(I103*H103,2)</f>
        <v>0</v>
      </c>
      <c r="K103" s="197" t="s">
        <v>133</v>
      </c>
      <c r="L103" s="43"/>
      <c r="M103" s="202" t="s">
        <v>19</v>
      </c>
      <c r="N103" s="203" t="s">
        <v>43</v>
      </c>
      <c r="O103" s="83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150</v>
      </c>
      <c r="AT103" s="206" t="s">
        <v>129</v>
      </c>
      <c r="AU103" s="206" t="s">
        <v>82</v>
      </c>
      <c r="AY103" s="16" t="s">
        <v>128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80</v>
      </c>
      <c r="BK103" s="207">
        <f>ROUND(I103*H103,2)</f>
        <v>0</v>
      </c>
      <c r="BL103" s="16" t="s">
        <v>150</v>
      </c>
      <c r="BM103" s="206" t="s">
        <v>1094</v>
      </c>
    </row>
    <row r="104" s="2" customFormat="1">
      <c r="A104" s="37"/>
      <c r="B104" s="38"/>
      <c r="C104" s="39"/>
      <c r="D104" s="208" t="s">
        <v>136</v>
      </c>
      <c r="E104" s="39"/>
      <c r="F104" s="209" t="s">
        <v>264</v>
      </c>
      <c r="G104" s="39"/>
      <c r="H104" s="39"/>
      <c r="I104" s="210"/>
      <c r="J104" s="39"/>
      <c r="K104" s="39"/>
      <c r="L104" s="43"/>
      <c r="M104" s="211"/>
      <c r="N104" s="21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136</v>
      </c>
      <c r="AU104" s="16" t="s">
        <v>82</v>
      </c>
    </row>
    <row r="105" s="13" customFormat="1">
      <c r="A105" s="13"/>
      <c r="B105" s="228"/>
      <c r="C105" s="229"/>
      <c r="D105" s="213" t="s">
        <v>215</v>
      </c>
      <c r="E105" s="230" t="s">
        <v>19</v>
      </c>
      <c r="F105" s="231" t="s">
        <v>216</v>
      </c>
      <c r="G105" s="229"/>
      <c r="H105" s="230" t="s">
        <v>19</v>
      </c>
      <c r="I105" s="232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215</v>
      </c>
      <c r="AU105" s="237" t="s">
        <v>82</v>
      </c>
      <c r="AV105" s="13" t="s">
        <v>80</v>
      </c>
      <c r="AW105" s="13" t="s">
        <v>33</v>
      </c>
      <c r="AX105" s="13" t="s">
        <v>72</v>
      </c>
      <c r="AY105" s="237" t="s">
        <v>128</v>
      </c>
    </row>
    <row r="106" s="14" customFormat="1">
      <c r="A106" s="14"/>
      <c r="B106" s="238"/>
      <c r="C106" s="239"/>
      <c r="D106" s="213" t="s">
        <v>215</v>
      </c>
      <c r="E106" s="240" t="s">
        <v>19</v>
      </c>
      <c r="F106" s="241" t="s">
        <v>299</v>
      </c>
      <c r="G106" s="239"/>
      <c r="H106" s="242">
        <v>14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215</v>
      </c>
      <c r="AU106" s="248" t="s">
        <v>82</v>
      </c>
      <c r="AV106" s="14" t="s">
        <v>82</v>
      </c>
      <c r="AW106" s="14" t="s">
        <v>33</v>
      </c>
      <c r="AX106" s="14" t="s">
        <v>72</v>
      </c>
      <c r="AY106" s="248" t="s">
        <v>128</v>
      </c>
    </row>
    <row r="107" s="11" customFormat="1" ht="22.8" customHeight="1">
      <c r="A107" s="11"/>
      <c r="B107" s="181"/>
      <c r="C107" s="182"/>
      <c r="D107" s="183" t="s">
        <v>71</v>
      </c>
      <c r="E107" s="226" t="s">
        <v>155</v>
      </c>
      <c r="F107" s="226" t="s">
        <v>330</v>
      </c>
      <c r="G107" s="182"/>
      <c r="H107" s="182"/>
      <c r="I107" s="185"/>
      <c r="J107" s="227">
        <f>BK107</f>
        <v>0</v>
      </c>
      <c r="K107" s="182"/>
      <c r="L107" s="187"/>
      <c r="M107" s="188"/>
      <c r="N107" s="189"/>
      <c r="O107" s="189"/>
      <c r="P107" s="190">
        <f>SUM(P108:P124)</f>
        <v>0</v>
      </c>
      <c r="Q107" s="189"/>
      <c r="R107" s="190">
        <f>SUM(R108:R124)</f>
        <v>25.919999999999998</v>
      </c>
      <c r="S107" s="189"/>
      <c r="T107" s="191">
        <f>SUM(T108:T124)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2" t="s">
        <v>80</v>
      </c>
      <c r="AT107" s="193" t="s">
        <v>71</v>
      </c>
      <c r="AU107" s="193" t="s">
        <v>80</v>
      </c>
      <c r="AY107" s="192" t="s">
        <v>128</v>
      </c>
      <c r="BK107" s="194">
        <f>SUM(BK108:BK124)</f>
        <v>0</v>
      </c>
    </row>
    <row r="108" s="2" customFormat="1" ht="24.15" customHeight="1">
      <c r="A108" s="37"/>
      <c r="B108" s="38"/>
      <c r="C108" s="195" t="s">
        <v>168</v>
      </c>
      <c r="D108" s="195" t="s">
        <v>129</v>
      </c>
      <c r="E108" s="196" t="s">
        <v>332</v>
      </c>
      <c r="F108" s="197" t="s">
        <v>333</v>
      </c>
      <c r="G108" s="198" t="s">
        <v>262</v>
      </c>
      <c r="H108" s="199">
        <v>865</v>
      </c>
      <c r="I108" s="200"/>
      <c r="J108" s="201">
        <f>ROUND(I108*H108,2)</f>
        <v>0</v>
      </c>
      <c r="K108" s="197" t="s">
        <v>133</v>
      </c>
      <c r="L108" s="43"/>
      <c r="M108" s="202" t="s">
        <v>19</v>
      </c>
      <c r="N108" s="203" t="s">
        <v>43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150</v>
      </c>
      <c r="AT108" s="206" t="s">
        <v>129</v>
      </c>
      <c r="AU108" s="206" t="s">
        <v>82</v>
      </c>
      <c r="AY108" s="16" t="s">
        <v>128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80</v>
      </c>
      <c r="BK108" s="207">
        <f>ROUND(I108*H108,2)</f>
        <v>0</v>
      </c>
      <c r="BL108" s="16" t="s">
        <v>150</v>
      </c>
      <c r="BM108" s="206" t="s">
        <v>1095</v>
      </c>
    </row>
    <row r="109" s="2" customFormat="1">
      <c r="A109" s="37"/>
      <c r="B109" s="38"/>
      <c r="C109" s="39"/>
      <c r="D109" s="208" t="s">
        <v>136</v>
      </c>
      <c r="E109" s="39"/>
      <c r="F109" s="209" t="s">
        <v>335</v>
      </c>
      <c r="G109" s="39"/>
      <c r="H109" s="39"/>
      <c r="I109" s="210"/>
      <c r="J109" s="39"/>
      <c r="K109" s="39"/>
      <c r="L109" s="43"/>
      <c r="M109" s="211"/>
      <c r="N109" s="21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136</v>
      </c>
      <c r="AU109" s="16" t="s">
        <v>82</v>
      </c>
    </row>
    <row r="110" s="2" customFormat="1" ht="66.75" customHeight="1">
      <c r="A110" s="37"/>
      <c r="B110" s="38"/>
      <c r="C110" s="195" t="s">
        <v>172</v>
      </c>
      <c r="D110" s="195" t="s">
        <v>129</v>
      </c>
      <c r="E110" s="196" t="s">
        <v>669</v>
      </c>
      <c r="F110" s="197" t="s">
        <v>670</v>
      </c>
      <c r="G110" s="198" t="s">
        <v>262</v>
      </c>
      <c r="H110" s="199">
        <v>865</v>
      </c>
      <c r="I110" s="200"/>
      <c r="J110" s="201">
        <f>ROUND(I110*H110,2)</f>
        <v>0</v>
      </c>
      <c r="K110" s="197" t="s">
        <v>19</v>
      </c>
      <c r="L110" s="43"/>
      <c r="M110" s="202" t="s">
        <v>19</v>
      </c>
      <c r="N110" s="203" t="s">
        <v>43</v>
      </c>
      <c r="O110" s="83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6" t="s">
        <v>150</v>
      </c>
      <c r="AT110" s="206" t="s">
        <v>129</v>
      </c>
      <c r="AU110" s="206" t="s">
        <v>82</v>
      </c>
      <c r="AY110" s="16" t="s">
        <v>128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6" t="s">
        <v>80</v>
      </c>
      <c r="BK110" s="207">
        <f>ROUND(I110*H110,2)</f>
        <v>0</v>
      </c>
      <c r="BL110" s="16" t="s">
        <v>150</v>
      </c>
      <c r="BM110" s="206" t="s">
        <v>1096</v>
      </c>
    </row>
    <row r="111" s="2" customFormat="1">
      <c r="A111" s="37"/>
      <c r="B111" s="38"/>
      <c r="C111" s="39"/>
      <c r="D111" s="213" t="s">
        <v>160</v>
      </c>
      <c r="E111" s="39"/>
      <c r="F111" s="214" t="s">
        <v>666</v>
      </c>
      <c r="G111" s="39"/>
      <c r="H111" s="39"/>
      <c r="I111" s="210"/>
      <c r="J111" s="39"/>
      <c r="K111" s="39"/>
      <c r="L111" s="43"/>
      <c r="M111" s="211"/>
      <c r="N111" s="21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160</v>
      </c>
      <c r="AU111" s="16" t="s">
        <v>82</v>
      </c>
    </row>
    <row r="112" s="2" customFormat="1" ht="24.15" customHeight="1">
      <c r="A112" s="37"/>
      <c r="B112" s="38"/>
      <c r="C112" s="195" t="s">
        <v>176</v>
      </c>
      <c r="D112" s="195" t="s">
        <v>129</v>
      </c>
      <c r="E112" s="196" t="s">
        <v>344</v>
      </c>
      <c r="F112" s="197" t="s">
        <v>345</v>
      </c>
      <c r="G112" s="198" t="s">
        <v>262</v>
      </c>
      <c r="H112" s="199">
        <v>865</v>
      </c>
      <c r="I112" s="200"/>
      <c r="J112" s="201">
        <f>ROUND(I112*H112,2)</f>
        <v>0</v>
      </c>
      <c r="K112" s="197" t="s">
        <v>133</v>
      </c>
      <c r="L112" s="43"/>
      <c r="M112" s="202" t="s">
        <v>19</v>
      </c>
      <c r="N112" s="203" t="s">
        <v>43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150</v>
      </c>
      <c r="AT112" s="206" t="s">
        <v>129</v>
      </c>
      <c r="AU112" s="206" t="s">
        <v>82</v>
      </c>
      <c r="AY112" s="16" t="s">
        <v>128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80</v>
      </c>
      <c r="BK112" s="207">
        <f>ROUND(I112*H112,2)</f>
        <v>0</v>
      </c>
      <c r="BL112" s="16" t="s">
        <v>150</v>
      </c>
      <c r="BM112" s="206" t="s">
        <v>1097</v>
      </c>
    </row>
    <row r="113" s="2" customFormat="1">
      <c r="A113" s="37"/>
      <c r="B113" s="38"/>
      <c r="C113" s="39"/>
      <c r="D113" s="208" t="s">
        <v>136</v>
      </c>
      <c r="E113" s="39"/>
      <c r="F113" s="209" t="s">
        <v>347</v>
      </c>
      <c r="G113" s="39"/>
      <c r="H113" s="39"/>
      <c r="I113" s="210"/>
      <c r="J113" s="39"/>
      <c r="K113" s="39"/>
      <c r="L113" s="43"/>
      <c r="M113" s="211"/>
      <c r="N113" s="21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136</v>
      </c>
      <c r="AU113" s="16" t="s">
        <v>82</v>
      </c>
    </row>
    <row r="114" s="2" customFormat="1" ht="66.75" customHeight="1">
      <c r="A114" s="37"/>
      <c r="B114" s="38"/>
      <c r="C114" s="195" t="s">
        <v>180</v>
      </c>
      <c r="D114" s="195" t="s">
        <v>129</v>
      </c>
      <c r="E114" s="196" t="s">
        <v>663</v>
      </c>
      <c r="F114" s="197" t="s">
        <v>664</v>
      </c>
      <c r="G114" s="198" t="s">
        <v>262</v>
      </c>
      <c r="H114" s="199">
        <v>951.5</v>
      </c>
      <c r="I114" s="200"/>
      <c r="J114" s="201">
        <f>ROUND(I114*H114,2)</f>
        <v>0</v>
      </c>
      <c r="K114" s="197" t="s">
        <v>19</v>
      </c>
      <c r="L114" s="43"/>
      <c r="M114" s="202" t="s">
        <v>19</v>
      </c>
      <c r="N114" s="203" t="s">
        <v>43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150</v>
      </c>
      <c r="AT114" s="206" t="s">
        <v>129</v>
      </c>
      <c r="AU114" s="206" t="s">
        <v>82</v>
      </c>
      <c r="AY114" s="16" t="s">
        <v>128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80</v>
      </c>
      <c r="BK114" s="207">
        <f>ROUND(I114*H114,2)</f>
        <v>0</v>
      </c>
      <c r="BL114" s="16" t="s">
        <v>150</v>
      </c>
      <c r="BM114" s="206" t="s">
        <v>1098</v>
      </c>
    </row>
    <row r="115" s="2" customFormat="1">
      <c r="A115" s="37"/>
      <c r="B115" s="38"/>
      <c r="C115" s="39"/>
      <c r="D115" s="213" t="s">
        <v>160</v>
      </c>
      <c r="E115" s="39"/>
      <c r="F115" s="214" t="s">
        <v>666</v>
      </c>
      <c r="G115" s="39"/>
      <c r="H115" s="39"/>
      <c r="I115" s="210"/>
      <c r="J115" s="39"/>
      <c r="K115" s="39"/>
      <c r="L115" s="43"/>
      <c r="M115" s="211"/>
      <c r="N115" s="21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160</v>
      </c>
      <c r="AU115" s="16" t="s">
        <v>82</v>
      </c>
    </row>
    <row r="116" s="14" customFormat="1">
      <c r="A116" s="14"/>
      <c r="B116" s="238"/>
      <c r="C116" s="239"/>
      <c r="D116" s="213" t="s">
        <v>215</v>
      </c>
      <c r="E116" s="240" t="s">
        <v>19</v>
      </c>
      <c r="F116" s="241" t="s">
        <v>1099</v>
      </c>
      <c r="G116" s="239"/>
      <c r="H116" s="242">
        <v>865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215</v>
      </c>
      <c r="AU116" s="248" t="s">
        <v>82</v>
      </c>
      <c r="AV116" s="14" t="s">
        <v>82</v>
      </c>
      <c r="AW116" s="14" t="s">
        <v>33</v>
      </c>
      <c r="AX116" s="14" t="s">
        <v>72</v>
      </c>
      <c r="AY116" s="248" t="s">
        <v>128</v>
      </c>
    </row>
    <row r="117" s="13" customFormat="1">
      <c r="A117" s="13"/>
      <c r="B117" s="228"/>
      <c r="C117" s="229"/>
      <c r="D117" s="213" t="s">
        <v>215</v>
      </c>
      <c r="E117" s="230" t="s">
        <v>19</v>
      </c>
      <c r="F117" s="231" t="s">
        <v>342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215</v>
      </c>
      <c r="AU117" s="237" t="s">
        <v>82</v>
      </c>
      <c r="AV117" s="13" t="s">
        <v>80</v>
      </c>
      <c r="AW117" s="13" t="s">
        <v>33</v>
      </c>
      <c r="AX117" s="13" t="s">
        <v>72</v>
      </c>
      <c r="AY117" s="237" t="s">
        <v>128</v>
      </c>
    </row>
    <row r="118" s="14" customFormat="1">
      <c r="A118" s="14"/>
      <c r="B118" s="238"/>
      <c r="C118" s="239"/>
      <c r="D118" s="213" t="s">
        <v>215</v>
      </c>
      <c r="E118" s="240" t="s">
        <v>19</v>
      </c>
      <c r="F118" s="241" t="s">
        <v>1100</v>
      </c>
      <c r="G118" s="239"/>
      <c r="H118" s="242">
        <v>86.5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215</v>
      </c>
      <c r="AU118" s="248" t="s">
        <v>82</v>
      </c>
      <c r="AV118" s="14" t="s">
        <v>82</v>
      </c>
      <c r="AW118" s="14" t="s">
        <v>33</v>
      </c>
      <c r="AX118" s="14" t="s">
        <v>72</v>
      </c>
      <c r="AY118" s="248" t="s">
        <v>128</v>
      </c>
    </row>
    <row r="119" s="2" customFormat="1" ht="37.8" customHeight="1">
      <c r="A119" s="37"/>
      <c r="B119" s="38"/>
      <c r="C119" s="195" t="s">
        <v>184</v>
      </c>
      <c r="D119" s="195" t="s">
        <v>129</v>
      </c>
      <c r="E119" s="196" t="s">
        <v>367</v>
      </c>
      <c r="F119" s="197" t="s">
        <v>368</v>
      </c>
      <c r="G119" s="198" t="s">
        <v>262</v>
      </c>
      <c r="H119" s="199">
        <v>120</v>
      </c>
      <c r="I119" s="200"/>
      <c r="J119" s="201">
        <f>ROUND(I119*H119,2)</f>
        <v>0</v>
      </c>
      <c r="K119" s="197" t="s">
        <v>133</v>
      </c>
      <c r="L119" s="43"/>
      <c r="M119" s="202" t="s">
        <v>19</v>
      </c>
      <c r="N119" s="203" t="s">
        <v>43</v>
      </c>
      <c r="O119" s="83"/>
      <c r="P119" s="204">
        <f>O119*H119</f>
        <v>0</v>
      </c>
      <c r="Q119" s="204">
        <v>0.216</v>
      </c>
      <c r="R119" s="204">
        <f>Q119*H119</f>
        <v>25.919999999999998</v>
      </c>
      <c r="S119" s="204">
        <v>0</v>
      </c>
      <c r="T119" s="20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6" t="s">
        <v>150</v>
      </c>
      <c r="AT119" s="206" t="s">
        <v>129</v>
      </c>
      <c r="AU119" s="206" t="s">
        <v>82</v>
      </c>
      <c r="AY119" s="16" t="s">
        <v>128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6" t="s">
        <v>80</v>
      </c>
      <c r="BK119" s="207">
        <f>ROUND(I119*H119,2)</f>
        <v>0</v>
      </c>
      <c r="BL119" s="16" t="s">
        <v>150</v>
      </c>
      <c r="BM119" s="206" t="s">
        <v>1101</v>
      </c>
    </row>
    <row r="120" s="2" customFormat="1">
      <c r="A120" s="37"/>
      <c r="B120" s="38"/>
      <c r="C120" s="39"/>
      <c r="D120" s="208" t="s">
        <v>136</v>
      </c>
      <c r="E120" s="39"/>
      <c r="F120" s="209" t="s">
        <v>370</v>
      </c>
      <c r="G120" s="39"/>
      <c r="H120" s="39"/>
      <c r="I120" s="210"/>
      <c r="J120" s="39"/>
      <c r="K120" s="39"/>
      <c r="L120" s="43"/>
      <c r="M120" s="211"/>
      <c r="N120" s="21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136</v>
      </c>
      <c r="AU120" s="16" t="s">
        <v>82</v>
      </c>
    </row>
    <row r="121" s="2" customFormat="1" ht="37.8" customHeight="1">
      <c r="A121" s="37"/>
      <c r="B121" s="38"/>
      <c r="C121" s="195" t="s">
        <v>8</v>
      </c>
      <c r="D121" s="195" t="s">
        <v>129</v>
      </c>
      <c r="E121" s="196" t="s">
        <v>846</v>
      </c>
      <c r="F121" s="197" t="s">
        <v>847</v>
      </c>
      <c r="G121" s="198" t="s">
        <v>262</v>
      </c>
      <c r="H121" s="199">
        <v>14</v>
      </c>
      <c r="I121" s="200"/>
      <c r="J121" s="201">
        <f>ROUND(I121*H121,2)</f>
        <v>0</v>
      </c>
      <c r="K121" s="197" t="s">
        <v>133</v>
      </c>
      <c r="L121" s="43"/>
      <c r="M121" s="202" t="s">
        <v>19</v>
      </c>
      <c r="N121" s="203" t="s">
        <v>43</v>
      </c>
      <c r="O121" s="8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6" t="s">
        <v>150</v>
      </c>
      <c r="AT121" s="206" t="s">
        <v>129</v>
      </c>
      <c r="AU121" s="206" t="s">
        <v>82</v>
      </c>
      <c r="AY121" s="16" t="s">
        <v>128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80</v>
      </c>
      <c r="BK121" s="207">
        <f>ROUND(I121*H121,2)</f>
        <v>0</v>
      </c>
      <c r="BL121" s="16" t="s">
        <v>150</v>
      </c>
      <c r="BM121" s="206" t="s">
        <v>1102</v>
      </c>
    </row>
    <row r="122" s="2" customFormat="1">
      <c r="A122" s="37"/>
      <c r="B122" s="38"/>
      <c r="C122" s="39"/>
      <c r="D122" s="208" t="s">
        <v>136</v>
      </c>
      <c r="E122" s="39"/>
      <c r="F122" s="209" t="s">
        <v>849</v>
      </c>
      <c r="G122" s="39"/>
      <c r="H122" s="39"/>
      <c r="I122" s="210"/>
      <c r="J122" s="39"/>
      <c r="K122" s="39"/>
      <c r="L122" s="43"/>
      <c r="M122" s="211"/>
      <c r="N122" s="21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136</v>
      </c>
      <c r="AU122" s="16" t="s">
        <v>82</v>
      </c>
    </row>
    <row r="123" s="13" customFormat="1">
      <c r="A123" s="13"/>
      <c r="B123" s="228"/>
      <c r="C123" s="229"/>
      <c r="D123" s="213" t="s">
        <v>215</v>
      </c>
      <c r="E123" s="230" t="s">
        <v>19</v>
      </c>
      <c r="F123" s="231" t="s">
        <v>377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215</v>
      </c>
      <c r="AU123" s="237" t="s">
        <v>82</v>
      </c>
      <c r="AV123" s="13" t="s">
        <v>80</v>
      </c>
      <c r="AW123" s="13" t="s">
        <v>33</v>
      </c>
      <c r="AX123" s="13" t="s">
        <v>72</v>
      </c>
      <c r="AY123" s="237" t="s">
        <v>128</v>
      </c>
    </row>
    <row r="124" s="14" customFormat="1">
      <c r="A124" s="14"/>
      <c r="B124" s="238"/>
      <c r="C124" s="239"/>
      <c r="D124" s="213" t="s">
        <v>215</v>
      </c>
      <c r="E124" s="240" t="s">
        <v>19</v>
      </c>
      <c r="F124" s="241" t="s">
        <v>299</v>
      </c>
      <c r="G124" s="239"/>
      <c r="H124" s="242">
        <v>14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215</v>
      </c>
      <c r="AU124" s="248" t="s">
        <v>82</v>
      </c>
      <c r="AV124" s="14" t="s">
        <v>82</v>
      </c>
      <c r="AW124" s="14" t="s">
        <v>33</v>
      </c>
      <c r="AX124" s="14" t="s">
        <v>72</v>
      </c>
      <c r="AY124" s="248" t="s">
        <v>128</v>
      </c>
    </row>
    <row r="125" s="11" customFormat="1" ht="22.8" customHeight="1">
      <c r="A125" s="11"/>
      <c r="B125" s="181"/>
      <c r="C125" s="182"/>
      <c r="D125" s="183" t="s">
        <v>71</v>
      </c>
      <c r="E125" s="226" t="s">
        <v>850</v>
      </c>
      <c r="F125" s="226" t="s">
        <v>851</v>
      </c>
      <c r="G125" s="182"/>
      <c r="H125" s="182"/>
      <c r="I125" s="185"/>
      <c r="J125" s="227">
        <f>BK125</f>
        <v>0</v>
      </c>
      <c r="K125" s="182"/>
      <c r="L125" s="187"/>
      <c r="M125" s="188"/>
      <c r="N125" s="189"/>
      <c r="O125" s="189"/>
      <c r="P125" s="190">
        <f>SUM(P126:P190)</f>
        <v>0</v>
      </c>
      <c r="Q125" s="189"/>
      <c r="R125" s="190">
        <f>SUM(R126:R190)</f>
        <v>0</v>
      </c>
      <c r="S125" s="189"/>
      <c r="T125" s="191">
        <f>SUM(T126:T190)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2" t="s">
        <v>80</v>
      </c>
      <c r="AT125" s="193" t="s">
        <v>71</v>
      </c>
      <c r="AU125" s="193" t="s">
        <v>80</v>
      </c>
      <c r="AY125" s="192" t="s">
        <v>128</v>
      </c>
      <c r="BK125" s="194">
        <f>SUM(BK126:BK190)</f>
        <v>0</v>
      </c>
    </row>
    <row r="126" s="2" customFormat="1" ht="24.15" customHeight="1">
      <c r="A126" s="37"/>
      <c r="B126" s="38"/>
      <c r="C126" s="195" t="s">
        <v>191</v>
      </c>
      <c r="D126" s="195" t="s">
        <v>129</v>
      </c>
      <c r="E126" s="196" t="s">
        <v>852</v>
      </c>
      <c r="F126" s="197" t="s">
        <v>853</v>
      </c>
      <c r="G126" s="198" t="s">
        <v>212</v>
      </c>
      <c r="H126" s="199">
        <v>2</v>
      </c>
      <c r="I126" s="200"/>
      <c r="J126" s="201">
        <f>ROUND(I126*H126,2)</f>
        <v>0</v>
      </c>
      <c r="K126" s="197" t="s">
        <v>19</v>
      </c>
      <c r="L126" s="43"/>
      <c r="M126" s="202" t="s">
        <v>19</v>
      </c>
      <c r="N126" s="203" t="s">
        <v>43</v>
      </c>
      <c r="O126" s="8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150</v>
      </c>
      <c r="AT126" s="206" t="s">
        <v>129</v>
      </c>
      <c r="AU126" s="206" t="s">
        <v>82</v>
      </c>
      <c r="AY126" s="16" t="s">
        <v>128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80</v>
      </c>
      <c r="BK126" s="207">
        <f>ROUND(I126*H126,2)</f>
        <v>0</v>
      </c>
      <c r="BL126" s="16" t="s">
        <v>150</v>
      </c>
      <c r="BM126" s="206" t="s">
        <v>82</v>
      </c>
    </row>
    <row r="127" s="2" customFormat="1" ht="24.15" customHeight="1">
      <c r="A127" s="37"/>
      <c r="B127" s="38"/>
      <c r="C127" s="195" t="s">
        <v>299</v>
      </c>
      <c r="D127" s="195" t="s">
        <v>129</v>
      </c>
      <c r="E127" s="196" t="s">
        <v>988</v>
      </c>
      <c r="F127" s="197" t="s">
        <v>989</v>
      </c>
      <c r="G127" s="198" t="s">
        <v>262</v>
      </c>
      <c r="H127" s="199">
        <v>20</v>
      </c>
      <c r="I127" s="200"/>
      <c r="J127" s="201">
        <f>ROUND(I127*H127,2)</f>
        <v>0</v>
      </c>
      <c r="K127" s="197" t="s">
        <v>19</v>
      </c>
      <c r="L127" s="43"/>
      <c r="M127" s="202" t="s">
        <v>19</v>
      </c>
      <c r="N127" s="203" t="s">
        <v>43</v>
      </c>
      <c r="O127" s="83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6" t="s">
        <v>150</v>
      </c>
      <c r="AT127" s="206" t="s">
        <v>129</v>
      </c>
      <c r="AU127" s="206" t="s">
        <v>82</v>
      </c>
      <c r="AY127" s="16" t="s">
        <v>128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6" t="s">
        <v>80</v>
      </c>
      <c r="BK127" s="207">
        <f>ROUND(I127*H127,2)</f>
        <v>0</v>
      </c>
      <c r="BL127" s="16" t="s">
        <v>150</v>
      </c>
      <c r="BM127" s="206" t="s">
        <v>150</v>
      </c>
    </row>
    <row r="128" s="2" customFormat="1" ht="24.15" customHeight="1">
      <c r="A128" s="37"/>
      <c r="B128" s="38"/>
      <c r="C128" s="195" t="s">
        <v>306</v>
      </c>
      <c r="D128" s="195" t="s">
        <v>129</v>
      </c>
      <c r="E128" s="196" t="s">
        <v>854</v>
      </c>
      <c r="F128" s="197" t="s">
        <v>855</v>
      </c>
      <c r="G128" s="198" t="s">
        <v>212</v>
      </c>
      <c r="H128" s="199">
        <v>7.7000000000000002</v>
      </c>
      <c r="I128" s="200"/>
      <c r="J128" s="201">
        <f>ROUND(I128*H128,2)</f>
        <v>0</v>
      </c>
      <c r="K128" s="197" t="s">
        <v>19</v>
      </c>
      <c r="L128" s="43"/>
      <c r="M128" s="202" t="s">
        <v>19</v>
      </c>
      <c r="N128" s="203" t="s">
        <v>43</v>
      </c>
      <c r="O128" s="83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6" t="s">
        <v>150</v>
      </c>
      <c r="AT128" s="206" t="s">
        <v>129</v>
      </c>
      <c r="AU128" s="206" t="s">
        <v>82</v>
      </c>
      <c r="AY128" s="16" t="s">
        <v>128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80</v>
      </c>
      <c r="BK128" s="207">
        <f>ROUND(I128*H128,2)</f>
        <v>0</v>
      </c>
      <c r="BL128" s="16" t="s">
        <v>150</v>
      </c>
      <c r="BM128" s="206" t="s">
        <v>162</v>
      </c>
    </row>
    <row r="129" s="2" customFormat="1" ht="24.15" customHeight="1">
      <c r="A129" s="37"/>
      <c r="B129" s="38"/>
      <c r="C129" s="195" t="s">
        <v>313</v>
      </c>
      <c r="D129" s="195" t="s">
        <v>129</v>
      </c>
      <c r="E129" s="196" t="s">
        <v>856</v>
      </c>
      <c r="F129" s="197" t="s">
        <v>857</v>
      </c>
      <c r="G129" s="198" t="s">
        <v>212</v>
      </c>
      <c r="H129" s="199">
        <v>9</v>
      </c>
      <c r="I129" s="200"/>
      <c r="J129" s="201">
        <f>ROUND(I129*H129,2)</f>
        <v>0</v>
      </c>
      <c r="K129" s="197" t="s">
        <v>19</v>
      </c>
      <c r="L129" s="43"/>
      <c r="M129" s="202" t="s">
        <v>19</v>
      </c>
      <c r="N129" s="203" t="s">
        <v>43</v>
      </c>
      <c r="O129" s="8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6" t="s">
        <v>150</v>
      </c>
      <c r="AT129" s="206" t="s">
        <v>129</v>
      </c>
      <c r="AU129" s="206" t="s">
        <v>82</v>
      </c>
      <c r="AY129" s="16" t="s">
        <v>128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6" t="s">
        <v>80</v>
      </c>
      <c r="BK129" s="207">
        <f>ROUND(I129*H129,2)</f>
        <v>0</v>
      </c>
      <c r="BL129" s="16" t="s">
        <v>150</v>
      </c>
      <c r="BM129" s="206" t="s">
        <v>172</v>
      </c>
    </row>
    <row r="130" s="2" customFormat="1" ht="16.5" customHeight="1">
      <c r="A130" s="37"/>
      <c r="B130" s="38"/>
      <c r="C130" s="195" t="s">
        <v>318</v>
      </c>
      <c r="D130" s="195" t="s">
        <v>129</v>
      </c>
      <c r="E130" s="196" t="s">
        <v>862</v>
      </c>
      <c r="F130" s="197" t="s">
        <v>863</v>
      </c>
      <c r="G130" s="198" t="s">
        <v>405</v>
      </c>
      <c r="H130" s="199">
        <v>18</v>
      </c>
      <c r="I130" s="200"/>
      <c r="J130" s="201">
        <f>ROUND(I130*H130,2)</f>
        <v>0</v>
      </c>
      <c r="K130" s="197" t="s">
        <v>19</v>
      </c>
      <c r="L130" s="43"/>
      <c r="M130" s="202" t="s">
        <v>19</v>
      </c>
      <c r="N130" s="203" t="s">
        <v>43</v>
      </c>
      <c r="O130" s="83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6" t="s">
        <v>150</v>
      </c>
      <c r="AT130" s="206" t="s">
        <v>129</v>
      </c>
      <c r="AU130" s="206" t="s">
        <v>82</v>
      </c>
      <c r="AY130" s="16" t="s">
        <v>128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80</v>
      </c>
      <c r="BK130" s="207">
        <f>ROUND(I130*H130,2)</f>
        <v>0</v>
      </c>
      <c r="BL130" s="16" t="s">
        <v>150</v>
      </c>
      <c r="BM130" s="206" t="s">
        <v>180</v>
      </c>
    </row>
    <row r="131" s="2" customFormat="1" ht="21.75" customHeight="1">
      <c r="A131" s="37"/>
      <c r="B131" s="38"/>
      <c r="C131" s="195" t="s">
        <v>325</v>
      </c>
      <c r="D131" s="195" t="s">
        <v>129</v>
      </c>
      <c r="E131" s="196" t="s">
        <v>998</v>
      </c>
      <c r="F131" s="197" t="s">
        <v>999</v>
      </c>
      <c r="G131" s="198" t="s">
        <v>405</v>
      </c>
      <c r="H131" s="199">
        <v>0.5</v>
      </c>
      <c r="I131" s="200"/>
      <c r="J131" s="201">
        <f>ROUND(I131*H131,2)</f>
        <v>0</v>
      </c>
      <c r="K131" s="197" t="s">
        <v>19</v>
      </c>
      <c r="L131" s="43"/>
      <c r="M131" s="202" t="s">
        <v>19</v>
      </c>
      <c r="N131" s="203" t="s">
        <v>43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150</v>
      </c>
      <c r="AT131" s="206" t="s">
        <v>129</v>
      </c>
      <c r="AU131" s="206" t="s">
        <v>82</v>
      </c>
      <c r="AY131" s="16" t="s">
        <v>128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80</v>
      </c>
      <c r="BK131" s="207">
        <f>ROUND(I131*H131,2)</f>
        <v>0</v>
      </c>
      <c r="BL131" s="16" t="s">
        <v>150</v>
      </c>
      <c r="BM131" s="206" t="s">
        <v>8</v>
      </c>
    </row>
    <row r="132" s="2" customFormat="1" ht="24.15" customHeight="1">
      <c r="A132" s="37"/>
      <c r="B132" s="38"/>
      <c r="C132" s="195" t="s">
        <v>331</v>
      </c>
      <c r="D132" s="195" t="s">
        <v>129</v>
      </c>
      <c r="E132" s="196" t="s">
        <v>1062</v>
      </c>
      <c r="F132" s="197" t="s">
        <v>1063</v>
      </c>
      <c r="G132" s="198" t="s">
        <v>212</v>
      </c>
      <c r="H132" s="199">
        <v>2.3999999999999999</v>
      </c>
      <c r="I132" s="200"/>
      <c r="J132" s="201">
        <f>ROUND(I132*H132,2)</f>
        <v>0</v>
      </c>
      <c r="K132" s="197" t="s">
        <v>19</v>
      </c>
      <c r="L132" s="43"/>
      <c r="M132" s="202" t="s">
        <v>19</v>
      </c>
      <c r="N132" s="203" t="s">
        <v>43</v>
      </c>
      <c r="O132" s="83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6" t="s">
        <v>150</v>
      </c>
      <c r="AT132" s="206" t="s">
        <v>129</v>
      </c>
      <c r="AU132" s="206" t="s">
        <v>82</v>
      </c>
      <c r="AY132" s="16" t="s">
        <v>128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80</v>
      </c>
      <c r="BK132" s="207">
        <f>ROUND(I132*H132,2)</f>
        <v>0</v>
      </c>
      <c r="BL132" s="16" t="s">
        <v>150</v>
      </c>
      <c r="BM132" s="206" t="s">
        <v>299</v>
      </c>
    </row>
    <row r="133" s="2" customFormat="1" ht="24.15" customHeight="1">
      <c r="A133" s="37"/>
      <c r="B133" s="38"/>
      <c r="C133" s="195" t="s">
        <v>336</v>
      </c>
      <c r="D133" s="195" t="s">
        <v>129</v>
      </c>
      <c r="E133" s="196" t="s">
        <v>1065</v>
      </c>
      <c r="F133" s="197" t="s">
        <v>1066</v>
      </c>
      <c r="G133" s="198" t="s">
        <v>262</v>
      </c>
      <c r="H133" s="199">
        <v>6.7000000000000002</v>
      </c>
      <c r="I133" s="200"/>
      <c r="J133" s="201">
        <f>ROUND(I133*H133,2)</f>
        <v>0</v>
      </c>
      <c r="K133" s="197" t="s">
        <v>19</v>
      </c>
      <c r="L133" s="43"/>
      <c r="M133" s="202" t="s">
        <v>19</v>
      </c>
      <c r="N133" s="203" t="s">
        <v>43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150</v>
      </c>
      <c r="AT133" s="206" t="s">
        <v>129</v>
      </c>
      <c r="AU133" s="206" t="s">
        <v>82</v>
      </c>
      <c r="AY133" s="16" t="s">
        <v>128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80</v>
      </c>
      <c r="BK133" s="207">
        <f>ROUND(I133*H133,2)</f>
        <v>0</v>
      </c>
      <c r="BL133" s="16" t="s">
        <v>150</v>
      </c>
      <c r="BM133" s="206" t="s">
        <v>313</v>
      </c>
    </row>
    <row r="134" s="2" customFormat="1" ht="16.5" customHeight="1">
      <c r="A134" s="37"/>
      <c r="B134" s="38"/>
      <c r="C134" s="195" t="s">
        <v>7</v>
      </c>
      <c r="D134" s="195" t="s">
        <v>129</v>
      </c>
      <c r="E134" s="196" t="s">
        <v>1103</v>
      </c>
      <c r="F134" s="197" t="s">
        <v>1104</v>
      </c>
      <c r="G134" s="198" t="s">
        <v>212</v>
      </c>
      <c r="H134" s="199">
        <v>4.7000000000000002</v>
      </c>
      <c r="I134" s="200"/>
      <c r="J134" s="201">
        <f>ROUND(I134*H134,2)</f>
        <v>0</v>
      </c>
      <c r="K134" s="197" t="s">
        <v>19</v>
      </c>
      <c r="L134" s="43"/>
      <c r="M134" s="202" t="s">
        <v>19</v>
      </c>
      <c r="N134" s="203" t="s">
        <v>43</v>
      </c>
      <c r="O134" s="8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6" t="s">
        <v>150</v>
      </c>
      <c r="AT134" s="206" t="s">
        <v>129</v>
      </c>
      <c r="AU134" s="206" t="s">
        <v>82</v>
      </c>
      <c r="AY134" s="16" t="s">
        <v>128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6" t="s">
        <v>80</v>
      </c>
      <c r="BK134" s="207">
        <f>ROUND(I134*H134,2)</f>
        <v>0</v>
      </c>
      <c r="BL134" s="16" t="s">
        <v>150</v>
      </c>
      <c r="BM134" s="206" t="s">
        <v>325</v>
      </c>
    </row>
    <row r="135" s="2" customFormat="1" ht="24.15" customHeight="1">
      <c r="A135" s="37"/>
      <c r="B135" s="38"/>
      <c r="C135" s="195" t="s">
        <v>348</v>
      </c>
      <c r="D135" s="195" t="s">
        <v>129</v>
      </c>
      <c r="E135" s="196" t="s">
        <v>1002</v>
      </c>
      <c r="F135" s="197" t="s">
        <v>1003</v>
      </c>
      <c r="G135" s="198" t="s">
        <v>212</v>
      </c>
      <c r="H135" s="199">
        <v>8.8000000000000007</v>
      </c>
      <c r="I135" s="200"/>
      <c r="J135" s="201">
        <f>ROUND(I135*H135,2)</f>
        <v>0</v>
      </c>
      <c r="K135" s="197" t="s">
        <v>19</v>
      </c>
      <c r="L135" s="43"/>
      <c r="M135" s="202" t="s">
        <v>19</v>
      </c>
      <c r="N135" s="203" t="s">
        <v>43</v>
      </c>
      <c r="O135" s="8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6" t="s">
        <v>150</v>
      </c>
      <c r="AT135" s="206" t="s">
        <v>129</v>
      </c>
      <c r="AU135" s="206" t="s">
        <v>82</v>
      </c>
      <c r="AY135" s="16" t="s">
        <v>128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80</v>
      </c>
      <c r="BK135" s="207">
        <f>ROUND(I135*H135,2)</f>
        <v>0</v>
      </c>
      <c r="BL135" s="16" t="s">
        <v>150</v>
      </c>
      <c r="BM135" s="206" t="s">
        <v>336</v>
      </c>
    </row>
    <row r="136" s="2" customFormat="1" ht="24.15" customHeight="1">
      <c r="A136" s="37"/>
      <c r="B136" s="38"/>
      <c r="C136" s="195" t="s">
        <v>353</v>
      </c>
      <c r="D136" s="195" t="s">
        <v>129</v>
      </c>
      <c r="E136" s="196" t="s">
        <v>1004</v>
      </c>
      <c r="F136" s="197" t="s">
        <v>1005</v>
      </c>
      <c r="G136" s="198" t="s">
        <v>262</v>
      </c>
      <c r="H136" s="199">
        <v>6.7999999999999998</v>
      </c>
      <c r="I136" s="200"/>
      <c r="J136" s="201">
        <f>ROUND(I136*H136,2)</f>
        <v>0</v>
      </c>
      <c r="K136" s="197" t="s">
        <v>19</v>
      </c>
      <c r="L136" s="43"/>
      <c r="M136" s="202" t="s">
        <v>19</v>
      </c>
      <c r="N136" s="203" t="s">
        <v>43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150</v>
      </c>
      <c r="AT136" s="206" t="s">
        <v>129</v>
      </c>
      <c r="AU136" s="206" t="s">
        <v>82</v>
      </c>
      <c r="AY136" s="16" t="s">
        <v>128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80</v>
      </c>
      <c r="BK136" s="207">
        <f>ROUND(I136*H136,2)</f>
        <v>0</v>
      </c>
      <c r="BL136" s="16" t="s">
        <v>150</v>
      </c>
      <c r="BM136" s="206" t="s">
        <v>348</v>
      </c>
    </row>
    <row r="137" s="2" customFormat="1" ht="24.15" customHeight="1">
      <c r="A137" s="37"/>
      <c r="B137" s="38"/>
      <c r="C137" s="195" t="s">
        <v>355</v>
      </c>
      <c r="D137" s="195" t="s">
        <v>129</v>
      </c>
      <c r="E137" s="196" t="s">
        <v>1006</v>
      </c>
      <c r="F137" s="197" t="s">
        <v>1007</v>
      </c>
      <c r="G137" s="198" t="s">
        <v>246</v>
      </c>
      <c r="H137" s="199">
        <v>0.75800000000000001</v>
      </c>
      <c r="I137" s="200"/>
      <c r="J137" s="201">
        <f>ROUND(I137*H137,2)</f>
        <v>0</v>
      </c>
      <c r="K137" s="197" t="s">
        <v>19</v>
      </c>
      <c r="L137" s="43"/>
      <c r="M137" s="202" t="s">
        <v>19</v>
      </c>
      <c r="N137" s="203" t="s">
        <v>43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150</v>
      </c>
      <c r="AT137" s="206" t="s">
        <v>129</v>
      </c>
      <c r="AU137" s="206" t="s">
        <v>82</v>
      </c>
      <c r="AY137" s="16" t="s">
        <v>128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80</v>
      </c>
      <c r="BK137" s="207">
        <f>ROUND(I137*H137,2)</f>
        <v>0</v>
      </c>
      <c r="BL137" s="16" t="s">
        <v>150</v>
      </c>
      <c r="BM137" s="206" t="s">
        <v>355</v>
      </c>
    </row>
    <row r="138" s="2" customFormat="1" ht="24.15" customHeight="1">
      <c r="A138" s="37"/>
      <c r="B138" s="38"/>
      <c r="C138" s="195" t="s">
        <v>360</v>
      </c>
      <c r="D138" s="195" t="s">
        <v>129</v>
      </c>
      <c r="E138" s="196" t="s">
        <v>870</v>
      </c>
      <c r="F138" s="197" t="s">
        <v>871</v>
      </c>
      <c r="G138" s="198" t="s">
        <v>212</v>
      </c>
      <c r="H138" s="199">
        <v>8</v>
      </c>
      <c r="I138" s="200"/>
      <c r="J138" s="201">
        <f>ROUND(I138*H138,2)</f>
        <v>0</v>
      </c>
      <c r="K138" s="197" t="s">
        <v>19</v>
      </c>
      <c r="L138" s="43"/>
      <c r="M138" s="202" t="s">
        <v>19</v>
      </c>
      <c r="N138" s="203" t="s">
        <v>43</v>
      </c>
      <c r="O138" s="83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6" t="s">
        <v>150</v>
      </c>
      <c r="AT138" s="206" t="s">
        <v>129</v>
      </c>
      <c r="AU138" s="206" t="s">
        <v>82</v>
      </c>
      <c r="AY138" s="16" t="s">
        <v>128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80</v>
      </c>
      <c r="BK138" s="207">
        <f>ROUND(I138*H138,2)</f>
        <v>0</v>
      </c>
      <c r="BL138" s="16" t="s">
        <v>150</v>
      </c>
      <c r="BM138" s="206" t="s">
        <v>366</v>
      </c>
    </row>
    <row r="139" s="2" customFormat="1" ht="16.5" customHeight="1">
      <c r="A139" s="37"/>
      <c r="B139" s="38"/>
      <c r="C139" s="195" t="s">
        <v>366</v>
      </c>
      <c r="D139" s="195" t="s">
        <v>129</v>
      </c>
      <c r="E139" s="196" t="s">
        <v>872</v>
      </c>
      <c r="F139" s="197" t="s">
        <v>873</v>
      </c>
      <c r="G139" s="198" t="s">
        <v>262</v>
      </c>
      <c r="H139" s="199">
        <v>23.100000000000001</v>
      </c>
      <c r="I139" s="200"/>
      <c r="J139" s="201">
        <f>ROUND(I139*H139,2)</f>
        <v>0</v>
      </c>
      <c r="K139" s="197" t="s">
        <v>19</v>
      </c>
      <c r="L139" s="43"/>
      <c r="M139" s="202" t="s">
        <v>19</v>
      </c>
      <c r="N139" s="203" t="s">
        <v>43</v>
      </c>
      <c r="O139" s="83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6" t="s">
        <v>150</v>
      </c>
      <c r="AT139" s="206" t="s">
        <v>129</v>
      </c>
      <c r="AU139" s="206" t="s">
        <v>82</v>
      </c>
      <c r="AY139" s="16" t="s">
        <v>128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80</v>
      </c>
      <c r="BK139" s="207">
        <f>ROUND(I139*H139,2)</f>
        <v>0</v>
      </c>
      <c r="BL139" s="16" t="s">
        <v>150</v>
      </c>
      <c r="BM139" s="206" t="s">
        <v>379</v>
      </c>
    </row>
    <row r="140" s="2" customFormat="1" ht="16.5" customHeight="1">
      <c r="A140" s="37"/>
      <c r="B140" s="38"/>
      <c r="C140" s="195" t="s">
        <v>372</v>
      </c>
      <c r="D140" s="195" t="s">
        <v>129</v>
      </c>
      <c r="E140" s="196" t="s">
        <v>874</v>
      </c>
      <c r="F140" s="197" t="s">
        <v>875</v>
      </c>
      <c r="G140" s="198" t="s">
        <v>246</v>
      </c>
      <c r="H140" s="199">
        <v>1.04</v>
      </c>
      <c r="I140" s="200"/>
      <c r="J140" s="201">
        <f>ROUND(I140*H140,2)</f>
        <v>0</v>
      </c>
      <c r="K140" s="197" t="s">
        <v>19</v>
      </c>
      <c r="L140" s="43"/>
      <c r="M140" s="202" t="s">
        <v>19</v>
      </c>
      <c r="N140" s="203" t="s">
        <v>43</v>
      </c>
      <c r="O140" s="83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150</v>
      </c>
      <c r="AT140" s="206" t="s">
        <v>129</v>
      </c>
      <c r="AU140" s="206" t="s">
        <v>82</v>
      </c>
      <c r="AY140" s="16" t="s">
        <v>128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80</v>
      </c>
      <c r="BK140" s="207">
        <f>ROUND(I140*H140,2)</f>
        <v>0</v>
      </c>
      <c r="BL140" s="16" t="s">
        <v>150</v>
      </c>
      <c r="BM140" s="206" t="s">
        <v>388</v>
      </c>
    </row>
    <row r="141" s="2" customFormat="1" ht="21.75" customHeight="1">
      <c r="A141" s="37"/>
      <c r="B141" s="38"/>
      <c r="C141" s="195" t="s">
        <v>379</v>
      </c>
      <c r="D141" s="195" t="s">
        <v>129</v>
      </c>
      <c r="E141" s="196" t="s">
        <v>876</v>
      </c>
      <c r="F141" s="197" t="s">
        <v>877</v>
      </c>
      <c r="G141" s="198" t="s">
        <v>246</v>
      </c>
      <c r="H141" s="199">
        <v>0.066000000000000003</v>
      </c>
      <c r="I141" s="200"/>
      <c r="J141" s="201">
        <f>ROUND(I141*H141,2)</f>
        <v>0</v>
      </c>
      <c r="K141" s="197" t="s">
        <v>19</v>
      </c>
      <c r="L141" s="43"/>
      <c r="M141" s="202" t="s">
        <v>19</v>
      </c>
      <c r="N141" s="203" t="s">
        <v>43</v>
      </c>
      <c r="O141" s="83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6" t="s">
        <v>150</v>
      </c>
      <c r="AT141" s="206" t="s">
        <v>129</v>
      </c>
      <c r="AU141" s="206" t="s">
        <v>82</v>
      </c>
      <c r="AY141" s="16" t="s">
        <v>128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80</v>
      </c>
      <c r="BK141" s="207">
        <f>ROUND(I141*H141,2)</f>
        <v>0</v>
      </c>
      <c r="BL141" s="16" t="s">
        <v>150</v>
      </c>
      <c r="BM141" s="206" t="s">
        <v>402</v>
      </c>
    </row>
    <row r="142" s="2" customFormat="1" ht="33" customHeight="1">
      <c r="A142" s="37"/>
      <c r="B142" s="38"/>
      <c r="C142" s="195" t="s">
        <v>384</v>
      </c>
      <c r="D142" s="195" t="s">
        <v>129</v>
      </c>
      <c r="E142" s="196" t="s">
        <v>878</v>
      </c>
      <c r="F142" s="197" t="s">
        <v>879</v>
      </c>
      <c r="G142" s="198" t="s">
        <v>880</v>
      </c>
      <c r="H142" s="199">
        <v>96</v>
      </c>
      <c r="I142" s="200"/>
      <c r="J142" s="201">
        <f>ROUND(I142*H142,2)</f>
        <v>0</v>
      </c>
      <c r="K142" s="197" t="s">
        <v>19</v>
      </c>
      <c r="L142" s="43"/>
      <c r="M142" s="202" t="s">
        <v>19</v>
      </c>
      <c r="N142" s="203" t="s">
        <v>43</v>
      </c>
      <c r="O142" s="83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6" t="s">
        <v>150</v>
      </c>
      <c r="AT142" s="206" t="s">
        <v>129</v>
      </c>
      <c r="AU142" s="206" t="s">
        <v>82</v>
      </c>
      <c r="AY142" s="16" t="s">
        <v>128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80</v>
      </c>
      <c r="BK142" s="207">
        <f>ROUND(I142*H142,2)</f>
        <v>0</v>
      </c>
      <c r="BL142" s="16" t="s">
        <v>150</v>
      </c>
      <c r="BM142" s="206" t="s">
        <v>415</v>
      </c>
    </row>
    <row r="143" s="2" customFormat="1" ht="16.5" customHeight="1">
      <c r="A143" s="37"/>
      <c r="B143" s="38"/>
      <c r="C143" s="195" t="s">
        <v>388</v>
      </c>
      <c r="D143" s="195" t="s">
        <v>129</v>
      </c>
      <c r="E143" s="196" t="s">
        <v>1008</v>
      </c>
      <c r="F143" s="197" t="s">
        <v>1009</v>
      </c>
      <c r="G143" s="198" t="s">
        <v>212</v>
      </c>
      <c r="H143" s="199">
        <v>3.5</v>
      </c>
      <c r="I143" s="200"/>
      <c r="J143" s="201">
        <f>ROUND(I143*H143,2)</f>
        <v>0</v>
      </c>
      <c r="K143" s="197" t="s">
        <v>19</v>
      </c>
      <c r="L143" s="43"/>
      <c r="M143" s="202" t="s">
        <v>19</v>
      </c>
      <c r="N143" s="203" t="s">
        <v>43</v>
      </c>
      <c r="O143" s="83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150</v>
      </c>
      <c r="AT143" s="206" t="s">
        <v>129</v>
      </c>
      <c r="AU143" s="206" t="s">
        <v>82</v>
      </c>
      <c r="AY143" s="16" t="s">
        <v>128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80</v>
      </c>
      <c r="BK143" s="207">
        <f>ROUND(I143*H143,2)</f>
        <v>0</v>
      </c>
      <c r="BL143" s="16" t="s">
        <v>150</v>
      </c>
      <c r="BM143" s="206" t="s">
        <v>269</v>
      </c>
    </row>
    <row r="144" s="2" customFormat="1" ht="16.5" customHeight="1">
      <c r="A144" s="37"/>
      <c r="B144" s="38"/>
      <c r="C144" s="195" t="s">
        <v>397</v>
      </c>
      <c r="D144" s="195" t="s">
        <v>129</v>
      </c>
      <c r="E144" s="196" t="s">
        <v>1010</v>
      </c>
      <c r="F144" s="197" t="s">
        <v>1011</v>
      </c>
      <c r="G144" s="198" t="s">
        <v>212</v>
      </c>
      <c r="H144" s="199">
        <v>0.050000000000000003</v>
      </c>
      <c r="I144" s="200"/>
      <c r="J144" s="201">
        <f>ROUND(I144*H144,2)</f>
        <v>0</v>
      </c>
      <c r="K144" s="197" t="s">
        <v>19</v>
      </c>
      <c r="L144" s="43"/>
      <c r="M144" s="202" t="s">
        <v>19</v>
      </c>
      <c r="N144" s="203" t="s">
        <v>43</v>
      </c>
      <c r="O144" s="8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6" t="s">
        <v>150</v>
      </c>
      <c r="AT144" s="206" t="s">
        <v>129</v>
      </c>
      <c r="AU144" s="206" t="s">
        <v>82</v>
      </c>
      <c r="AY144" s="16" t="s">
        <v>128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80</v>
      </c>
      <c r="BK144" s="207">
        <f>ROUND(I144*H144,2)</f>
        <v>0</v>
      </c>
      <c r="BL144" s="16" t="s">
        <v>150</v>
      </c>
      <c r="BM144" s="206" t="s">
        <v>439</v>
      </c>
    </row>
    <row r="145" s="2" customFormat="1" ht="24.15" customHeight="1">
      <c r="A145" s="37"/>
      <c r="B145" s="38"/>
      <c r="C145" s="195" t="s">
        <v>402</v>
      </c>
      <c r="D145" s="195" t="s">
        <v>129</v>
      </c>
      <c r="E145" s="196" t="s">
        <v>1016</v>
      </c>
      <c r="F145" s="197" t="s">
        <v>1017</v>
      </c>
      <c r="G145" s="198" t="s">
        <v>212</v>
      </c>
      <c r="H145" s="199">
        <v>6.4000000000000004</v>
      </c>
      <c r="I145" s="200"/>
      <c r="J145" s="201">
        <f>ROUND(I145*H145,2)</f>
        <v>0</v>
      </c>
      <c r="K145" s="197" t="s">
        <v>19</v>
      </c>
      <c r="L145" s="43"/>
      <c r="M145" s="202" t="s">
        <v>19</v>
      </c>
      <c r="N145" s="203" t="s">
        <v>43</v>
      </c>
      <c r="O145" s="83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6" t="s">
        <v>150</v>
      </c>
      <c r="AT145" s="206" t="s">
        <v>129</v>
      </c>
      <c r="AU145" s="206" t="s">
        <v>82</v>
      </c>
      <c r="AY145" s="16" t="s">
        <v>128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80</v>
      </c>
      <c r="BK145" s="207">
        <f>ROUND(I145*H145,2)</f>
        <v>0</v>
      </c>
      <c r="BL145" s="16" t="s">
        <v>150</v>
      </c>
      <c r="BM145" s="206" t="s">
        <v>449</v>
      </c>
    </row>
    <row r="146" s="2" customFormat="1" ht="16.5" customHeight="1">
      <c r="A146" s="37"/>
      <c r="B146" s="38"/>
      <c r="C146" s="195" t="s">
        <v>409</v>
      </c>
      <c r="D146" s="195" t="s">
        <v>129</v>
      </c>
      <c r="E146" s="196" t="s">
        <v>1018</v>
      </c>
      <c r="F146" s="197" t="s">
        <v>1019</v>
      </c>
      <c r="G146" s="198" t="s">
        <v>262</v>
      </c>
      <c r="H146" s="199">
        <v>57.600000000000001</v>
      </c>
      <c r="I146" s="200"/>
      <c r="J146" s="201">
        <f>ROUND(I146*H146,2)</f>
        <v>0</v>
      </c>
      <c r="K146" s="197" t="s">
        <v>19</v>
      </c>
      <c r="L146" s="43"/>
      <c r="M146" s="202" t="s">
        <v>19</v>
      </c>
      <c r="N146" s="203" t="s">
        <v>43</v>
      </c>
      <c r="O146" s="83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150</v>
      </c>
      <c r="AT146" s="206" t="s">
        <v>129</v>
      </c>
      <c r="AU146" s="206" t="s">
        <v>82</v>
      </c>
      <c r="AY146" s="16" t="s">
        <v>128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80</v>
      </c>
      <c r="BK146" s="207">
        <f>ROUND(I146*H146,2)</f>
        <v>0</v>
      </c>
      <c r="BL146" s="16" t="s">
        <v>150</v>
      </c>
      <c r="BM146" s="206" t="s">
        <v>461</v>
      </c>
    </row>
    <row r="147" s="2" customFormat="1" ht="16.5" customHeight="1">
      <c r="A147" s="37"/>
      <c r="B147" s="38"/>
      <c r="C147" s="195" t="s">
        <v>415</v>
      </c>
      <c r="D147" s="195" t="s">
        <v>129</v>
      </c>
      <c r="E147" s="196" t="s">
        <v>1020</v>
      </c>
      <c r="F147" s="197" t="s">
        <v>1021</v>
      </c>
      <c r="G147" s="198" t="s">
        <v>262</v>
      </c>
      <c r="H147" s="199">
        <v>72</v>
      </c>
      <c r="I147" s="200"/>
      <c r="J147" s="201">
        <f>ROUND(I147*H147,2)</f>
        <v>0</v>
      </c>
      <c r="K147" s="197" t="s">
        <v>19</v>
      </c>
      <c r="L147" s="43"/>
      <c r="M147" s="202" t="s">
        <v>19</v>
      </c>
      <c r="N147" s="203" t="s">
        <v>43</v>
      </c>
      <c r="O147" s="83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6" t="s">
        <v>150</v>
      </c>
      <c r="AT147" s="206" t="s">
        <v>129</v>
      </c>
      <c r="AU147" s="206" t="s">
        <v>82</v>
      </c>
      <c r="AY147" s="16" t="s">
        <v>128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6" t="s">
        <v>80</v>
      </c>
      <c r="BK147" s="207">
        <f>ROUND(I147*H147,2)</f>
        <v>0</v>
      </c>
      <c r="BL147" s="16" t="s">
        <v>150</v>
      </c>
      <c r="BM147" s="206" t="s">
        <v>470</v>
      </c>
    </row>
    <row r="148" s="2" customFormat="1" ht="24.15" customHeight="1">
      <c r="A148" s="37"/>
      <c r="B148" s="38"/>
      <c r="C148" s="195" t="s">
        <v>424</v>
      </c>
      <c r="D148" s="195" t="s">
        <v>129</v>
      </c>
      <c r="E148" s="196" t="s">
        <v>889</v>
      </c>
      <c r="F148" s="197" t="s">
        <v>890</v>
      </c>
      <c r="G148" s="198" t="s">
        <v>262</v>
      </c>
      <c r="H148" s="199">
        <v>72</v>
      </c>
      <c r="I148" s="200"/>
      <c r="J148" s="201">
        <f>ROUND(I148*H148,2)</f>
        <v>0</v>
      </c>
      <c r="K148" s="197" t="s">
        <v>19</v>
      </c>
      <c r="L148" s="43"/>
      <c r="M148" s="202" t="s">
        <v>19</v>
      </c>
      <c r="N148" s="203" t="s">
        <v>43</v>
      </c>
      <c r="O148" s="8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150</v>
      </c>
      <c r="AT148" s="206" t="s">
        <v>129</v>
      </c>
      <c r="AU148" s="206" t="s">
        <v>82</v>
      </c>
      <c r="AY148" s="16" t="s">
        <v>128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80</v>
      </c>
      <c r="BK148" s="207">
        <f>ROUND(I148*H148,2)</f>
        <v>0</v>
      </c>
      <c r="BL148" s="16" t="s">
        <v>150</v>
      </c>
      <c r="BM148" s="206" t="s">
        <v>482</v>
      </c>
    </row>
    <row r="149" s="2" customFormat="1" ht="24.15" customHeight="1">
      <c r="A149" s="37"/>
      <c r="B149" s="38"/>
      <c r="C149" s="195" t="s">
        <v>269</v>
      </c>
      <c r="D149" s="195" t="s">
        <v>129</v>
      </c>
      <c r="E149" s="196" t="s">
        <v>1022</v>
      </c>
      <c r="F149" s="197" t="s">
        <v>1023</v>
      </c>
      <c r="G149" s="198" t="s">
        <v>262</v>
      </c>
      <c r="H149" s="199">
        <v>18</v>
      </c>
      <c r="I149" s="200"/>
      <c r="J149" s="201">
        <f>ROUND(I149*H149,2)</f>
        <v>0</v>
      </c>
      <c r="K149" s="197" t="s">
        <v>19</v>
      </c>
      <c r="L149" s="43"/>
      <c r="M149" s="202" t="s">
        <v>19</v>
      </c>
      <c r="N149" s="203" t="s">
        <v>43</v>
      </c>
      <c r="O149" s="8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150</v>
      </c>
      <c r="AT149" s="206" t="s">
        <v>129</v>
      </c>
      <c r="AU149" s="206" t="s">
        <v>82</v>
      </c>
      <c r="AY149" s="16" t="s">
        <v>128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80</v>
      </c>
      <c r="BK149" s="207">
        <f>ROUND(I149*H149,2)</f>
        <v>0</v>
      </c>
      <c r="BL149" s="16" t="s">
        <v>150</v>
      </c>
      <c r="BM149" s="206" t="s">
        <v>495</v>
      </c>
    </row>
    <row r="150" s="2" customFormat="1" ht="24.15" customHeight="1">
      <c r="A150" s="37"/>
      <c r="B150" s="38"/>
      <c r="C150" s="195" t="s">
        <v>435</v>
      </c>
      <c r="D150" s="195" t="s">
        <v>129</v>
      </c>
      <c r="E150" s="196" t="s">
        <v>1105</v>
      </c>
      <c r="F150" s="197" t="s">
        <v>1106</v>
      </c>
      <c r="G150" s="198" t="s">
        <v>262</v>
      </c>
      <c r="H150" s="199">
        <v>47.299999999999997</v>
      </c>
      <c r="I150" s="200"/>
      <c r="J150" s="201">
        <f>ROUND(I150*H150,2)</f>
        <v>0</v>
      </c>
      <c r="K150" s="197" t="s">
        <v>19</v>
      </c>
      <c r="L150" s="43"/>
      <c r="M150" s="202" t="s">
        <v>19</v>
      </c>
      <c r="N150" s="203" t="s">
        <v>43</v>
      </c>
      <c r="O150" s="8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6" t="s">
        <v>150</v>
      </c>
      <c r="AT150" s="206" t="s">
        <v>129</v>
      </c>
      <c r="AU150" s="206" t="s">
        <v>82</v>
      </c>
      <c r="AY150" s="16" t="s">
        <v>128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80</v>
      </c>
      <c r="BK150" s="207">
        <f>ROUND(I150*H150,2)</f>
        <v>0</v>
      </c>
      <c r="BL150" s="16" t="s">
        <v>150</v>
      </c>
      <c r="BM150" s="206" t="s">
        <v>505</v>
      </c>
    </row>
    <row r="151" s="2" customFormat="1" ht="16.5" customHeight="1">
      <c r="A151" s="37"/>
      <c r="B151" s="38"/>
      <c r="C151" s="195" t="s">
        <v>439</v>
      </c>
      <c r="D151" s="195" t="s">
        <v>129</v>
      </c>
      <c r="E151" s="196" t="s">
        <v>892</v>
      </c>
      <c r="F151" s="197" t="s">
        <v>893</v>
      </c>
      <c r="G151" s="198" t="s">
        <v>262</v>
      </c>
      <c r="H151" s="199">
        <v>8</v>
      </c>
      <c r="I151" s="200"/>
      <c r="J151" s="201">
        <f>ROUND(I151*H151,2)</f>
        <v>0</v>
      </c>
      <c r="K151" s="197" t="s">
        <v>19</v>
      </c>
      <c r="L151" s="43"/>
      <c r="M151" s="202" t="s">
        <v>19</v>
      </c>
      <c r="N151" s="203" t="s">
        <v>43</v>
      </c>
      <c r="O151" s="8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150</v>
      </c>
      <c r="AT151" s="206" t="s">
        <v>129</v>
      </c>
      <c r="AU151" s="206" t="s">
        <v>82</v>
      </c>
      <c r="AY151" s="16" t="s">
        <v>128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80</v>
      </c>
      <c r="BK151" s="207">
        <f>ROUND(I151*H151,2)</f>
        <v>0</v>
      </c>
      <c r="BL151" s="16" t="s">
        <v>150</v>
      </c>
      <c r="BM151" s="206" t="s">
        <v>518</v>
      </c>
    </row>
    <row r="152" s="2" customFormat="1" ht="21.75" customHeight="1">
      <c r="A152" s="37"/>
      <c r="B152" s="38"/>
      <c r="C152" s="195" t="s">
        <v>444</v>
      </c>
      <c r="D152" s="195" t="s">
        <v>129</v>
      </c>
      <c r="E152" s="196" t="s">
        <v>894</v>
      </c>
      <c r="F152" s="197" t="s">
        <v>895</v>
      </c>
      <c r="G152" s="198" t="s">
        <v>262</v>
      </c>
      <c r="H152" s="199">
        <v>10</v>
      </c>
      <c r="I152" s="200"/>
      <c r="J152" s="201">
        <f>ROUND(I152*H152,2)</f>
        <v>0</v>
      </c>
      <c r="K152" s="197" t="s">
        <v>19</v>
      </c>
      <c r="L152" s="43"/>
      <c r="M152" s="202" t="s">
        <v>19</v>
      </c>
      <c r="N152" s="203" t="s">
        <v>43</v>
      </c>
      <c r="O152" s="8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150</v>
      </c>
      <c r="AT152" s="206" t="s">
        <v>129</v>
      </c>
      <c r="AU152" s="206" t="s">
        <v>82</v>
      </c>
      <c r="AY152" s="16" t="s">
        <v>128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80</v>
      </c>
      <c r="BK152" s="207">
        <f>ROUND(I152*H152,2)</f>
        <v>0</v>
      </c>
      <c r="BL152" s="16" t="s">
        <v>150</v>
      </c>
      <c r="BM152" s="206" t="s">
        <v>528</v>
      </c>
    </row>
    <row r="153" s="2" customFormat="1" ht="16.5" customHeight="1">
      <c r="A153" s="37"/>
      <c r="B153" s="38"/>
      <c r="C153" s="195" t="s">
        <v>449</v>
      </c>
      <c r="D153" s="195" t="s">
        <v>129</v>
      </c>
      <c r="E153" s="196" t="s">
        <v>1026</v>
      </c>
      <c r="F153" s="197" t="s">
        <v>1027</v>
      </c>
      <c r="G153" s="198" t="s">
        <v>405</v>
      </c>
      <c r="H153" s="199">
        <v>8</v>
      </c>
      <c r="I153" s="200"/>
      <c r="J153" s="201">
        <f>ROUND(I153*H153,2)</f>
        <v>0</v>
      </c>
      <c r="K153" s="197" t="s">
        <v>19</v>
      </c>
      <c r="L153" s="43"/>
      <c r="M153" s="202" t="s">
        <v>19</v>
      </c>
      <c r="N153" s="203" t="s">
        <v>43</v>
      </c>
      <c r="O153" s="83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6" t="s">
        <v>150</v>
      </c>
      <c r="AT153" s="206" t="s">
        <v>129</v>
      </c>
      <c r="AU153" s="206" t="s">
        <v>82</v>
      </c>
      <c r="AY153" s="16" t="s">
        <v>128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6" t="s">
        <v>80</v>
      </c>
      <c r="BK153" s="207">
        <f>ROUND(I153*H153,2)</f>
        <v>0</v>
      </c>
      <c r="BL153" s="16" t="s">
        <v>150</v>
      </c>
      <c r="BM153" s="206" t="s">
        <v>542</v>
      </c>
    </row>
    <row r="154" s="2" customFormat="1" ht="21.75" customHeight="1">
      <c r="A154" s="37"/>
      <c r="B154" s="38"/>
      <c r="C154" s="195" t="s">
        <v>456</v>
      </c>
      <c r="D154" s="195" t="s">
        <v>129</v>
      </c>
      <c r="E154" s="196" t="s">
        <v>1028</v>
      </c>
      <c r="F154" s="197" t="s">
        <v>1029</v>
      </c>
      <c r="G154" s="198" t="s">
        <v>405</v>
      </c>
      <c r="H154" s="199">
        <v>8</v>
      </c>
      <c r="I154" s="200"/>
      <c r="J154" s="201">
        <f>ROUND(I154*H154,2)</f>
        <v>0</v>
      </c>
      <c r="K154" s="197" t="s">
        <v>19</v>
      </c>
      <c r="L154" s="43"/>
      <c r="M154" s="202" t="s">
        <v>19</v>
      </c>
      <c r="N154" s="203" t="s">
        <v>43</v>
      </c>
      <c r="O154" s="83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6" t="s">
        <v>150</v>
      </c>
      <c r="AT154" s="206" t="s">
        <v>129</v>
      </c>
      <c r="AU154" s="206" t="s">
        <v>82</v>
      </c>
      <c r="AY154" s="16" t="s">
        <v>128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6" t="s">
        <v>80</v>
      </c>
      <c r="BK154" s="207">
        <f>ROUND(I154*H154,2)</f>
        <v>0</v>
      </c>
      <c r="BL154" s="16" t="s">
        <v>150</v>
      </c>
      <c r="BM154" s="206" t="s">
        <v>555</v>
      </c>
    </row>
    <row r="155" s="2" customFormat="1" ht="24.15" customHeight="1">
      <c r="A155" s="37"/>
      <c r="B155" s="38"/>
      <c r="C155" s="195" t="s">
        <v>461</v>
      </c>
      <c r="D155" s="195" t="s">
        <v>129</v>
      </c>
      <c r="E155" s="196" t="s">
        <v>1030</v>
      </c>
      <c r="F155" s="197" t="s">
        <v>1031</v>
      </c>
      <c r="G155" s="198" t="s">
        <v>405</v>
      </c>
      <c r="H155" s="199">
        <v>0.5</v>
      </c>
      <c r="I155" s="200"/>
      <c r="J155" s="201">
        <f>ROUND(I155*H155,2)</f>
        <v>0</v>
      </c>
      <c r="K155" s="197" t="s">
        <v>19</v>
      </c>
      <c r="L155" s="43"/>
      <c r="M155" s="202" t="s">
        <v>19</v>
      </c>
      <c r="N155" s="203" t="s">
        <v>43</v>
      </c>
      <c r="O155" s="83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150</v>
      </c>
      <c r="AT155" s="206" t="s">
        <v>129</v>
      </c>
      <c r="AU155" s="206" t="s">
        <v>82</v>
      </c>
      <c r="AY155" s="16" t="s">
        <v>128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80</v>
      </c>
      <c r="BK155" s="207">
        <f>ROUND(I155*H155,2)</f>
        <v>0</v>
      </c>
      <c r="BL155" s="16" t="s">
        <v>150</v>
      </c>
      <c r="BM155" s="206" t="s">
        <v>572</v>
      </c>
    </row>
    <row r="156" s="2" customFormat="1" ht="16.5" customHeight="1">
      <c r="A156" s="37"/>
      <c r="B156" s="38"/>
      <c r="C156" s="195" t="s">
        <v>465</v>
      </c>
      <c r="D156" s="195" t="s">
        <v>129</v>
      </c>
      <c r="E156" s="196" t="s">
        <v>1032</v>
      </c>
      <c r="F156" s="197" t="s">
        <v>1033</v>
      </c>
      <c r="G156" s="198" t="s">
        <v>405</v>
      </c>
      <c r="H156" s="199">
        <v>0.5</v>
      </c>
      <c r="I156" s="200"/>
      <c r="J156" s="201">
        <f>ROUND(I156*H156,2)</f>
        <v>0</v>
      </c>
      <c r="K156" s="197" t="s">
        <v>19</v>
      </c>
      <c r="L156" s="43"/>
      <c r="M156" s="202" t="s">
        <v>19</v>
      </c>
      <c r="N156" s="203" t="s">
        <v>43</v>
      </c>
      <c r="O156" s="83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6" t="s">
        <v>150</v>
      </c>
      <c r="AT156" s="206" t="s">
        <v>129</v>
      </c>
      <c r="AU156" s="206" t="s">
        <v>82</v>
      </c>
      <c r="AY156" s="16" t="s">
        <v>128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80</v>
      </c>
      <c r="BK156" s="207">
        <f>ROUND(I156*H156,2)</f>
        <v>0</v>
      </c>
      <c r="BL156" s="16" t="s">
        <v>150</v>
      </c>
      <c r="BM156" s="206" t="s">
        <v>582</v>
      </c>
    </row>
    <row r="157" s="2" customFormat="1" ht="33" customHeight="1">
      <c r="A157" s="37"/>
      <c r="B157" s="38"/>
      <c r="C157" s="195" t="s">
        <v>470</v>
      </c>
      <c r="D157" s="195" t="s">
        <v>129</v>
      </c>
      <c r="E157" s="196" t="s">
        <v>897</v>
      </c>
      <c r="F157" s="197" t="s">
        <v>898</v>
      </c>
      <c r="G157" s="198" t="s">
        <v>405</v>
      </c>
      <c r="H157" s="199">
        <v>29</v>
      </c>
      <c r="I157" s="200"/>
      <c r="J157" s="201">
        <f>ROUND(I157*H157,2)</f>
        <v>0</v>
      </c>
      <c r="K157" s="197" t="s">
        <v>19</v>
      </c>
      <c r="L157" s="43"/>
      <c r="M157" s="202" t="s">
        <v>19</v>
      </c>
      <c r="N157" s="203" t="s">
        <v>43</v>
      </c>
      <c r="O157" s="83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6" t="s">
        <v>150</v>
      </c>
      <c r="AT157" s="206" t="s">
        <v>129</v>
      </c>
      <c r="AU157" s="206" t="s">
        <v>82</v>
      </c>
      <c r="AY157" s="16" t="s">
        <v>128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6" t="s">
        <v>80</v>
      </c>
      <c r="BK157" s="207">
        <f>ROUND(I157*H157,2)</f>
        <v>0</v>
      </c>
      <c r="BL157" s="16" t="s">
        <v>150</v>
      </c>
      <c r="BM157" s="206" t="s">
        <v>408</v>
      </c>
    </row>
    <row r="158" s="2" customFormat="1" ht="16.5" customHeight="1">
      <c r="A158" s="37"/>
      <c r="B158" s="38"/>
      <c r="C158" s="195" t="s">
        <v>477</v>
      </c>
      <c r="D158" s="195" t="s">
        <v>129</v>
      </c>
      <c r="E158" s="196" t="s">
        <v>899</v>
      </c>
      <c r="F158" s="197" t="s">
        <v>900</v>
      </c>
      <c r="G158" s="198" t="s">
        <v>405</v>
      </c>
      <c r="H158" s="199">
        <v>29</v>
      </c>
      <c r="I158" s="200"/>
      <c r="J158" s="201">
        <f>ROUND(I158*H158,2)</f>
        <v>0</v>
      </c>
      <c r="K158" s="197" t="s">
        <v>19</v>
      </c>
      <c r="L158" s="43"/>
      <c r="M158" s="202" t="s">
        <v>19</v>
      </c>
      <c r="N158" s="203" t="s">
        <v>43</v>
      </c>
      <c r="O158" s="83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6" t="s">
        <v>150</v>
      </c>
      <c r="AT158" s="206" t="s">
        <v>129</v>
      </c>
      <c r="AU158" s="206" t="s">
        <v>82</v>
      </c>
      <c r="AY158" s="16" t="s">
        <v>128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6" t="s">
        <v>80</v>
      </c>
      <c r="BK158" s="207">
        <f>ROUND(I158*H158,2)</f>
        <v>0</v>
      </c>
      <c r="BL158" s="16" t="s">
        <v>150</v>
      </c>
      <c r="BM158" s="206" t="s">
        <v>608</v>
      </c>
    </row>
    <row r="159" s="2" customFormat="1" ht="49.05" customHeight="1">
      <c r="A159" s="37"/>
      <c r="B159" s="38"/>
      <c r="C159" s="195" t="s">
        <v>482</v>
      </c>
      <c r="D159" s="195" t="s">
        <v>129</v>
      </c>
      <c r="E159" s="196" t="s">
        <v>1034</v>
      </c>
      <c r="F159" s="197" t="s">
        <v>1035</v>
      </c>
      <c r="G159" s="198" t="s">
        <v>212</v>
      </c>
      <c r="H159" s="199">
        <v>2</v>
      </c>
      <c r="I159" s="200"/>
      <c r="J159" s="201">
        <f>ROUND(I159*H159,2)</f>
        <v>0</v>
      </c>
      <c r="K159" s="197" t="s">
        <v>19</v>
      </c>
      <c r="L159" s="43"/>
      <c r="M159" s="202" t="s">
        <v>19</v>
      </c>
      <c r="N159" s="203" t="s">
        <v>43</v>
      </c>
      <c r="O159" s="83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6" t="s">
        <v>150</v>
      </c>
      <c r="AT159" s="206" t="s">
        <v>129</v>
      </c>
      <c r="AU159" s="206" t="s">
        <v>82</v>
      </c>
      <c r="AY159" s="16" t="s">
        <v>128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80</v>
      </c>
      <c r="BK159" s="207">
        <f>ROUND(I159*H159,2)</f>
        <v>0</v>
      </c>
      <c r="BL159" s="16" t="s">
        <v>150</v>
      </c>
      <c r="BM159" s="206" t="s">
        <v>926</v>
      </c>
    </row>
    <row r="160" s="2" customFormat="1" ht="21.75" customHeight="1">
      <c r="A160" s="37"/>
      <c r="B160" s="38"/>
      <c r="C160" s="195" t="s">
        <v>488</v>
      </c>
      <c r="D160" s="195" t="s">
        <v>129</v>
      </c>
      <c r="E160" s="196" t="s">
        <v>1107</v>
      </c>
      <c r="F160" s="197" t="s">
        <v>1108</v>
      </c>
      <c r="G160" s="198" t="s">
        <v>262</v>
      </c>
      <c r="H160" s="199">
        <v>60</v>
      </c>
      <c r="I160" s="200"/>
      <c r="J160" s="201">
        <f>ROUND(I160*H160,2)</f>
        <v>0</v>
      </c>
      <c r="K160" s="197" t="s">
        <v>19</v>
      </c>
      <c r="L160" s="43"/>
      <c r="M160" s="202" t="s">
        <v>19</v>
      </c>
      <c r="N160" s="203" t="s">
        <v>43</v>
      </c>
      <c r="O160" s="83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6" t="s">
        <v>150</v>
      </c>
      <c r="AT160" s="206" t="s">
        <v>129</v>
      </c>
      <c r="AU160" s="206" t="s">
        <v>82</v>
      </c>
      <c r="AY160" s="16" t="s">
        <v>128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80</v>
      </c>
      <c r="BK160" s="207">
        <f>ROUND(I160*H160,2)</f>
        <v>0</v>
      </c>
      <c r="BL160" s="16" t="s">
        <v>150</v>
      </c>
      <c r="BM160" s="206" t="s">
        <v>929</v>
      </c>
    </row>
    <row r="161" s="2" customFormat="1" ht="16.5" customHeight="1">
      <c r="A161" s="37"/>
      <c r="B161" s="38"/>
      <c r="C161" s="195" t="s">
        <v>495</v>
      </c>
      <c r="D161" s="195" t="s">
        <v>129</v>
      </c>
      <c r="E161" s="196" t="s">
        <v>904</v>
      </c>
      <c r="F161" s="197" t="s">
        <v>905</v>
      </c>
      <c r="G161" s="198" t="s">
        <v>405</v>
      </c>
      <c r="H161" s="199">
        <v>6</v>
      </c>
      <c r="I161" s="200"/>
      <c r="J161" s="201">
        <f>ROUND(I161*H161,2)</f>
        <v>0</v>
      </c>
      <c r="K161" s="197" t="s">
        <v>19</v>
      </c>
      <c r="L161" s="43"/>
      <c r="M161" s="202" t="s">
        <v>19</v>
      </c>
      <c r="N161" s="203" t="s">
        <v>43</v>
      </c>
      <c r="O161" s="83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6" t="s">
        <v>150</v>
      </c>
      <c r="AT161" s="206" t="s">
        <v>129</v>
      </c>
      <c r="AU161" s="206" t="s">
        <v>82</v>
      </c>
      <c r="AY161" s="16" t="s">
        <v>128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6" t="s">
        <v>80</v>
      </c>
      <c r="BK161" s="207">
        <f>ROUND(I161*H161,2)</f>
        <v>0</v>
      </c>
      <c r="BL161" s="16" t="s">
        <v>150</v>
      </c>
      <c r="BM161" s="206" t="s">
        <v>766</v>
      </c>
    </row>
    <row r="162" s="2" customFormat="1" ht="24.15" customHeight="1">
      <c r="A162" s="37"/>
      <c r="B162" s="38"/>
      <c r="C162" s="195" t="s">
        <v>500</v>
      </c>
      <c r="D162" s="195" t="s">
        <v>129</v>
      </c>
      <c r="E162" s="196" t="s">
        <v>906</v>
      </c>
      <c r="F162" s="197" t="s">
        <v>907</v>
      </c>
      <c r="G162" s="198" t="s">
        <v>908</v>
      </c>
      <c r="H162" s="199">
        <v>6</v>
      </c>
      <c r="I162" s="200"/>
      <c r="J162" s="201">
        <f>ROUND(I162*H162,2)</f>
        <v>0</v>
      </c>
      <c r="K162" s="197" t="s">
        <v>19</v>
      </c>
      <c r="L162" s="43"/>
      <c r="M162" s="202" t="s">
        <v>19</v>
      </c>
      <c r="N162" s="203" t="s">
        <v>43</v>
      </c>
      <c r="O162" s="83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6" t="s">
        <v>150</v>
      </c>
      <c r="AT162" s="206" t="s">
        <v>129</v>
      </c>
      <c r="AU162" s="206" t="s">
        <v>82</v>
      </c>
      <c r="AY162" s="16" t="s">
        <v>128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6" t="s">
        <v>80</v>
      </c>
      <c r="BK162" s="207">
        <f>ROUND(I162*H162,2)</f>
        <v>0</v>
      </c>
      <c r="BL162" s="16" t="s">
        <v>150</v>
      </c>
      <c r="BM162" s="206" t="s">
        <v>934</v>
      </c>
    </row>
    <row r="163" s="2" customFormat="1" ht="49.05" customHeight="1">
      <c r="A163" s="37"/>
      <c r="B163" s="38"/>
      <c r="C163" s="195" t="s">
        <v>505</v>
      </c>
      <c r="D163" s="195" t="s">
        <v>129</v>
      </c>
      <c r="E163" s="196" t="s">
        <v>1109</v>
      </c>
      <c r="F163" s="197" t="s">
        <v>1110</v>
      </c>
      <c r="G163" s="198" t="s">
        <v>405</v>
      </c>
      <c r="H163" s="199">
        <v>16</v>
      </c>
      <c r="I163" s="200"/>
      <c r="J163" s="201">
        <f>ROUND(I163*H163,2)</f>
        <v>0</v>
      </c>
      <c r="K163" s="197" t="s">
        <v>19</v>
      </c>
      <c r="L163" s="43"/>
      <c r="M163" s="202" t="s">
        <v>19</v>
      </c>
      <c r="N163" s="203" t="s">
        <v>43</v>
      </c>
      <c r="O163" s="83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6" t="s">
        <v>150</v>
      </c>
      <c r="AT163" s="206" t="s">
        <v>129</v>
      </c>
      <c r="AU163" s="206" t="s">
        <v>82</v>
      </c>
      <c r="AY163" s="16" t="s">
        <v>128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80</v>
      </c>
      <c r="BK163" s="207">
        <f>ROUND(I163*H163,2)</f>
        <v>0</v>
      </c>
      <c r="BL163" s="16" t="s">
        <v>150</v>
      </c>
      <c r="BM163" s="206" t="s">
        <v>937</v>
      </c>
    </row>
    <row r="164" s="2" customFormat="1" ht="37.8" customHeight="1">
      <c r="A164" s="37"/>
      <c r="B164" s="38"/>
      <c r="C164" s="195" t="s">
        <v>511</v>
      </c>
      <c r="D164" s="195" t="s">
        <v>129</v>
      </c>
      <c r="E164" s="196" t="s">
        <v>1111</v>
      </c>
      <c r="F164" s="197" t="s">
        <v>1112</v>
      </c>
      <c r="G164" s="198" t="s">
        <v>405</v>
      </c>
      <c r="H164" s="199">
        <v>4</v>
      </c>
      <c r="I164" s="200"/>
      <c r="J164" s="201">
        <f>ROUND(I164*H164,2)</f>
        <v>0</v>
      </c>
      <c r="K164" s="197" t="s">
        <v>19</v>
      </c>
      <c r="L164" s="43"/>
      <c r="M164" s="202" t="s">
        <v>19</v>
      </c>
      <c r="N164" s="203" t="s">
        <v>43</v>
      </c>
      <c r="O164" s="83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6" t="s">
        <v>150</v>
      </c>
      <c r="AT164" s="206" t="s">
        <v>129</v>
      </c>
      <c r="AU164" s="206" t="s">
        <v>82</v>
      </c>
      <c r="AY164" s="16" t="s">
        <v>128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6" t="s">
        <v>80</v>
      </c>
      <c r="BK164" s="207">
        <f>ROUND(I164*H164,2)</f>
        <v>0</v>
      </c>
      <c r="BL164" s="16" t="s">
        <v>150</v>
      </c>
      <c r="BM164" s="206" t="s">
        <v>940</v>
      </c>
    </row>
    <row r="165" s="2" customFormat="1" ht="24.15" customHeight="1">
      <c r="A165" s="37"/>
      <c r="B165" s="38"/>
      <c r="C165" s="195" t="s">
        <v>518</v>
      </c>
      <c r="D165" s="195" t="s">
        <v>129</v>
      </c>
      <c r="E165" s="196" t="s">
        <v>1113</v>
      </c>
      <c r="F165" s="197" t="s">
        <v>1114</v>
      </c>
      <c r="G165" s="198" t="s">
        <v>405</v>
      </c>
      <c r="H165" s="199">
        <v>13.5</v>
      </c>
      <c r="I165" s="200"/>
      <c r="J165" s="201">
        <f>ROUND(I165*H165,2)</f>
        <v>0</v>
      </c>
      <c r="K165" s="197" t="s">
        <v>19</v>
      </c>
      <c r="L165" s="43"/>
      <c r="M165" s="202" t="s">
        <v>19</v>
      </c>
      <c r="N165" s="203" t="s">
        <v>43</v>
      </c>
      <c r="O165" s="83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6" t="s">
        <v>150</v>
      </c>
      <c r="AT165" s="206" t="s">
        <v>129</v>
      </c>
      <c r="AU165" s="206" t="s">
        <v>82</v>
      </c>
      <c r="AY165" s="16" t="s">
        <v>128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80</v>
      </c>
      <c r="BK165" s="207">
        <f>ROUND(I165*H165,2)</f>
        <v>0</v>
      </c>
      <c r="BL165" s="16" t="s">
        <v>150</v>
      </c>
      <c r="BM165" s="206" t="s">
        <v>943</v>
      </c>
    </row>
    <row r="166" s="2" customFormat="1" ht="24.15" customHeight="1">
      <c r="A166" s="37"/>
      <c r="B166" s="38"/>
      <c r="C166" s="195" t="s">
        <v>523</v>
      </c>
      <c r="D166" s="195" t="s">
        <v>129</v>
      </c>
      <c r="E166" s="196" t="s">
        <v>1115</v>
      </c>
      <c r="F166" s="197" t="s">
        <v>1116</v>
      </c>
      <c r="G166" s="198" t="s">
        <v>405</v>
      </c>
      <c r="H166" s="199">
        <v>20</v>
      </c>
      <c r="I166" s="200"/>
      <c r="J166" s="201">
        <f>ROUND(I166*H166,2)</f>
        <v>0</v>
      </c>
      <c r="K166" s="197" t="s">
        <v>19</v>
      </c>
      <c r="L166" s="43"/>
      <c r="M166" s="202" t="s">
        <v>19</v>
      </c>
      <c r="N166" s="203" t="s">
        <v>43</v>
      </c>
      <c r="O166" s="83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6" t="s">
        <v>150</v>
      </c>
      <c r="AT166" s="206" t="s">
        <v>129</v>
      </c>
      <c r="AU166" s="206" t="s">
        <v>82</v>
      </c>
      <c r="AY166" s="16" t="s">
        <v>128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6" t="s">
        <v>80</v>
      </c>
      <c r="BK166" s="207">
        <f>ROUND(I166*H166,2)</f>
        <v>0</v>
      </c>
      <c r="BL166" s="16" t="s">
        <v>150</v>
      </c>
      <c r="BM166" s="206" t="s">
        <v>946</v>
      </c>
    </row>
    <row r="167" s="2" customFormat="1" ht="24.15" customHeight="1">
      <c r="A167" s="37"/>
      <c r="B167" s="38"/>
      <c r="C167" s="195" t="s">
        <v>528</v>
      </c>
      <c r="D167" s="195" t="s">
        <v>129</v>
      </c>
      <c r="E167" s="196" t="s">
        <v>1117</v>
      </c>
      <c r="F167" s="197" t="s">
        <v>1118</v>
      </c>
      <c r="G167" s="198" t="s">
        <v>880</v>
      </c>
      <c r="H167" s="199">
        <v>105</v>
      </c>
      <c r="I167" s="200"/>
      <c r="J167" s="201">
        <f>ROUND(I167*H167,2)</f>
        <v>0</v>
      </c>
      <c r="K167" s="197" t="s">
        <v>19</v>
      </c>
      <c r="L167" s="43"/>
      <c r="M167" s="202" t="s">
        <v>19</v>
      </c>
      <c r="N167" s="203" t="s">
        <v>43</v>
      </c>
      <c r="O167" s="83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6" t="s">
        <v>150</v>
      </c>
      <c r="AT167" s="206" t="s">
        <v>129</v>
      </c>
      <c r="AU167" s="206" t="s">
        <v>82</v>
      </c>
      <c r="AY167" s="16" t="s">
        <v>128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6" t="s">
        <v>80</v>
      </c>
      <c r="BK167" s="207">
        <f>ROUND(I167*H167,2)</f>
        <v>0</v>
      </c>
      <c r="BL167" s="16" t="s">
        <v>150</v>
      </c>
      <c r="BM167" s="206" t="s">
        <v>949</v>
      </c>
    </row>
    <row r="168" s="2" customFormat="1" ht="24.15" customHeight="1">
      <c r="A168" s="37"/>
      <c r="B168" s="38"/>
      <c r="C168" s="195" t="s">
        <v>535</v>
      </c>
      <c r="D168" s="195" t="s">
        <v>129</v>
      </c>
      <c r="E168" s="196" t="s">
        <v>912</v>
      </c>
      <c r="F168" s="197" t="s">
        <v>913</v>
      </c>
      <c r="G168" s="198" t="s">
        <v>405</v>
      </c>
      <c r="H168" s="199">
        <v>5.4000000000000004</v>
      </c>
      <c r="I168" s="200"/>
      <c r="J168" s="201">
        <f>ROUND(I168*H168,2)</f>
        <v>0</v>
      </c>
      <c r="K168" s="197" t="s">
        <v>19</v>
      </c>
      <c r="L168" s="43"/>
      <c r="M168" s="202" t="s">
        <v>19</v>
      </c>
      <c r="N168" s="203" t="s">
        <v>43</v>
      </c>
      <c r="O168" s="83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6" t="s">
        <v>150</v>
      </c>
      <c r="AT168" s="206" t="s">
        <v>129</v>
      </c>
      <c r="AU168" s="206" t="s">
        <v>82</v>
      </c>
      <c r="AY168" s="16" t="s">
        <v>128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6" t="s">
        <v>80</v>
      </c>
      <c r="BK168" s="207">
        <f>ROUND(I168*H168,2)</f>
        <v>0</v>
      </c>
      <c r="BL168" s="16" t="s">
        <v>150</v>
      </c>
      <c r="BM168" s="206" t="s">
        <v>952</v>
      </c>
    </row>
    <row r="169" s="2" customFormat="1" ht="16.5" customHeight="1">
      <c r="A169" s="37"/>
      <c r="B169" s="38"/>
      <c r="C169" s="195" t="s">
        <v>542</v>
      </c>
      <c r="D169" s="195" t="s">
        <v>129</v>
      </c>
      <c r="E169" s="196" t="s">
        <v>1038</v>
      </c>
      <c r="F169" s="197" t="s">
        <v>1039</v>
      </c>
      <c r="G169" s="198" t="s">
        <v>262</v>
      </c>
      <c r="H169" s="199">
        <v>3.2999999999999998</v>
      </c>
      <c r="I169" s="200"/>
      <c r="J169" s="201">
        <f>ROUND(I169*H169,2)</f>
        <v>0</v>
      </c>
      <c r="K169" s="197" t="s">
        <v>19</v>
      </c>
      <c r="L169" s="43"/>
      <c r="M169" s="202" t="s">
        <v>19</v>
      </c>
      <c r="N169" s="203" t="s">
        <v>43</v>
      </c>
      <c r="O169" s="8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6" t="s">
        <v>150</v>
      </c>
      <c r="AT169" s="206" t="s">
        <v>129</v>
      </c>
      <c r="AU169" s="206" t="s">
        <v>82</v>
      </c>
      <c r="AY169" s="16" t="s">
        <v>128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6" t="s">
        <v>80</v>
      </c>
      <c r="BK169" s="207">
        <f>ROUND(I169*H169,2)</f>
        <v>0</v>
      </c>
      <c r="BL169" s="16" t="s">
        <v>150</v>
      </c>
      <c r="BM169" s="206" t="s">
        <v>956</v>
      </c>
    </row>
    <row r="170" s="2" customFormat="1" ht="16.5" customHeight="1">
      <c r="A170" s="37"/>
      <c r="B170" s="38"/>
      <c r="C170" s="195" t="s">
        <v>548</v>
      </c>
      <c r="D170" s="195" t="s">
        <v>129</v>
      </c>
      <c r="E170" s="196" t="s">
        <v>914</v>
      </c>
      <c r="F170" s="197" t="s">
        <v>915</v>
      </c>
      <c r="G170" s="198" t="s">
        <v>262</v>
      </c>
      <c r="H170" s="199">
        <v>7.9000000000000004</v>
      </c>
      <c r="I170" s="200"/>
      <c r="J170" s="201">
        <f>ROUND(I170*H170,2)</f>
        <v>0</v>
      </c>
      <c r="K170" s="197" t="s">
        <v>19</v>
      </c>
      <c r="L170" s="43"/>
      <c r="M170" s="202" t="s">
        <v>19</v>
      </c>
      <c r="N170" s="203" t="s">
        <v>43</v>
      </c>
      <c r="O170" s="83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6" t="s">
        <v>150</v>
      </c>
      <c r="AT170" s="206" t="s">
        <v>129</v>
      </c>
      <c r="AU170" s="206" t="s">
        <v>82</v>
      </c>
      <c r="AY170" s="16" t="s">
        <v>128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6" t="s">
        <v>80</v>
      </c>
      <c r="BK170" s="207">
        <f>ROUND(I170*H170,2)</f>
        <v>0</v>
      </c>
      <c r="BL170" s="16" t="s">
        <v>150</v>
      </c>
      <c r="BM170" s="206" t="s">
        <v>959</v>
      </c>
    </row>
    <row r="171" s="2" customFormat="1" ht="24.15" customHeight="1">
      <c r="A171" s="37"/>
      <c r="B171" s="38"/>
      <c r="C171" s="195" t="s">
        <v>555</v>
      </c>
      <c r="D171" s="195" t="s">
        <v>129</v>
      </c>
      <c r="E171" s="196" t="s">
        <v>916</v>
      </c>
      <c r="F171" s="197" t="s">
        <v>917</v>
      </c>
      <c r="G171" s="198" t="s">
        <v>405</v>
      </c>
      <c r="H171" s="199">
        <v>19</v>
      </c>
      <c r="I171" s="200"/>
      <c r="J171" s="201">
        <f>ROUND(I171*H171,2)</f>
        <v>0</v>
      </c>
      <c r="K171" s="197" t="s">
        <v>19</v>
      </c>
      <c r="L171" s="43"/>
      <c r="M171" s="202" t="s">
        <v>19</v>
      </c>
      <c r="N171" s="203" t="s">
        <v>43</v>
      </c>
      <c r="O171" s="83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6" t="s">
        <v>150</v>
      </c>
      <c r="AT171" s="206" t="s">
        <v>129</v>
      </c>
      <c r="AU171" s="206" t="s">
        <v>82</v>
      </c>
      <c r="AY171" s="16" t="s">
        <v>128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80</v>
      </c>
      <c r="BK171" s="207">
        <f>ROUND(I171*H171,2)</f>
        <v>0</v>
      </c>
      <c r="BL171" s="16" t="s">
        <v>150</v>
      </c>
      <c r="BM171" s="206" t="s">
        <v>962</v>
      </c>
    </row>
    <row r="172" s="2" customFormat="1" ht="24.15" customHeight="1">
      <c r="A172" s="37"/>
      <c r="B172" s="38"/>
      <c r="C172" s="195" t="s">
        <v>564</v>
      </c>
      <c r="D172" s="195" t="s">
        <v>129</v>
      </c>
      <c r="E172" s="196" t="s">
        <v>918</v>
      </c>
      <c r="F172" s="197" t="s">
        <v>919</v>
      </c>
      <c r="G172" s="198" t="s">
        <v>212</v>
      </c>
      <c r="H172" s="199">
        <v>1.7</v>
      </c>
      <c r="I172" s="200"/>
      <c r="J172" s="201">
        <f>ROUND(I172*H172,2)</f>
        <v>0</v>
      </c>
      <c r="K172" s="197" t="s">
        <v>19</v>
      </c>
      <c r="L172" s="43"/>
      <c r="M172" s="202" t="s">
        <v>19</v>
      </c>
      <c r="N172" s="203" t="s">
        <v>43</v>
      </c>
      <c r="O172" s="83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6" t="s">
        <v>150</v>
      </c>
      <c r="AT172" s="206" t="s">
        <v>129</v>
      </c>
      <c r="AU172" s="206" t="s">
        <v>82</v>
      </c>
      <c r="AY172" s="16" t="s">
        <v>128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6" t="s">
        <v>80</v>
      </c>
      <c r="BK172" s="207">
        <f>ROUND(I172*H172,2)</f>
        <v>0</v>
      </c>
      <c r="BL172" s="16" t="s">
        <v>150</v>
      </c>
      <c r="BM172" s="206" t="s">
        <v>1040</v>
      </c>
    </row>
    <row r="173" s="2" customFormat="1" ht="24.15" customHeight="1">
      <c r="A173" s="37"/>
      <c r="B173" s="38"/>
      <c r="C173" s="195" t="s">
        <v>572</v>
      </c>
      <c r="D173" s="195" t="s">
        <v>129</v>
      </c>
      <c r="E173" s="196" t="s">
        <v>920</v>
      </c>
      <c r="F173" s="197" t="s">
        <v>921</v>
      </c>
      <c r="G173" s="198" t="s">
        <v>212</v>
      </c>
      <c r="H173" s="199">
        <v>5.2999999999999998</v>
      </c>
      <c r="I173" s="200"/>
      <c r="J173" s="201">
        <f>ROUND(I173*H173,2)</f>
        <v>0</v>
      </c>
      <c r="K173" s="197" t="s">
        <v>19</v>
      </c>
      <c r="L173" s="43"/>
      <c r="M173" s="202" t="s">
        <v>19</v>
      </c>
      <c r="N173" s="203" t="s">
        <v>43</v>
      </c>
      <c r="O173" s="83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6" t="s">
        <v>150</v>
      </c>
      <c r="AT173" s="206" t="s">
        <v>129</v>
      </c>
      <c r="AU173" s="206" t="s">
        <v>82</v>
      </c>
      <c r="AY173" s="16" t="s">
        <v>128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80</v>
      </c>
      <c r="BK173" s="207">
        <f>ROUND(I173*H173,2)</f>
        <v>0</v>
      </c>
      <c r="BL173" s="16" t="s">
        <v>150</v>
      </c>
      <c r="BM173" s="206" t="s">
        <v>1041</v>
      </c>
    </row>
    <row r="174" s="2" customFormat="1" ht="24.15" customHeight="1">
      <c r="A174" s="37"/>
      <c r="B174" s="38"/>
      <c r="C174" s="195" t="s">
        <v>577</v>
      </c>
      <c r="D174" s="195" t="s">
        <v>129</v>
      </c>
      <c r="E174" s="196" t="s">
        <v>1119</v>
      </c>
      <c r="F174" s="197" t="s">
        <v>1120</v>
      </c>
      <c r="G174" s="198" t="s">
        <v>212</v>
      </c>
      <c r="H174" s="199">
        <v>5.5</v>
      </c>
      <c r="I174" s="200"/>
      <c r="J174" s="201">
        <f>ROUND(I174*H174,2)</f>
        <v>0</v>
      </c>
      <c r="K174" s="197" t="s">
        <v>19</v>
      </c>
      <c r="L174" s="43"/>
      <c r="M174" s="202" t="s">
        <v>19</v>
      </c>
      <c r="N174" s="203" t="s">
        <v>43</v>
      </c>
      <c r="O174" s="83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6" t="s">
        <v>150</v>
      </c>
      <c r="AT174" s="206" t="s">
        <v>129</v>
      </c>
      <c r="AU174" s="206" t="s">
        <v>82</v>
      </c>
      <c r="AY174" s="16" t="s">
        <v>128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6" t="s">
        <v>80</v>
      </c>
      <c r="BK174" s="207">
        <f>ROUND(I174*H174,2)</f>
        <v>0</v>
      </c>
      <c r="BL174" s="16" t="s">
        <v>150</v>
      </c>
      <c r="BM174" s="206" t="s">
        <v>1042</v>
      </c>
    </row>
    <row r="175" s="2" customFormat="1" ht="24.15" customHeight="1">
      <c r="A175" s="37"/>
      <c r="B175" s="38"/>
      <c r="C175" s="195" t="s">
        <v>582</v>
      </c>
      <c r="D175" s="195" t="s">
        <v>129</v>
      </c>
      <c r="E175" s="196" t="s">
        <v>1121</v>
      </c>
      <c r="F175" s="197" t="s">
        <v>1122</v>
      </c>
      <c r="G175" s="198" t="s">
        <v>405</v>
      </c>
      <c r="H175" s="199">
        <v>12</v>
      </c>
      <c r="I175" s="200"/>
      <c r="J175" s="201">
        <f>ROUND(I175*H175,2)</f>
        <v>0</v>
      </c>
      <c r="K175" s="197" t="s">
        <v>19</v>
      </c>
      <c r="L175" s="43"/>
      <c r="M175" s="202" t="s">
        <v>19</v>
      </c>
      <c r="N175" s="203" t="s">
        <v>43</v>
      </c>
      <c r="O175" s="83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6" t="s">
        <v>150</v>
      </c>
      <c r="AT175" s="206" t="s">
        <v>129</v>
      </c>
      <c r="AU175" s="206" t="s">
        <v>82</v>
      </c>
      <c r="AY175" s="16" t="s">
        <v>128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6" t="s">
        <v>80</v>
      </c>
      <c r="BK175" s="207">
        <f>ROUND(I175*H175,2)</f>
        <v>0</v>
      </c>
      <c r="BL175" s="16" t="s">
        <v>150</v>
      </c>
      <c r="BM175" s="206" t="s">
        <v>1043</v>
      </c>
    </row>
    <row r="176" s="2" customFormat="1" ht="24.15" customHeight="1">
      <c r="A176" s="37"/>
      <c r="B176" s="38"/>
      <c r="C176" s="195" t="s">
        <v>592</v>
      </c>
      <c r="D176" s="195" t="s">
        <v>129</v>
      </c>
      <c r="E176" s="196" t="s">
        <v>1123</v>
      </c>
      <c r="F176" s="197" t="s">
        <v>1124</v>
      </c>
      <c r="G176" s="198" t="s">
        <v>262</v>
      </c>
      <c r="H176" s="199">
        <v>30.100000000000001</v>
      </c>
      <c r="I176" s="200"/>
      <c r="J176" s="201">
        <f>ROUND(I176*H176,2)</f>
        <v>0</v>
      </c>
      <c r="K176" s="197" t="s">
        <v>19</v>
      </c>
      <c r="L176" s="43"/>
      <c r="M176" s="202" t="s">
        <v>19</v>
      </c>
      <c r="N176" s="203" t="s">
        <v>43</v>
      </c>
      <c r="O176" s="83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6" t="s">
        <v>150</v>
      </c>
      <c r="AT176" s="206" t="s">
        <v>129</v>
      </c>
      <c r="AU176" s="206" t="s">
        <v>82</v>
      </c>
      <c r="AY176" s="16" t="s">
        <v>128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6" t="s">
        <v>80</v>
      </c>
      <c r="BK176" s="207">
        <f>ROUND(I176*H176,2)</f>
        <v>0</v>
      </c>
      <c r="BL176" s="16" t="s">
        <v>150</v>
      </c>
      <c r="BM176" s="206" t="s">
        <v>1044</v>
      </c>
    </row>
    <row r="177" s="2" customFormat="1" ht="21.75" customHeight="1">
      <c r="A177" s="37"/>
      <c r="B177" s="38"/>
      <c r="C177" s="195" t="s">
        <v>408</v>
      </c>
      <c r="D177" s="195" t="s">
        <v>129</v>
      </c>
      <c r="E177" s="196" t="s">
        <v>922</v>
      </c>
      <c r="F177" s="197" t="s">
        <v>923</v>
      </c>
      <c r="G177" s="198" t="s">
        <v>262</v>
      </c>
      <c r="H177" s="199">
        <v>35.299999999999997</v>
      </c>
      <c r="I177" s="200"/>
      <c r="J177" s="201">
        <f>ROUND(I177*H177,2)</f>
        <v>0</v>
      </c>
      <c r="K177" s="197" t="s">
        <v>19</v>
      </c>
      <c r="L177" s="43"/>
      <c r="M177" s="202" t="s">
        <v>19</v>
      </c>
      <c r="N177" s="203" t="s">
        <v>43</v>
      </c>
      <c r="O177" s="83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6" t="s">
        <v>150</v>
      </c>
      <c r="AT177" s="206" t="s">
        <v>129</v>
      </c>
      <c r="AU177" s="206" t="s">
        <v>82</v>
      </c>
      <c r="AY177" s="16" t="s">
        <v>128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6" t="s">
        <v>80</v>
      </c>
      <c r="BK177" s="207">
        <f>ROUND(I177*H177,2)</f>
        <v>0</v>
      </c>
      <c r="BL177" s="16" t="s">
        <v>150</v>
      </c>
      <c r="BM177" s="206" t="s">
        <v>1045</v>
      </c>
    </row>
    <row r="178" s="2" customFormat="1" ht="21.75" customHeight="1">
      <c r="A178" s="37"/>
      <c r="B178" s="38"/>
      <c r="C178" s="195" t="s">
        <v>603</v>
      </c>
      <c r="D178" s="195" t="s">
        <v>129</v>
      </c>
      <c r="E178" s="196" t="s">
        <v>930</v>
      </c>
      <c r="F178" s="197" t="s">
        <v>931</v>
      </c>
      <c r="G178" s="198" t="s">
        <v>262</v>
      </c>
      <c r="H178" s="199">
        <v>130.5</v>
      </c>
      <c r="I178" s="200"/>
      <c r="J178" s="201">
        <f>ROUND(I178*H178,2)</f>
        <v>0</v>
      </c>
      <c r="K178" s="197" t="s">
        <v>19</v>
      </c>
      <c r="L178" s="43"/>
      <c r="M178" s="202" t="s">
        <v>19</v>
      </c>
      <c r="N178" s="203" t="s">
        <v>43</v>
      </c>
      <c r="O178" s="83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6" t="s">
        <v>150</v>
      </c>
      <c r="AT178" s="206" t="s">
        <v>129</v>
      </c>
      <c r="AU178" s="206" t="s">
        <v>82</v>
      </c>
      <c r="AY178" s="16" t="s">
        <v>128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6" t="s">
        <v>80</v>
      </c>
      <c r="BK178" s="207">
        <f>ROUND(I178*H178,2)</f>
        <v>0</v>
      </c>
      <c r="BL178" s="16" t="s">
        <v>150</v>
      </c>
      <c r="BM178" s="206" t="s">
        <v>1048</v>
      </c>
    </row>
    <row r="179" s="2" customFormat="1" ht="16.5" customHeight="1">
      <c r="A179" s="37"/>
      <c r="B179" s="38"/>
      <c r="C179" s="195" t="s">
        <v>608</v>
      </c>
      <c r="D179" s="195" t="s">
        <v>129</v>
      </c>
      <c r="E179" s="196" t="s">
        <v>1046</v>
      </c>
      <c r="F179" s="197" t="s">
        <v>1047</v>
      </c>
      <c r="G179" s="198" t="s">
        <v>262</v>
      </c>
      <c r="H179" s="199">
        <v>15</v>
      </c>
      <c r="I179" s="200"/>
      <c r="J179" s="201">
        <f>ROUND(I179*H179,2)</f>
        <v>0</v>
      </c>
      <c r="K179" s="197" t="s">
        <v>19</v>
      </c>
      <c r="L179" s="43"/>
      <c r="M179" s="202" t="s">
        <v>19</v>
      </c>
      <c r="N179" s="203" t="s">
        <v>43</v>
      </c>
      <c r="O179" s="83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6" t="s">
        <v>150</v>
      </c>
      <c r="AT179" s="206" t="s">
        <v>129</v>
      </c>
      <c r="AU179" s="206" t="s">
        <v>82</v>
      </c>
      <c r="AY179" s="16" t="s">
        <v>128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6" t="s">
        <v>80</v>
      </c>
      <c r="BK179" s="207">
        <f>ROUND(I179*H179,2)</f>
        <v>0</v>
      </c>
      <c r="BL179" s="16" t="s">
        <v>150</v>
      </c>
      <c r="BM179" s="206" t="s">
        <v>1051</v>
      </c>
    </row>
    <row r="180" s="2" customFormat="1" ht="16.5" customHeight="1">
      <c r="A180" s="37"/>
      <c r="B180" s="38"/>
      <c r="C180" s="195" t="s">
        <v>971</v>
      </c>
      <c r="D180" s="195" t="s">
        <v>129</v>
      </c>
      <c r="E180" s="196" t="s">
        <v>1049</v>
      </c>
      <c r="F180" s="197" t="s">
        <v>1050</v>
      </c>
      <c r="G180" s="198" t="s">
        <v>262</v>
      </c>
      <c r="H180" s="199">
        <v>36.100000000000001</v>
      </c>
      <c r="I180" s="200"/>
      <c r="J180" s="201">
        <f>ROUND(I180*H180,2)</f>
        <v>0</v>
      </c>
      <c r="K180" s="197" t="s">
        <v>19</v>
      </c>
      <c r="L180" s="43"/>
      <c r="M180" s="202" t="s">
        <v>19</v>
      </c>
      <c r="N180" s="203" t="s">
        <v>43</v>
      </c>
      <c r="O180" s="83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6" t="s">
        <v>150</v>
      </c>
      <c r="AT180" s="206" t="s">
        <v>129</v>
      </c>
      <c r="AU180" s="206" t="s">
        <v>82</v>
      </c>
      <c r="AY180" s="16" t="s">
        <v>128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6" t="s">
        <v>80</v>
      </c>
      <c r="BK180" s="207">
        <f>ROUND(I180*H180,2)</f>
        <v>0</v>
      </c>
      <c r="BL180" s="16" t="s">
        <v>150</v>
      </c>
      <c r="BM180" s="206" t="s">
        <v>1054</v>
      </c>
    </row>
    <row r="181" s="2" customFormat="1" ht="16.5" customHeight="1">
      <c r="A181" s="37"/>
      <c r="B181" s="38"/>
      <c r="C181" s="195" t="s">
        <v>926</v>
      </c>
      <c r="D181" s="195" t="s">
        <v>129</v>
      </c>
      <c r="E181" s="196" t="s">
        <v>1052</v>
      </c>
      <c r="F181" s="197" t="s">
        <v>1053</v>
      </c>
      <c r="G181" s="198" t="s">
        <v>262</v>
      </c>
      <c r="H181" s="199">
        <v>5</v>
      </c>
      <c r="I181" s="200"/>
      <c r="J181" s="201">
        <f>ROUND(I181*H181,2)</f>
        <v>0</v>
      </c>
      <c r="K181" s="197" t="s">
        <v>19</v>
      </c>
      <c r="L181" s="43"/>
      <c r="M181" s="202" t="s">
        <v>19</v>
      </c>
      <c r="N181" s="203" t="s">
        <v>43</v>
      </c>
      <c r="O181" s="83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6" t="s">
        <v>150</v>
      </c>
      <c r="AT181" s="206" t="s">
        <v>129</v>
      </c>
      <c r="AU181" s="206" t="s">
        <v>82</v>
      </c>
      <c r="AY181" s="16" t="s">
        <v>128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6" t="s">
        <v>80</v>
      </c>
      <c r="BK181" s="207">
        <f>ROUND(I181*H181,2)</f>
        <v>0</v>
      </c>
      <c r="BL181" s="16" t="s">
        <v>150</v>
      </c>
      <c r="BM181" s="206" t="s">
        <v>1058</v>
      </c>
    </row>
    <row r="182" s="2" customFormat="1" ht="24.15" customHeight="1">
      <c r="A182" s="37"/>
      <c r="B182" s="38"/>
      <c r="C182" s="195" t="s">
        <v>1069</v>
      </c>
      <c r="D182" s="195" t="s">
        <v>129</v>
      </c>
      <c r="E182" s="196" t="s">
        <v>935</v>
      </c>
      <c r="F182" s="197" t="s">
        <v>936</v>
      </c>
      <c r="G182" s="198" t="s">
        <v>262</v>
      </c>
      <c r="H182" s="199">
        <v>12</v>
      </c>
      <c r="I182" s="200"/>
      <c r="J182" s="201">
        <f>ROUND(I182*H182,2)</f>
        <v>0</v>
      </c>
      <c r="K182" s="197" t="s">
        <v>19</v>
      </c>
      <c r="L182" s="43"/>
      <c r="M182" s="202" t="s">
        <v>19</v>
      </c>
      <c r="N182" s="203" t="s">
        <v>43</v>
      </c>
      <c r="O182" s="83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6" t="s">
        <v>150</v>
      </c>
      <c r="AT182" s="206" t="s">
        <v>129</v>
      </c>
      <c r="AU182" s="206" t="s">
        <v>82</v>
      </c>
      <c r="AY182" s="16" t="s">
        <v>128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80</v>
      </c>
      <c r="BK182" s="207">
        <f>ROUND(I182*H182,2)</f>
        <v>0</v>
      </c>
      <c r="BL182" s="16" t="s">
        <v>150</v>
      </c>
      <c r="BM182" s="206" t="s">
        <v>1059</v>
      </c>
    </row>
    <row r="183" s="2" customFormat="1" ht="33" customHeight="1">
      <c r="A183" s="37"/>
      <c r="B183" s="38"/>
      <c r="C183" s="195" t="s">
        <v>929</v>
      </c>
      <c r="D183" s="195" t="s">
        <v>129</v>
      </c>
      <c r="E183" s="196" t="s">
        <v>938</v>
      </c>
      <c r="F183" s="197" t="s">
        <v>939</v>
      </c>
      <c r="G183" s="198" t="s">
        <v>262</v>
      </c>
      <c r="H183" s="199">
        <v>8</v>
      </c>
      <c r="I183" s="200"/>
      <c r="J183" s="201">
        <f>ROUND(I183*H183,2)</f>
        <v>0</v>
      </c>
      <c r="K183" s="197" t="s">
        <v>19</v>
      </c>
      <c r="L183" s="43"/>
      <c r="M183" s="202" t="s">
        <v>19</v>
      </c>
      <c r="N183" s="203" t="s">
        <v>43</v>
      </c>
      <c r="O183" s="83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6" t="s">
        <v>150</v>
      </c>
      <c r="AT183" s="206" t="s">
        <v>129</v>
      </c>
      <c r="AU183" s="206" t="s">
        <v>82</v>
      </c>
      <c r="AY183" s="16" t="s">
        <v>128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6" t="s">
        <v>80</v>
      </c>
      <c r="BK183" s="207">
        <f>ROUND(I183*H183,2)</f>
        <v>0</v>
      </c>
      <c r="BL183" s="16" t="s">
        <v>150</v>
      </c>
      <c r="BM183" s="206" t="s">
        <v>1060</v>
      </c>
    </row>
    <row r="184" s="2" customFormat="1" ht="33" customHeight="1">
      <c r="A184" s="37"/>
      <c r="B184" s="38"/>
      <c r="C184" s="195" t="s">
        <v>1072</v>
      </c>
      <c r="D184" s="195" t="s">
        <v>129</v>
      </c>
      <c r="E184" s="196" t="s">
        <v>941</v>
      </c>
      <c r="F184" s="197" t="s">
        <v>942</v>
      </c>
      <c r="G184" s="198" t="s">
        <v>262</v>
      </c>
      <c r="H184" s="199">
        <v>4</v>
      </c>
      <c r="I184" s="200"/>
      <c r="J184" s="201">
        <f>ROUND(I184*H184,2)</f>
        <v>0</v>
      </c>
      <c r="K184" s="197" t="s">
        <v>19</v>
      </c>
      <c r="L184" s="43"/>
      <c r="M184" s="202" t="s">
        <v>19</v>
      </c>
      <c r="N184" s="203" t="s">
        <v>43</v>
      </c>
      <c r="O184" s="83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6" t="s">
        <v>150</v>
      </c>
      <c r="AT184" s="206" t="s">
        <v>129</v>
      </c>
      <c r="AU184" s="206" t="s">
        <v>82</v>
      </c>
      <c r="AY184" s="16" t="s">
        <v>128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6" t="s">
        <v>80</v>
      </c>
      <c r="BK184" s="207">
        <f>ROUND(I184*H184,2)</f>
        <v>0</v>
      </c>
      <c r="BL184" s="16" t="s">
        <v>150</v>
      </c>
      <c r="BM184" s="206" t="s">
        <v>1061</v>
      </c>
    </row>
    <row r="185" s="2" customFormat="1" ht="33" customHeight="1">
      <c r="A185" s="37"/>
      <c r="B185" s="38"/>
      <c r="C185" s="195" t="s">
        <v>766</v>
      </c>
      <c r="D185" s="195" t="s">
        <v>129</v>
      </c>
      <c r="E185" s="196" t="s">
        <v>944</v>
      </c>
      <c r="F185" s="197" t="s">
        <v>945</v>
      </c>
      <c r="G185" s="198" t="s">
        <v>262</v>
      </c>
      <c r="H185" s="199">
        <v>6</v>
      </c>
      <c r="I185" s="200"/>
      <c r="J185" s="201">
        <f>ROUND(I185*H185,2)</f>
        <v>0</v>
      </c>
      <c r="K185" s="197" t="s">
        <v>19</v>
      </c>
      <c r="L185" s="43"/>
      <c r="M185" s="202" t="s">
        <v>19</v>
      </c>
      <c r="N185" s="203" t="s">
        <v>43</v>
      </c>
      <c r="O185" s="83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6" t="s">
        <v>150</v>
      </c>
      <c r="AT185" s="206" t="s">
        <v>129</v>
      </c>
      <c r="AU185" s="206" t="s">
        <v>82</v>
      </c>
      <c r="AY185" s="16" t="s">
        <v>128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6" t="s">
        <v>80</v>
      </c>
      <c r="BK185" s="207">
        <f>ROUND(I185*H185,2)</f>
        <v>0</v>
      </c>
      <c r="BL185" s="16" t="s">
        <v>150</v>
      </c>
      <c r="BM185" s="206" t="s">
        <v>1064</v>
      </c>
    </row>
    <row r="186" s="2" customFormat="1" ht="24.15" customHeight="1">
      <c r="A186" s="37"/>
      <c r="B186" s="38"/>
      <c r="C186" s="195" t="s">
        <v>803</v>
      </c>
      <c r="D186" s="195" t="s">
        <v>129</v>
      </c>
      <c r="E186" s="196" t="s">
        <v>947</v>
      </c>
      <c r="F186" s="197" t="s">
        <v>948</v>
      </c>
      <c r="G186" s="198" t="s">
        <v>262</v>
      </c>
      <c r="H186" s="199">
        <v>18</v>
      </c>
      <c r="I186" s="200"/>
      <c r="J186" s="201">
        <f>ROUND(I186*H186,2)</f>
        <v>0</v>
      </c>
      <c r="K186" s="197" t="s">
        <v>19</v>
      </c>
      <c r="L186" s="43"/>
      <c r="M186" s="202" t="s">
        <v>19</v>
      </c>
      <c r="N186" s="203" t="s">
        <v>43</v>
      </c>
      <c r="O186" s="83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6" t="s">
        <v>150</v>
      </c>
      <c r="AT186" s="206" t="s">
        <v>129</v>
      </c>
      <c r="AU186" s="206" t="s">
        <v>82</v>
      </c>
      <c r="AY186" s="16" t="s">
        <v>128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6" t="s">
        <v>80</v>
      </c>
      <c r="BK186" s="207">
        <f>ROUND(I186*H186,2)</f>
        <v>0</v>
      </c>
      <c r="BL186" s="16" t="s">
        <v>150</v>
      </c>
      <c r="BM186" s="206" t="s">
        <v>1067</v>
      </c>
    </row>
    <row r="187" s="2" customFormat="1" ht="24.15" customHeight="1">
      <c r="A187" s="37"/>
      <c r="B187" s="38"/>
      <c r="C187" s="195" t="s">
        <v>934</v>
      </c>
      <c r="D187" s="195" t="s">
        <v>129</v>
      </c>
      <c r="E187" s="196" t="s">
        <v>1055</v>
      </c>
      <c r="F187" s="197" t="s">
        <v>1056</v>
      </c>
      <c r="G187" s="198" t="s">
        <v>1057</v>
      </c>
      <c r="H187" s="199">
        <v>86</v>
      </c>
      <c r="I187" s="200"/>
      <c r="J187" s="201">
        <f>ROUND(I187*H187,2)</f>
        <v>0</v>
      </c>
      <c r="K187" s="197" t="s">
        <v>19</v>
      </c>
      <c r="L187" s="43"/>
      <c r="M187" s="202" t="s">
        <v>19</v>
      </c>
      <c r="N187" s="203" t="s">
        <v>43</v>
      </c>
      <c r="O187" s="83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6" t="s">
        <v>150</v>
      </c>
      <c r="AT187" s="206" t="s">
        <v>129</v>
      </c>
      <c r="AU187" s="206" t="s">
        <v>82</v>
      </c>
      <c r="AY187" s="16" t="s">
        <v>128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6" t="s">
        <v>80</v>
      </c>
      <c r="BK187" s="207">
        <f>ROUND(I187*H187,2)</f>
        <v>0</v>
      </c>
      <c r="BL187" s="16" t="s">
        <v>150</v>
      </c>
      <c r="BM187" s="206" t="s">
        <v>1125</v>
      </c>
    </row>
    <row r="188" s="2" customFormat="1" ht="24.15" customHeight="1">
      <c r="A188" s="37"/>
      <c r="B188" s="38"/>
      <c r="C188" s="195" t="s">
        <v>1077</v>
      </c>
      <c r="D188" s="195" t="s">
        <v>129</v>
      </c>
      <c r="E188" s="196" t="s">
        <v>953</v>
      </c>
      <c r="F188" s="197" t="s">
        <v>954</v>
      </c>
      <c r="G188" s="198" t="s">
        <v>955</v>
      </c>
      <c r="H188" s="199">
        <v>1</v>
      </c>
      <c r="I188" s="200"/>
      <c r="J188" s="201">
        <f>ROUND(I188*H188,2)</f>
        <v>0</v>
      </c>
      <c r="K188" s="197" t="s">
        <v>19</v>
      </c>
      <c r="L188" s="43"/>
      <c r="M188" s="202" t="s">
        <v>19</v>
      </c>
      <c r="N188" s="203" t="s">
        <v>43</v>
      </c>
      <c r="O188" s="83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6" t="s">
        <v>150</v>
      </c>
      <c r="AT188" s="206" t="s">
        <v>129</v>
      </c>
      <c r="AU188" s="206" t="s">
        <v>82</v>
      </c>
      <c r="AY188" s="16" t="s">
        <v>128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6" t="s">
        <v>80</v>
      </c>
      <c r="BK188" s="207">
        <f>ROUND(I188*H188,2)</f>
        <v>0</v>
      </c>
      <c r="BL188" s="16" t="s">
        <v>150</v>
      </c>
      <c r="BM188" s="206" t="s">
        <v>1126</v>
      </c>
    </row>
    <row r="189" s="2" customFormat="1" ht="24.15" customHeight="1">
      <c r="A189" s="37"/>
      <c r="B189" s="38"/>
      <c r="C189" s="195" t="s">
        <v>937</v>
      </c>
      <c r="D189" s="195" t="s">
        <v>129</v>
      </c>
      <c r="E189" s="196" t="s">
        <v>957</v>
      </c>
      <c r="F189" s="197" t="s">
        <v>958</v>
      </c>
      <c r="G189" s="198" t="s">
        <v>955</v>
      </c>
      <c r="H189" s="199">
        <v>1</v>
      </c>
      <c r="I189" s="200"/>
      <c r="J189" s="201">
        <f>ROUND(I189*H189,2)</f>
        <v>0</v>
      </c>
      <c r="K189" s="197" t="s">
        <v>19</v>
      </c>
      <c r="L189" s="43"/>
      <c r="M189" s="202" t="s">
        <v>19</v>
      </c>
      <c r="N189" s="203" t="s">
        <v>43</v>
      </c>
      <c r="O189" s="83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6" t="s">
        <v>150</v>
      </c>
      <c r="AT189" s="206" t="s">
        <v>129</v>
      </c>
      <c r="AU189" s="206" t="s">
        <v>82</v>
      </c>
      <c r="AY189" s="16" t="s">
        <v>128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6" t="s">
        <v>80</v>
      </c>
      <c r="BK189" s="207">
        <f>ROUND(I189*H189,2)</f>
        <v>0</v>
      </c>
      <c r="BL189" s="16" t="s">
        <v>150</v>
      </c>
      <c r="BM189" s="206" t="s">
        <v>526</v>
      </c>
    </row>
    <row r="190" s="2" customFormat="1" ht="16.5" customHeight="1">
      <c r="A190" s="37"/>
      <c r="B190" s="38"/>
      <c r="C190" s="195" t="s">
        <v>1127</v>
      </c>
      <c r="D190" s="195" t="s">
        <v>129</v>
      </c>
      <c r="E190" s="196" t="s">
        <v>960</v>
      </c>
      <c r="F190" s="197" t="s">
        <v>961</v>
      </c>
      <c r="G190" s="198" t="s">
        <v>955</v>
      </c>
      <c r="H190" s="199">
        <v>1</v>
      </c>
      <c r="I190" s="200"/>
      <c r="J190" s="201">
        <f>ROUND(I190*H190,2)</f>
        <v>0</v>
      </c>
      <c r="K190" s="197" t="s">
        <v>19</v>
      </c>
      <c r="L190" s="43"/>
      <c r="M190" s="202" t="s">
        <v>19</v>
      </c>
      <c r="N190" s="203" t="s">
        <v>43</v>
      </c>
      <c r="O190" s="8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6" t="s">
        <v>150</v>
      </c>
      <c r="AT190" s="206" t="s">
        <v>129</v>
      </c>
      <c r="AU190" s="206" t="s">
        <v>82</v>
      </c>
      <c r="AY190" s="16" t="s">
        <v>128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6" t="s">
        <v>80</v>
      </c>
      <c r="BK190" s="207">
        <f>ROUND(I190*H190,2)</f>
        <v>0</v>
      </c>
      <c r="BL190" s="16" t="s">
        <v>150</v>
      </c>
      <c r="BM190" s="206" t="s">
        <v>1128</v>
      </c>
    </row>
    <row r="191" s="11" customFormat="1" ht="22.8" customHeight="1">
      <c r="A191" s="11"/>
      <c r="B191" s="181"/>
      <c r="C191" s="182"/>
      <c r="D191" s="183" t="s">
        <v>71</v>
      </c>
      <c r="E191" s="226" t="s">
        <v>176</v>
      </c>
      <c r="F191" s="226" t="s">
        <v>383</v>
      </c>
      <c r="G191" s="182"/>
      <c r="H191" s="182"/>
      <c r="I191" s="185"/>
      <c r="J191" s="227">
        <f>BK191</f>
        <v>0</v>
      </c>
      <c r="K191" s="182"/>
      <c r="L191" s="187"/>
      <c r="M191" s="188"/>
      <c r="N191" s="189"/>
      <c r="O191" s="189"/>
      <c r="P191" s="190">
        <f>SUM(P192:P210)</f>
        <v>0</v>
      </c>
      <c r="Q191" s="189"/>
      <c r="R191" s="190">
        <f>SUM(R192:R210)</f>
        <v>0.1988</v>
      </c>
      <c r="S191" s="189"/>
      <c r="T191" s="191">
        <f>SUM(T192:T210)</f>
        <v>18.676000000000002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2" t="s">
        <v>80</v>
      </c>
      <c r="AT191" s="193" t="s">
        <v>71</v>
      </c>
      <c r="AU191" s="193" t="s">
        <v>80</v>
      </c>
      <c r="AY191" s="192" t="s">
        <v>128</v>
      </c>
      <c r="BK191" s="194">
        <f>SUM(BK192:BK210)</f>
        <v>0</v>
      </c>
    </row>
    <row r="192" s="2" customFormat="1" ht="16.5" customHeight="1">
      <c r="A192" s="37"/>
      <c r="B192" s="38"/>
      <c r="C192" s="195" t="s">
        <v>940</v>
      </c>
      <c r="D192" s="195" t="s">
        <v>129</v>
      </c>
      <c r="E192" s="196" t="s">
        <v>385</v>
      </c>
      <c r="F192" s="197" t="s">
        <v>386</v>
      </c>
      <c r="G192" s="198" t="s">
        <v>262</v>
      </c>
      <c r="H192" s="199">
        <v>865</v>
      </c>
      <c r="I192" s="200"/>
      <c r="J192" s="201">
        <f>ROUND(I192*H192,2)</f>
        <v>0</v>
      </c>
      <c r="K192" s="197" t="s">
        <v>19</v>
      </c>
      <c r="L192" s="43"/>
      <c r="M192" s="202" t="s">
        <v>19</v>
      </c>
      <c r="N192" s="203" t="s">
        <v>43</v>
      </c>
      <c r="O192" s="83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6" t="s">
        <v>150</v>
      </c>
      <c r="AT192" s="206" t="s">
        <v>129</v>
      </c>
      <c r="AU192" s="206" t="s">
        <v>82</v>
      </c>
      <c r="AY192" s="16" t="s">
        <v>128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6" t="s">
        <v>80</v>
      </c>
      <c r="BK192" s="207">
        <f>ROUND(I192*H192,2)</f>
        <v>0</v>
      </c>
      <c r="BL192" s="16" t="s">
        <v>150</v>
      </c>
      <c r="BM192" s="206" t="s">
        <v>1129</v>
      </c>
    </row>
    <row r="193" s="2" customFormat="1" ht="33" customHeight="1">
      <c r="A193" s="37"/>
      <c r="B193" s="38"/>
      <c r="C193" s="195" t="s">
        <v>1130</v>
      </c>
      <c r="D193" s="195" t="s">
        <v>129</v>
      </c>
      <c r="E193" s="196" t="s">
        <v>730</v>
      </c>
      <c r="F193" s="197" t="s">
        <v>731</v>
      </c>
      <c r="G193" s="198" t="s">
        <v>405</v>
      </c>
      <c r="H193" s="199">
        <v>240</v>
      </c>
      <c r="I193" s="200"/>
      <c r="J193" s="201">
        <f>ROUND(I193*H193,2)</f>
        <v>0</v>
      </c>
      <c r="K193" s="197" t="s">
        <v>133</v>
      </c>
      <c r="L193" s="43"/>
      <c r="M193" s="202" t="s">
        <v>19</v>
      </c>
      <c r="N193" s="203" t="s">
        <v>43</v>
      </c>
      <c r="O193" s="83"/>
      <c r="P193" s="204">
        <f>O193*H193</f>
        <v>0</v>
      </c>
      <c r="Q193" s="204">
        <v>0.00064999999999999997</v>
      </c>
      <c r="R193" s="204">
        <f>Q193*H193</f>
        <v>0.156</v>
      </c>
      <c r="S193" s="204">
        <v>0</v>
      </c>
      <c r="T193" s="20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6" t="s">
        <v>150</v>
      </c>
      <c r="AT193" s="206" t="s">
        <v>129</v>
      </c>
      <c r="AU193" s="206" t="s">
        <v>82</v>
      </c>
      <c r="AY193" s="16" t="s">
        <v>128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6" t="s">
        <v>80</v>
      </c>
      <c r="BK193" s="207">
        <f>ROUND(I193*H193,2)</f>
        <v>0</v>
      </c>
      <c r="BL193" s="16" t="s">
        <v>150</v>
      </c>
      <c r="BM193" s="206" t="s">
        <v>1131</v>
      </c>
    </row>
    <row r="194" s="2" customFormat="1">
      <c r="A194" s="37"/>
      <c r="B194" s="38"/>
      <c r="C194" s="39"/>
      <c r="D194" s="208" t="s">
        <v>136</v>
      </c>
      <c r="E194" s="39"/>
      <c r="F194" s="209" t="s">
        <v>732</v>
      </c>
      <c r="G194" s="39"/>
      <c r="H194" s="39"/>
      <c r="I194" s="210"/>
      <c r="J194" s="39"/>
      <c r="K194" s="39"/>
      <c r="L194" s="43"/>
      <c r="M194" s="211"/>
      <c r="N194" s="212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136</v>
      </c>
      <c r="AU194" s="16" t="s">
        <v>82</v>
      </c>
    </row>
    <row r="195" s="2" customFormat="1" ht="33" customHeight="1">
      <c r="A195" s="37"/>
      <c r="B195" s="38"/>
      <c r="C195" s="195" t="s">
        <v>943</v>
      </c>
      <c r="D195" s="195" t="s">
        <v>129</v>
      </c>
      <c r="E195" s="196" t="s">
        <v>733</v>
      </c>
      <c r="F195" s="197" t="s">
        <v>734</v>
      </c>
      <c r="G195" s="198" t="s">
        <v>405</v>
      </c>
      <c r="H195" s="199">
        <v>20</v>
      </c>
      <c r="I195" s="200"/>
      <c r="J195" s="201">
        <f>ROUND(I195*H195,2)</f>
        <v>0</v>
      </c>
      <c r="K195" s="197" t="s">
        <v>133</v>
      </c>
      <c r="L195" s="43"/>
      <c r="M195" s="202" t="s">
        <v>19</v>
      </c>
      <c r="N195" s="203" t="s">
        <v>43</v>
      </c>
      <c r="O195" s="83"/>
      <c r="P195" s="204">
        <f>O195*H195</f>
        <v>0</v>
      </c>
      <c r="Q195" s="204">
        <v>0.00038000000000000002</v>
      </c>
      <c r="R195" s="204">
        <f>Q195*H195</f>
        <v>0.0076000000000000009</v>
      </c>
      <c r="S195" s="204">
        <v>0</v>
      </c>
      <c r="T195" s="20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6" t="s">
        <v>150</v>
      </c>
      <c r="AT195" s="206" t="s">
        <v>129</v>
      </c>
      <c r="AU195" s="206" t="s">
        <v>82</v>
      </c>
      <c r="AY195" s="16" t="s">
        <v>128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6" t="s">
        <v>80</v>
      </c>
      <c r="BK195" s="207">
        <f>ROUND(I195*H195,2)</f>
        <v>0</v>
      </c>
      <c r="BL195" s="16" t="s">
        <v>150</v>
      </c>
      <c r="BM195" s="206" t="s">
        <v>1132</v>
      </c>
    </row>
    <row r="196" s="2" customFormat="1">
      <c r="A196" s="37"/>
      <c r="B196" s="38"/>
      <c r="C196" s="39"/>
      <c r="D196" s="208" t="s">
        <v>136</v>
      </c>
      <c r="E196" s="39"/>
      <c r="F196" s="209" t="s">
        <v>736</v>
      </c>
      <c r="G196" s="39"/>
      <c r="H196" s="39"/>
      <c r="I196" s="210"/>
      <c r="J196" s="39"/>
      <c r="K196" s="39"/>
      <c r="L196" s="43"/>
      <c r="M196" s="211"/>
      <c r="N196" s="212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136</v>
      </c>
      <c r="AU196" s="16" t="s">
        <v>82</v>
      </c>
    </row>
    <row r="197" s="2" customFormat="1" ht="37.8" customHeight="1">
      <c r="A197" s="37"/>
      <c r="B197" s="38"/>
      <c r="C197" s="195" t="s">
        <v>1133</v>
      </c>
      <c r="D197" s="195" t="s">
        <v>129</v>
      </c>
      <c r="E197" s="196" t="s">
        <v>440</v>
      </c>
      <c r="F197" s="197" t="s">
        <v>441</v>
      </c>
      <c r="G197" s="198" t="s">
        <v>405</v>
      </c>
      <c r="H197" s="199">
        <v>260</v>
      </c>
      <c r="I197" s="200"/>
      <c r="J197" s="201">
        <f>ROUND(I197*H197,2)</f>
        <v>0</v>
      </c>
      <c r="K197" s="197" t="s">
        <v>133</v>
      </c>
      <c r="L197" s="43"/>
      <c r="M197" s="202" t="s">
        <v>19</v>
      </c>
      <c r="N197" s="203" t="s">
        <v>43</v>
      </c>
      <c r="O197" s="83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6" t="s">
        <v>150</v>
      </c>
      <c r="AT197" s="206" t="s">
        <v>129</v>
      </c>
      <c r="AU197" s="206" t="s">
        <v>82</v>
      </c>
      <c r="AY197" s="16" t="s">
        <v>128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6" t="s">
        <v>80</v>
      </c>
      <c r="BK197" s="207">
        <f>ROUND(I197*H197,2)</f>
        <v>0</v>
      </c>
      <c r="BL197" s="16" t="s">
        <v>150</v>
      </c>
      <c r="BM197" s="206" t="s">
        <v>1134</v>
      </c>
    </row>
    <row r="198" s="2" customFormat="1">
      <c r="A198" s="37"/>
      <c r="B198" s="38"/>
      <c r="C198" s="39"/>
      <c r="D198" s="208" t="s">
        <v>136</v>
      </c>
      <c r="E198" s="39"/>
      <c r="F198" s="209" t="s">
        <v>443</v>
      </c>
      <c r="G198" s="39"/>
      <c r="H198" s="39"/>
      <c r="I198" s="210"/>
      <c r="J198" s="39"/>
      <c r="K198" s="39"/>
      <c r="L198" s="43"/>
      <c r="M198" s="211"/>
      <c r="N198" s="212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136</v>
      </c>
      <c r="AU198" s="16" t="s">
        <v>82</v>
      </c>
    </row>
    <row r="199" s="2" customFormat="1" ht="33" customHeight="1">
      <c r="A199" s="37"/>
      <c r="B199" s="38"/>
      <c r="C199" s="195" t="s">
        <v>946</v>
      </c>
      <c r="D199" s="195" t="s">
        <v>129</v>
      </c>
      <c r="E199" s="196" t="s">
        <v>450</v>
      </c>
      <c r="F199" s="197" t="s">
        <v>451</v>
      </c>
      <c r="G199" s="198" t="s">
        <v>405</v>
      </c>
      <c r="H199" s="199">
        <v>160</v>
      </c>
      <c r="I199" s="200"/>
      <c r="J199" s="201">
        <f>ROUND(I199*H199,2)</f>
        <v>0</v>
      </c>
      <c r="K199" s="197" t="s">
        <v>133</v>
      </c>
      <c r="L199" s="43"/>
      <c r="M199" s="202" t="s">
        <v>19</v>
      </c>
      <c r="N199" s="203" t="s">
        <v>43</v>
      </c>
      <c r="O199" s="83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6" t="s">
        <v>150</v>
      </c>
      <c r="AT199" s="206" t="s">
        <v>129</v>
      </c>
      <c r="AU199" s="206" t="s">
        <v>82</v>
      </c>
      <c r="AY199" s="16" t="s">
        <v>128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6" t="s">
        <v>80</v>
      </c>
      <c r="BK199" s="207">
        <f>ROUND(I199*H199,2)</f>
        <v>0</v>
      </c>
      <c r="BL199" s="16" t="s">
        <v>150</v>
      </c>
      <c r="BM199" s="206" t="s">
        <v>1135</v>
      </c>
    </row>
    <row r="200" s="2" customFormat="1">
      <c r="A200" s="37"/>
      <c r="B200" s="38"/>
      <c r="C200" s="39"/>
      <c r="D200" s="208" t="s">
        <v>136</v>
      </c>
      <c r="E200" s="39"/>
      <c r="F200" s="209" t="s">
        <v>453</v>
      </c>
      <c r="G200" s="39"/>
      <c r="H200" s="39"/>
      <c r="I200" s="210"/>
      <c r="J200" s="39"/>
      <c r="K200" s="39"/>
      <c r="L200" s="43"/>
      <c r="M200" s="211"/>
      <c r="N200" s="212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136</v>
      </c>
      <c r="AU200" s="16" t="s">
        <v>82</v>
      </c>
    </row>
    <row r="201" s="13" customFormat="1">
      <c r="A201" s="13"/>
      <c r="B201" s="228"/>
      <c r="C201" s="229"/>
      <c r="D201" s="213" t="s">
        <v>215</v>
      </c>
      <c r="E201" s="230" t="s">
        <v>19</v>
      </c>
      <c r="F201" s="231" t="s">
        <v>454</v>
      </c>
      <c r="G201" s="229"/>
      <c r="H201" s="230" t="s">
        <v>19</v>
      </c>
      <c r="I201" s="232"/>
      <c r="J201" s="229"/>
      <c r="K201" s="229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215</v>
      </c>
      <c r="AU201" s="237" t="s">
        <v>82</v>
      </c>
      <c r="AV201" s="13" t="s">
        <v>80</v>
      </c>
      <c r="AW201" s="13" t="s">
        <v>33</v>
      </c>
      <c r="AX201" s="13" t="s">
        <v>72</v>
      </c>
      <c r="AY201" s="237" t="s">
        <v>128</v>
      </c>
    </row>
    <row r="202" s="14" customFormat="1">
      <c r="A202" s="14"/>
      <c r="B202" s="238"/>
      <c r="C202" s="239"/>
      <c r="D202" s="213" t="s">
        <v>215</v>
      </c>
      <c r="E202" s="240" t="s">
        <v>19</v>
      </c>
      <c r="F202" s="241" t="s">
        <v>1136</v>
      </c>
      <c r="G202" s="239"/>
      <c r="H202" s="242">
        <v>160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215</v>
      </c>
      <c r="AU202" s="248" t="s">
        <v>82</v>
      </c>
      <c r="AV202" s="14" t="s">
        <v>82</v>
      </c>
      <c r="AW202" s="14" t="s">
        <v>33</v>
      </c>
      <c r="AX202" s="14" t="s">
        <v>72</v>
      </c>
      <c r="AY202" s="248" t="s">
        <v>128</v>
      </c>
    </row>
    <row r="203" s="2" customFormat="1" ht="55.5" customHeight="1">
      <c r="A203" s="37"/>
      <c r="B203" s="38"/>
      <c r="C203" s="195" t="s">
        <v>1137</v>
      </c>
      <c r="D203" s="195" t="s">
        <v>129</v>
      </c>
      <c r="E203" s="196" t="s">
        <v>457</v>
      </c>
      <c r="F203" s="197" t="s">
        <v>458</v>
      </c>
      <c r="G203" s="198" t="s">
        <v>405</v>
      </c>
      <c r="H203" s="199">
        <v>160</v>
      </c>
      <c r="I203" s="200"/>
      <c r="J203" s="201">
        <f>ROUND(I203*H203,2)</f>
        <v>0</v>
      </c>
      <c r="K203" s="197" t="s">
        <v>133</v>
      </c>
      <c r="L203" s="43"/>
      <c r="M203" s="202" t="s">
        <v>19</v>
      </c>
      <c r="N203" s="203" t="s">
        <v>43</v>
      </c>
      <c r="O203" s="83"/>
      <c r="P203" s="204">
        <f>O203*H203</f>
        <v>0</v>
      </c>
      <c r="Q203" s="204">
        <v>0.00022000000000000001</v>
      </c>
      <c r="R203" s="204">
        <f>Q203*H203</f>
        <v>0.035200000000000002</v>
      </c>
      <c r="S203" s="204">
        <v>0</v>
      </c>
      <c r="T203" s="20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6" t="s">
        <v>150</v>
      </c>
      <c r="AT203" s="206" t="s">
        <v>129</v>
      </c>
      <c r="AU203" s="206" t="s">
        <v>82</v>
      </c>
      <c r="AY203" s="16" t="s">
        <v>128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6" t="s">
        <v>80</v>
      </c>
      <c r="BK203" s="207">
        <f>ROUND(I203*H203,2)</f>
        <v>0</v>
      </c>
      <c r="BL203" s="16" t="s">
        <v>150</v>
      </c>
      <c r="BM203" s="206" t="s">
        <v>1138</v>
      </c>
    </row>
    <row r="204" s="2" customFormat="1">
      <c r="A204" s="37"/>
      <c r="B204" s="38"/>
      <c r="C204" s="39"/>
      <c r="D204" s="208" t="s">
        <v>136</v>
      </c>
      <c r="E204" s="39"/>
      <c r="F204" s="209" t="s">
        <v>460</v>
      </c>
      <c r="G204" s="39"/>
      <c r="H204" s="39"/>
      <c r="I204" s="210"/>
      <c r="J204" s="39"/>
      <c r="K204" s="39"/>
      <c r="L204" s="43"/>
      <c r="M204" s="211"/>
      <c r="N204" s="212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136</v>
      </c>
      <c r="AU204" s="16" t="s">
        <v>82</v>
      </c>
    </row>
    <row r="205" s="2" customFormat="1" ht="66.75" customHeight="1">
      <c r="A205" s="37"/>
      <c r="B205" s="38"/>
      <c r="C205" s="195" t="s">
        <v>949</v>
      </c>
      <c r="D205" s="195" t="s">
        <v>129</v>
      </c>
      <c r="E205" s="196" t="s">
        <v>483</v>
      </c>
      <c r="F205" s="197" t="s">
        <v>484</v>
      </c>
      <c r="G205" s="198" t="s">
        <v>405</v>
      </c>
      <c r="H205" s="199">
        <v>16</v>
      </c>
      <c r="I205" s="200"/>
      <c r="J205" s="201">
        <f>ROUND(I205*H205,2)</f>
        <v>0</v>
      </c>
      <c r="K205" s="197" t="s">
        <v>133</v>
      </c>
      <c r="L205" s="43"/>
      <c r="M205" s="202" t="s">
        <v>19</v>
      </c>
      <c r="N205" s="203" t="s">
        <v>43</v>
      </c>
      <c r="O205" s="83"/>
      <c r="P205" s="204">
        <f>O205*H205</f>
        <v>0</v>
      </c>
      <c r="Q205" s="204">
        <v>0</v>
      </c>
      <c r="R205" s="204">
        <f>Q205*H205</f>
        <v>0</v>
      </c>
      <c r="S205" s="204">
        <v>0.085999999999999993</v>
      </c>
      <c r="T205" s="205">
        <f>S205*H205</f>
        <v>1.3759999999999999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6" t="s">
        <v>150</v>
      </c>
      <c r="AT205" s="206" t="s">
        <v>129</v>
      </c>
      <c r="AU205" s="206" t="s">
        <v>82</v>
      </c>
      <c r="AY205" s="16" t="s">
        <v>128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6" t="s">
        <v>80</v>
      </c>
      <c r="BK205" s="207">
        <f>ROUND(I205*H205,2)</f>
        <v>0</v>
      </c>
      <c r="BL205" s="16" t="s">
        <v>150</v>
      </c>
      <c r="BM205" s="206" t="s">
        <v>1139</v>
      </c>
    </row>
    <row r="206" s="2" customFormat="1">
      <c r="A206" s="37"/>
      <c r="B206" s="38"/>
      <c r="C206" s="39"/>
      <c r="D206" s="208" t="s">
        <v>136</v>
      </c>
      <c r="E206" s="39"/>
      <c r="F206" s="209" t="s">
        <v>486</v>
      </c>
      <c r="G206" s="39"/>
      <c r="H206" s="39"/>
      <c r="I206" s="210"/>
      <c r="J206" s="39"/>
      <c r="K206" s="39"/>
      <c r="L206" s="43"/>
      <c r="M206" s="211"/>
      <c r="N206" s="21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136</v>
      </c>
      <c r="AU206" s="16" t="s">
        <v>82</v>
      </c>
    </row>
    <row r="207" s="13" customFormat="1">
      <c r="A207" s="13"/>
      <c r="B207" s="228"/>
      <c r="C207" s="229"/>
      <c r="D207" s="213" t="s">
        <v>215</v>
      </c>
      <c r="E207" s="230" t="s">
        <v>19</v>
      </c>
      <c r="F207" s="231" t="s">
        <v>487</v>
      </c>
      <c r="G207" s="229"/>
      <c r="H207" s="230" t="s">
        <v>19</v>
      </c>
      <c r="I207" s="232"/>
      <c r="J207" s="229"/>
      <c r="K207" s="229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215</v>
      </c>
      <c r="AU207" s="237" t="s">
        <v>82</v>
      </c>
      <c r="AV207" s="13" t="s">
        <v>80</v>
      </c>
      <c r="AW207" s="13" t="s">
        <v>33</v>
      </c>
      <c r="AX207" s="13" t="s">
        <v>72</v>
      </c>
      <c r="AY207" s="237" t="s">
        <v>128</v>
      </c>
    </row>
    <row r="208" s="14" customFormat="1">
      <c r="A208" s="14"/>
      <c r="B208" s="238"/>
      <c r="C208" s="239"/>
      <c r="D208" s="213" t="s">
        <v>215</v>
      </c>
      <c r="E208" s="240" t="s">
        <v>19</v>
      </c>
      <c r="F208" s="241" t="s">
        <v>313</v>
      </c>
      <c r="G208" s="239"/>
      <c r="H208" s="242">
        <v>16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215</v>
      </c>
      <c r="AU208" s="248" t="s">
        <v>82</v>
      </c>
      <c r="AV208" s="14" t="s">
        <v>82</v>
      </c>
      <c r="AW208" s="14" t="s">
        <v>33</v>
      </c>
      <c r="AX208" s="14" t="s">
        <v>72</v>
      </c>
      <c r="AY208" s="248" t="s">
        <v>128</v>
      </c>
    </row>
    <row r="209" s="2" customFormat="1" ht="62.7" customHeight="1">
      <c r="A209" s="37"/>
      <c r="B209" s="38"/>
      <c r="C209" s="195" t="s">
        <v>1140</v>
      </c>
      <c r="D209" s="195" t="s">
        <v>129</v>
      </c>
      <c r="E209" s="196" t="s">
        <v>501</v>
      </c>
      <c r="F209" s="197" t="s">
        <v>502</v>
      </c>
      <c r="G209" s="198" t="s">
        <v>262</v>
      </c>
      <c r="H209" s="199">
        <v>865</v>
      </c>
      <c r="I209" s="200"/>
      <c r="J209" s="201">
        <f>ROUND(I209*H209,2)</f>
        <v>0</v>
      </c>
      <c r="K209" s="197" t="s">
        <v>133</v>
      </c>
      <c r="L209" s="43"/>
      <c r="M209" s="202" t="s">
        <v>19</v>
      </c>
      <c r="N209" s="203" t="s">
        <v>43</v>
      </c>
      <c r="O209" s="83"/>
      <c r="P209" s="204">
        <f>O209*H209</f>
        <v>0</v>
      </c>
      <c r="Q209" s="204">
        <v>0</v>
      </c>
      <c r="R209" s="204">
        <f>Q209*H209</f>
        <v>0</v>
      </c>
      <c r="S209" s="204">
        <v>0.02</v>
      </c>
      <c r="T209" s="205">
        <f>S209*H209</f>
        <v>17.300000000000001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06" t="s">
        <v>150</v>
      </c>
      <c r="AT209" s="206" t="s">
        <v>129</v>
      </c>
      <c r="AU209" s="206" t="s">
        <v>82</v>
      </c>
      <c r="AY209" s="16" t="s">
        <v>128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6" t="s">
        <v>80</v>
      </c>
      <c r="BK209" s="207">
        <f>ROUND(I209*H209,2)</f>
        <v>0</v>
      </c>
      <c r="BL209" s="16" t="s">
        <v>150</v>
      </c>
      <c r="BM209" s="206" t="s">
        <v>1141</v>
      </c>
    </row>
    <row r="210" s="2" customFormat="1">
      <c r="A210" s="37"/>
      <c r="B210" s="38"/>
      <c r="C210" s="39"/>
      <c r="D210" s="208" t="s">
        <v>136</v>
      </c>
      <c r="E210" s="39"/>
      <c r="F210" s="209" t="s">
        <v>504</v>
      </c>
      <c r="G210" s="39"/>
      <c r="H210" s="39"/>
      <c r="I210" s="210"/>
      <c r="J210" s="39"/>
      <c r="K210" s="39"/>
      <c r="L210" s="43"/>
      <c r="M210" s="211"/>
      <c r="N210" s="212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136</v>
      </c>
      <c r="AU210" s="16" t="s">
        <v>82</v>
      </c>
    </row>
    <row r="211" s="11" customFormat="1" ht="22.8" customHeight="1">
      <c r="A211" s="11"/>
      <c r="B211" s="181"/>
      <c r="C211" s="182"/>
      <c r="D211" s="183" t="s">
        <v>71</v>
      </c>
      <c r="E211" s="226" t="s">
        <v>546</v>
      </c>
      <c r="F211" s="226" t="s">
        <v>547</v>
      </c>
      <c r="G211" s="182"/>
      <c r="H211" s="182"/>
      <c r="I211" s="185"/>
      <c r="J211" s="227">
        <f>BK211</f>
        <v>0</v>
      </c>
      <c r="K211" s="182"/>
      <c r="L211" s="187"/>
      <c r="M211" s="188"/>
      <c r="N211" s="189"/>
      <c r="O211" s="189"/>
      <c r="P211" s="190">
        <f>SUM(P212:P213)</f>
        <v>0</v>
      </c>
      <c r="Q211" s="189"/>
      <c r="R211" s="190">
        <f>SUM(R212:R213)</f>
        <v>0</v>
      </c>
      <c r="S211" s="189"/>
      <c r="T211" s="191">
        <f>SUM(T212:T213)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192" t="s">
        <v>80</v>
      </c>
      <c r="AT211" s="193" t="s">
        <v>71</v>
      </c>
      <c r="AU211" s="193" t="s">
        <v>80</v>
      </c>
      <c r="AY211" s="192" t="s">
        <v>128</v>
      </c>
      <c r="BK211" s="194">
        <f>SUM(BK212:BK213)</f>
        <v>0</v>
      </c>
    </row>
    <row r="212" s="2" customFormat="1" ht="44.25" customHeight="1">
      <c r="A212" s="37"/>
      <c r="B212" s="38"/>
      <c r="C212" s="195" t="s">
        <v>952</v>
      </c>
      <c r="D212" s="195" t="s">
        <v>129</v>
      </c>
      <c r="E212" s="196" t="s">
        <v>549</v>
      </c>
      <c r="F212" s="197" t="s">
        <v>550</v>
      </c>
      <c r="G212" s="198" t="s">
        <v>246</v>
      </c>
      <c r="H212" s="199">
        <v>26.126999999999999</v>
      </c>
      <c r="I212" s="200"/>
      <c r="J212" s="201">
        <f>ROUND(I212*H212,2)</f>
        <v>0</v>
      </c>
      <c r="K212" s="197" t="s">
        <v>133</v>
      </c>
      <c r="L212" s="43"/>
      <c r="M212" s="202" t="s">
        <v>19</v>
      </c>
      <c r="N212" s="203" t="s">
        <v>43</v>
      </c>
      <c r="O212" s="83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6" t="s">
        <v>150</v>
      </c>
      <c r="AT212" s="206" t="s">
        <v>129</v>
      </c>
      <c r="AU212" s="206" t="s">
        <v>82</v>
      </c>
      <c r="AY212" s="16" t="s">
        <v>128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6" t="s">
        <v>80</v>
      </c>
      <c r="BK212" s="207">
        <f>ROUND(I212*H212,2)</f>
        <v>0</v>
      </c>
      <c r="BL212" s="16" t="s">
        <v>150</v>
      </c>
      <c r="BM212" s="206" t="s">
        <v>1142</v>
      </c>
    </row>
    <row r="213" s="2" customFormat="1">
      <c r="A213" s="37"/>
      <c r="B213" s="38"/>
      <c r="C213" s="39"/>
      <c r="D213" s="208" t="s">
        <v>136</v>
      </c>
      <c r="E213" s="39"/>
      <c r="F213" s="209" t="s">
        <v>552</v>
      </c>
      <c r="G213" s="39"/>
      <c r="H213" s="39"/>
      <c r="I213" s="210"/>
      <c r="J213" s="39"/>
      <c r="K213" s="39"/>
      <c r="L213" s="43"/>
      <c r="M213" s="211"/>
      <c r="N213" s="21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136</v>
      </c>
      <c r="AU213" s="16" t="s">
        <v>82</v>
      </c>
    </row>
    <row r="214" s="11" customFormat="1" ht="22.8" customHeight="1">
      <c r="A214" s="11"/>
      <c r="B214" s="181"/>
      <c r="C214" s="182"/>
      <c r="D214" s="183" t="s">
        <v>71</v>
      </c>
      <c r="E214" s="226" t="s">
        <v>553</v>
      </c>
      <c r="F214" s="226" t="s">
        <v>554</v>
      </c>
      <c r="G214" s="182"/>
      <c r="H214" s="182"/>
      <c r="I214" s="185"/>
      <c r="J214" s="227">
        <f>BK214</f>
        <v>0</v>
      </c>
      <c r="K214" s="182"/>
      <c r="L214" s="187"/>
      <c r="M214" s="188"/>
      <c r="N214" s="189"/>
      <c r="O214" s="189"/>
      <c r="P214" s="190">
        <f>SUM(P215:P229)</f>
        <v>0</v>
      </c>
      <c r="Q214" s="189"/>
      <c r="R214" s="190">
        <f>SUM(R215:R229)</f>
        <v>0</v>
      </c>
      <c r="S214" s="189"/>
      <c r="T214" s="191">
        <f>SUM(T215:T229)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192" t="s">
        <v>80</v>
      </c>
      <c r="AT214" s="193" t="s">
        <v>71</v>
      </c>
      <c r="AU214" s="193" t="s">
        <v>80</v>
      </c>
      <c r="AY214" s="192" t="s">
        <v>128</v>
      </c>
      <c r="BK214" s="194">
        <f>SUM(BK215:BK229)</f>
        <v>0</v>
      </c>
    </row>
    <row r="215" s="2" customFormat="1" ht="24.15" customHeight="1">
      <c r="A215" s="37"/>
      <c r="B215" s="38"/>
      <c r="C215" s="195" t="s">
        <v>1143</v>
      </c>
      <c r="D215" s="195" t="s">
        <v>129</v>
      </c>
      <c r="E215" s="196" t="s">
        <v>556</v>
      </c>
      <c r="F215" s="197" t="s">
        <v>557</v>
      </c>
      <c r="G215" s="198" t="s">
        <v>246</v>
      </c>
      <c r="H215" s="199">
        <v>79.579999999999998</v>
      </c>
      <c r="I215" s="200"/>
      <c r="J215" s="201">
        <f>ROUND(I215*H215,2)</f>
        <v>0</v>
      </c>
      <c r="K215" s="197" t="s">
        <v>133</v>
      </c>
      <c r="L215" s="43"/>
      <c r="M215" s="202" t="s">
        <v>19</v>
      </c>
      <c r="N215" s="203" t="s">
        <v>43</v>
      </c>
      <c r="O215" s="83"/>
      <c r="P215" s="204">
        <f>O215*H215</f>
        <v>0</v>
      </c>
      <c r="Q215" s="204">
        <v>0</v>
      </c>
      <c r="R215" s="204">
        <f>Q215*H215</f>
        <v>0</v>
      </c>
      <c r="S215" s="204">
        <v>0</v>
      </c>
      <c r="T215" s="20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6" t="s">
        <v>150</v>
      </c>
      <c r="AT215" s="206" t="s">
        <v>129</v>
      </c>
      <c r="AU215" s="206" t="s">
        <v>82</v>
      </c>
      <c r="AY215" s="16" t="s">
        <v>128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6" t="s">
        <v>80</v>
      </c>
      <c r="BK215" s="207">
        <f>ROUND(I215*H215,2)</f>
        <v>0</v>
      </c>
      <c r="BL215" s="16" t="s">
        <v>150</v>
      </c>
      <c r="BM215" s="206" t="s">
        <v>1144</v>
      </c>
    </row>
    <row r="216" s="2" customFormat="1">
      <c r="A216" s="37"/>
      <c r="B216" s="38"/>
      <c r="C216" s="39"/>
      <c r="D216" s="208" t="s">
        <v>136</v>
      </c>
      <c r="E216" s="39"/>
      <c r="F216" s="209" t="s">
        <v>559</v>
      </c>
      <c r="G216" s="39"/>
      <c r="H216" s="39"/>
      <c r="I216" s="210"/>
      <c r="J216" s="39"/>
      <c r="K216" s="39"/>
      <c r="L216" s="43"/>
      <c r="M216" s="211"/>
      <c r="N216" s="212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136</v>
      </c>
      <c r="AU216" s="16" t="s">
        <v>82</v>
      </c>
    </row>
    <row r="217" s="13" customFormat="1">
      <c r="A217" s="13"/>
      <c r="B217" s="228"/>
      <c r="C217" s="229"/>
      <c r="D217" s="213" t="s">
        <v>215</v>
      </c>
      <c r="E217" s="230" t="s">
        <v>19</v>
      </c>
      <c r="F217" s="231" t="s">
        <v>562</v>
      </c>
      <c r="G217" s="229"/>
      <c r="H217" s="230" t="s">
        <v>19</v>
      </c>
      <c r="I217" s="232"/>
      <c r="J217" s="229"/>
      <c r="K217" s="229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215</v>
      </c>
      <c r="AU217" s="237" t="s">
        <v>82</v>
      </c>
      <c r="AV217" s="13" t="s">
        <v>80</v>
      </c>
      <c r="AW217" s="13" t="s">
        <v>33</v>
      </c>
      <c r="AX217" s="13" t="s">
        <v>72</v>
      </c>
      <c r="AY217" s="237" t="s">
        <v>128</v>
      </c>
    </row>
    <row r="218" s="14" customFormat="1">
      <c r="A218" s="14"/>
      <c r="B218" s="238"/>
      <c r="C218" s="239"/>
      <c r="D218" s="213" t="s">
        <v>215</v>
      </c>
      <c r="E218" s="240" t="s">
        <v>19</v>
      </c>
      <c r="F218" s="241" t="s">
        <v>1145</v>
      </c>
      <c r="G218" s="239"/>
      <c r="H218" s="242">
        <v>79.579999999999998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215</v>
      </c>
      <c r="AU218" s="248" t="s">
        <v>82</v>
      </c>
      <c r="AV218" s="14" t="s">
        <v>82</v>
      </c>
      <c r="AW218" s="14" t="s">
        <v>33</v>
      </c>
      <c r="AX218" s="14" t="s">
        <v>72</v>
      </c>
      <c r="AY218" s="248" t="s">
        <v>128</v>
      </c>
    </row>
    <row r="219" s="2" customFormat="1" ht="24.15" customHeight="1">
      <c r="A219" s="37"/>
      <c r="B219" s="38"/>
      <c r="C219" s="195" t="s">
        <v>956</v>
      </c>
      <c r="D219" s="195" t="s">
        <v>129</v>
      </c>
      <c r="E219" s="196" t="s">
        <v>565</v>
      </c>
      <c r="F219" s="197" t="s">
        <v>566</v>
      </c>
      <c r="G219" s="198" t="s">
        <v>246</v>
      </c>
      <c r="H219" s="199">
        <v>89.629999999999995</v>
      </c>
      <c r="I219" s="200"/>
      <c r="J219" s="201">
        <f>ROUND(I219*H219,2)</f>
        <v>0</v>
      </c>
      <c r="K219" s="197" t="s">
        <v>19</v>
      </c>
      <c r="L219" s="43"/>
      <c r="M219" s="202" t="s">
        <v>19</v>
      </c>
      <c r="N219" s="203" t="s">
        <v>43</v>
      </c>
      <c r="O219" s="83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6" t="s">
        <v>150</v>
      </c>
      <c r="AT219" s="206" t="s">
        <v>129</v>
      </c>
      <c r="AU219" s="206" t="s">
        <v>82</v>
      </c>
      <c r="AY219" s="16" t="s">
        <v>128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80</v>
      </c>
      <c r="BK219" s="207">
        <f>ROUND(I219*H219,2)</f>
        <v>0</v>
      </c>
      <c r="BL219" s="16" t="s">
        <v>150</v>
      </c>
      <c r="BM219" s="206" t="s">
        <v>1146</v>
      </c>
    </row>
    <row r="220" s="13" customFormat="1">
      <c r="A220" s="13"/>
      <c r="B220" s="228"/>
      <c r="C220" s="229"/>
      <c r="D220" s="213" t="s">
        <v>215</v>
      </c>
      <c r="E220" s="230" t="s">
        <v>19</v>
      </c>
      <c r="F220" s="231" t="s">
        <v>562</v>
      </c>
      <c r="G220" s="229"/>
      <c r="H220" s="230" t="s">
        <v>19</v>
      </c>
      <c r="I220" s="232"/>
      <c r="J220" s="229"/>
      <c r="K220" s="229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215</v>
      </c>
      <c r="AU220" s="237" t="s">
        <v>82</v>
      </c>
      <c r="AV220" s="13" t="s">
        <v>80</v>
      </c>
      <c r="AW220" s="13" t="s">
        <v>33</v>
      </c>
      <c r="AX220" s="13" t="s">
        <v>72</v>
      </c>
      <c r="AY220" s="237" t="s">
        <v>128</v>
      </c>
    </row>
    <row r="221" s="14" customFormat="1">
      <c r="A221" s="14"/>
      <c r="B221" s="238"/>
      <c r="C221" s="239"/>
      <c r="D221" s="213" t="s">
        <v>215</v>
      </c>
      <c r="E221" s="240" t="s">
        <v>19</v>
      </c>
      <c r="F221" s="241" t="s">
        <v>1145</v>
      </c>
      <c r="G221" s="239"/>
      <c r="H221" s="242">
        <v>79.579999999999998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215</v>
      </c>
      <c r="AU221" s="248" t="s">
        <v>82</v>
      </c>
      <c r="AV221" s="14" t="s">
        <v>82</v>
      </c>
      <c r="AW221" s="14" t="s">
        <v>33</v>
      </c>
      <c r="AX221" s="14" t="s">
        <v>72</v>
      </c>
      <c r="AY221" s="248" t="s">
        <v>128</v>
      </c>
    </row>
    <row r="222" s="13" customFormat="1">
      <c r="A222" s="13"/>
      <c r="B222" s="228"/>
      <c r="C222" s="229"/>
      <c r="D222" s="213" t="s">
        <v>215</v>
      </c>
      <c r="E222" s="230" t="s">
        <v>19</v>
      </c>
      <c r="F222" s="231" t="s">
        <v>568</v>
      </c>
      <c r="G222" s="229"/>
      <c r="H222" s="230" t="s">
        <v>19</v>
      </c>
      <c r="I222" s="232"/>
      <c r="J222" s="229"/>
      <c r="K222" s="229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215</v>
      </c>
      <c r="AU222" s="237" t="s">
        <v>82</v>
      </c>
      <c r="AV222" s="13" t="s">
        <v>80</v>
      </c>
      <c r="AW222" s="13" t="s">
        <v>33</v>
      </c>
      <c r="AX222" s="13" t="s">
        <v>72</v>
      </c>
      <c r="AY222" s="237" t="s">
        <v>128</v>
      </c>
    </row>
    <row r="223" s="14" customFormat="1">
      <c r="A223" s="14"/>
      <c r="B223" s="238"/>
      <c r="C223" s="239"/>
      <c r="D223" s="213" t="s">
        <v>215</v>
      </c>
      <c r="E223" s="240" t="s">
        <v>19</v>
      </c>
      <c r="F223" s="241" t="s">
        <v>1147</v>
      </c>
      <c r="G223" s="239"/>
      <c r="H223" s="242">
        <v>8.6500000000000004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215</v>
      </c>
      <c r="AU223" s="248" t="s">
        <v>82</v>
      </c>
      <c r="AV223" s="14" t="s">
        <v>82</v>
      </c>
      <c r="AW223" s="14" t="s">
        <v>33</v>
      </c>
      <c r="AX223" s="14" t="s">
        <v>72</v>
      </c>
      <c r="AY223" s="248" t="s">
        <v>128</v>
      </c>
    </row>
    <row r="224" s="13" customFormat="1">
      <c r="A224" s="13"/>
      <c r="B224" s="228"/>
      <c r="C224" s="229"/>
      <c r="D224" s="213" t="s">
        <v>215</v>
      </c>
      <c r="E224" s="230" t="s">
        <v>19</v>
      </c>
      <c r="F224" s="231" t="s">
        <v>560</v>
      </c>
      <c r="G224" s="229"/>
      <c r="H224" s="230" t="s">
        <v>19</v>
      </c>
      <c r="I224" s="232"/>
      <c r="J224" s="229"/>
      <c r="K224" s="229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215</v>
      </c>
      <c r="AU224" s="237" t="s">
        <v>82</v>
      </c>
      <c r="AV224" s="13" t="s">
        <v>80</v>
      </c>
      <c r="AW224" s="13" t="s">
        <v>33</v>
      </c>
      <c r="AX224" s="13" t="s">
        <v>72</v>
      </c>
      <c r="AY224" s="237" t="s">
        <v>128</v>
      </c>
    </row>
    <row r="225" s="14" customFormat="1">
      <c r="A225" s="14"/>
      <c r="B225" s="238"/>
      <c r="C225" s="239"/>
      <c r="D225" s="213" t="s">
        <v>215</v>
      </c>
      <c r="E225" s="240" t="s">
        <v>19</v>
      </c>
      <c r="F225" s="241" t="s">
        <v>1148</v>
      </c>
      <c r="G225" s="239"/>
      <c r="H225" s="242">
        <v>1.3999999999999999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215</v>
      </c>
      <c r="AU225" s="248" t="s">
        <v>82</v>
      </c>
      <c r="AV225" s="14" t="s">
        <v>82</v>
      </c>
      <c r="AW225" s="14" t="s">
        <v>33</v>
      </c>
      <c r="AX225" s="14" t="s">
        <v>72</v>
      </c>
      <c r="AY225" s="248" t="s">
        <v>128</v>
      </c>
    </row>
    <row r="226" s="2" customFormat="1" ht="44.25" customHeight="1">
      <c r="A226" s="37"/>
      <c r="B226" s="38"/>
      <c r="C226" s="195" t="s">
        <v>1149</v>
      </c>
      <c r="D226" s="195" t="s">
        <v>129</v>
      </c>
      <c r="E226" s="196" t="s">
        <v>573</v>
      </c>
      <c r="F226" s="197" t="s">
        <v>574</v>
      </c>
      <c r="G226" s="198" t="s">
        <v>246</v>
      </c>
      <c r="H226" s="199">
        <v>1.3999999999999999</v>
      </c>
      <c r="I226" s="200"/>
      <c r="J226" s="201">
        <f>ROUND(I226*H226,2)</f>
        <v>0</v>
      </c>
      <c r="K226" s="197" t="s">
        <v>133</v>
      </c>
      <c r="L226" s="43"/>
      <c r="M226" s="202" t="s">
        <v>19</v>
      </c>
      <c r="N226" s="203" t="s">
        <v>43</v>
      </c>
      <c r="O226" s="83"/>
      <c r="P226" s="204">
        <f>O226*H226</f>
        <v>0</v>
      </c>
      <c r="Q226" s="204">
        <v>0</v>
      </c>
      <c r="R226" s="204">
        <f>Q226*H226</f>
        <v>0</v>
      </c>
      <c r="S226" s="204">
        <v>0</v>
      </c>
      <c r="T226" s="20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06" t="s">
        <v>150</v>
      </c>
      <c r="AT226" s="206" t="s">
        <v>129</v>
      </c>
      <c r="AU226" s="206" t="s">
        <v>82</v>
      </c>
      <c r="AY226" s="16" t="s">
        <v>128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6" t="s">
        <v>80</v>
      </c>
      <c r="BK226" s="207">
        <f>ROUND(I226*H226,2)</f>
        <v>0</v>
      </c>
      <c r="BL226" s="16" t="s">
        <v>150</v>
      </c>
      <c r="BM226" s="206" t="s">
        <v>1150</v>
      </c>
    </row>
    <row r="227" s="2" customFormat="1">
      <c r="A227" s="37"/>
      <c r="B227" s="38"/>
      <c r="C227" s="39"/>
      <c r="D227" s="208" t="s">
        <v>136</v>
      </c>
      <c r="E227" s="39"/>
      <c r="F227" s="209" t="s">
        <v>576</v>
      </c>
      <c r="G227" s="39"/>
      <c r="H227" s="39"/>
      <c r="I227" s="210"/>
      <c r="J227" s="39"/>
      <c r="K227" s="39"/>
      <c r="L227" s="43"/>
      <c r="M227" s="211"/>
      <c r="N227" s="212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136</v>
      </c>
      <c r="AU227" s="16" t="s">
        <v>82</v>
      </c>
    </row>
    <row r="228" s="13" customFormat="1">
      <c r="A228" s="13"/>
      <c r="B228" s="228"/>
      <c r="C228" s="229"/>
      <c r="D228" s="213" t="s">
        <v>215</v>
      </c>
      <c r="E228" s="230" t="s">
        <v>19</v>
      </c>
      <c r="F228" s="231" t="s">
        <v>560</v>
      </c>
      <c r="G228" s="229"/>
      <c r="H228" s="230" t="s">
        <v>19</v>
      </c>
      <c r="I228" s="232"/>
      <c r="J228" s="229"/>
      <c r="K228" s="229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215</v>
      </c>
      <c r="AU228" s="237" t="s">
        <v>82</v>
      </c>
      <c r="AV228" s="13" t="s">
        <v>80</v>
      </c>
      <c r="AW228" s="13" t="s">
        <v>33</v>
      </c>
      <c r="AX228" s="13" t="s">
        <v>72</v>
      </c>
      <c r="AY228" s="237" t="s">
        <v>128</v>
      </c>
    </row>
    <row r="229" s="14" customFormat="1">
      <c r="A229" s="14"/>
      <c r="B229" s="238"/>
      <c r="C229" s="239"/>
      <c r="D229" s="213" t="s">
        <v>215</v>
      </c>
      <c r="E229" s="240" t="s">
        <v>19</v>
      </c>
      <c r="F229" s="241" t="s">
        <v>1148</v>
      </c>
      <c r="G229" s="239"/>
      <c r="H229" s="242">
        <v>1.3999999999999999</v>
      </c>
      <c r="I229" s="243"/>
      <c r="J229" s="239"/>
      <c r="K229" s="239"/>
      <c r="L229" s="244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215</v>
      </c>
      <c r="AU229" s="248" t="s">
        <v>82</v>
      </c>
      <c r="AV229" s="14" t="s">
        <v>82</v>
      </c>
      <c r="AW229" s="14" t="s">
        <v>33</v>
      </c>
      <c r="AX229" s="14" t="s">
        <v>72</v>
      </c>
      <c r="AY229" s="248" t="s">
        <v>128</v>
      </c>
    </row>
    <row r="230" s="2" customFormat="1" ht="6.96" customHeight="1">
      <c r="A230" s="37"/>
      <c r="B230" s="58"/>
      <c r="C230" s="59"/>
      <c r="D230" s="59"/>
      <c r="E230" s="59"/>
      <c r="F230" s="59"/>
      <c r="G230" s="59"/>
      <c r="H230" s="59"/>
      <c r="I230" s="59"/>
      <c r="J230" s="59"/>
      <c r="K230" s="59"/>
      <c r="L230" s="43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</sheetData>
  <sheetProtection sheet="1" autoFilter="0" formatColumns="0" formatRows="0" objects="1" scenarios="1" spinCount="100000" saltValue="BP3tQiiZSD/+8Uff3i6FaXwpDgSDqGFUyfJZv/KdDqswIqM3+3l6mRsPajlQ/amVI8LcLl0FfDGm8C1aSJ81gA==" hashValue="Wg2agFKvpysZWNlbqTgfjvyTLUtQc/LC7n282LGG4inu8QlVSP25nZkTtpJyVPRn/ASxatL1lWoqzBrSzd2nUw==" algorithmName="SHA-512" password="CC35"/>
  <autoFilter ref="C85:K2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4532"/>
    <hyperlink ref="F92" r:id="rId2" display="https://podminky.urs.cz/item/CS_URS_2024_02/122552203"/>
    <hyperlink ref="F96" r:id="rId3" display="https://podminky.urs.cz/item/CS_URS_2024_02/162751117"/>
    <hyperlink ref="F98" r:id="rId4" display="https://podminky.urs.cz/item/CS_URS_2024_02/162751119"/>
    <hyperlink ref="F101" r:id="rId5" display="https://podminky.urs.cz/item/CS_URS_2024_02/171201221"/>
    <hyperlink ref="F104" r:id="rId6" display="https://podminky.urs.cz/item/CS_URS_2024_02/181951112"/>
    <hyperlink ref="F109" r:id="rId7" display="https://podminky.urs.cz/item/CS_URS_2024_02/573231108"/>
    <hyperlink ref="F113" r:id="rId8" display="https://podminky.urs.cz/item/CS_URS_2024_02/573231107"/>
    <hyperlink ref="F120" r:id="rId9" display="https://podminky.urs.cz/item/CS_URS_2024_02/569931132"/>
    <hyperlink ref="F122" r:id="rId10" display="https://podminky.urs.cz/item/CS_URS_2024_02/564950413"/>
    <hyperlink ref="F194" r:id="rId11" display="https://podminky.urs.cz/item/CS_URS_2024_02/915221112"/>
    <hyperlink ref="F196" r:id="rId12" display="https://podminky.urs.cz/item/CS_URS_2024_02/915221122"/>
    <hyperlink ref="F198" r:id="rId13" display="https://podminky.urs.cz/item/CS_URS_2024_02/915611111"/>
    <hyperlink ref="F200" r:id="rId14" display="https://podminky.urs.cz/item/CS_URS_2024_02/919112111"/>
    <hyperlink ref="F204" r:id="rId15" display="https://podminky.urs.cz/item/CS_URS_2024_02/919121212"/>
    <hyperlink ref="F206" r:id="rId16" display="https://podminky.urs.cz/item/CS_URS_2024_02/938902421"/>
    <hyperlink ref="F210" r:id="rId17" display="https://podminky.urs.cz/item/CS_URS_2024_02/938909311"/>
    <hyperlink ref="F213" r:id="rId18" display="https://podminky.urs.cz/item/CS_URS_2024_02/998225111"/>
    <hyperlink ref="F216" r:id="rId19" display="https://podminky.urs.cz/item/CS_URS_2024_02/997221611"/>
    <hyperlink ref="F227" r:id="rId20" display="https://podminky.urs.cz/item/CS_URS_2024_02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19"/>
    </row>
    <row r="4" s="1" customFormat="1" ht="24.96" customHeight="1">
      <c r="B4" s="19"/>
      <c r="C4" s="129" t="s">
        <v>1151</v>
      </c>
      <c r="H4" s="19"/>
    </row>
    <row r="5" s="1" customFormat="1" ht="12" customHeight="1">
      <c r="B5" s="19"/>
      <c r="C5" s="265" t="s">
        <v>13</v>
      </c>
      <c r="D5" s="139" t="s">
        <v>14</v>
      </c>
      <c r="E5" s="1"/>
      <c r="F5" s="1"/>
      <c r="H5" s="19"/>
    </row>
    <row r="6" s="1" customFormat="1" ht="36.96" customHeight="1">
      <c r="B6" s="19"/>
      <c r="C6" s="266" t="s">
        <v>16</v>
      </c>
      <c r="D6" s="267" t="s">
        <v>17</v>
      </c>
      <c r="E6" s="1"/>
      <c r="F6" s="1"/>
      <c r="H6" s="19"/>
    </row>
    <row r="7" s="1" customFormat="1" ht="16.5" customHeight="1">
      <c r="B7" s="19"/>
      <c r="C7" s="131" t="s">
        <v>23</v>
      </c>
      <c r="D7" s="136" t="str">
        <f>'Rekapitulace stavby'!AN8</f>
        <v>26. 10. 2024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0" customFormat="1" ht="29.28" customHeight="1">
      <c r="A9" s="170"/>
      <c r="B9" s="268"/>
      <c r="C9" s="269" t="s">
        <v>53</v>
      </c>
      <c r="D9" s="270" t="s">
        <v>54</v>
      </c>
      <c r="E9" s="270" t="s">
        <v>115</v>
      </c>
      <c r="F9" s="271" t="s">
        <v>1152</v>
      </c>
      <c r="G9" s="170"/>
      <c r="H9" s="268"/>
    </row>
    <row r="10" s="2" customFormat="1" ht="26.4" customHeight="1">
      <c r="A10" s="37"/>
      <c r="B10" s="43"/>
      <c r="C10" s="272" t="s">
        <v>83</v>
      </c>
      <c r="D10" s="272" t="s">
        <v>84</v>
      </c>
      <c r="E10" s="37"/>
      <c r="F10" s="37"/>
      <c r="G10" s="37"/>
      <c r="H10" s="43"/>
    </row>
    <row r="11" s="2" customFormat="1" ht="16.8" customHeight="1">
      <c r="A11" s="37"/>
      <c r="B11" s="43"/>
      <c r="C11" s="273" t="s">
        <v>1153</v>
      </c>
      <c r="D11" s="274" t="s">
        <v>1154</v>
      </c>
      <c r="E11" s="275" t="s">
        <v>19</v>
      </c>
      <c r="F11" s="276">
        <v>9937</v>
      </c>
      <c r="G11" s="37"/>
      <c r="H11" s="43"/>
    </row>
    <row r="12" s="2" customFormat="1" ht="16.8" customHeight="1">
      <c r="A12" s="37"/>
      <c r="B12" s="43"/>
      <c r="C12" s="277" t="s">
        <v>19</v>
      </c>
      <c r="D12" s="277" t="s">
        <v>1155</v>
      </c>
      <c r="E12" s="16" t="s">
        <v>19</v>
      </c>
      <c r="F12" s="278">
        <v>9937</v>
      </c>
      <c r="G12" s="37"/>
      <c r="H12" s="43"/>
    </row>
    <row r="13" s="2" customFormat="1" ht="26.4" customHeight="1">
      <c r="A13" s="37"/>
      <c r="B13" s="43"/>
      <c r="C13" s="272" t="s">
        <v>87</v>
      </c>
      <c r="D13" s="272" t="s">
        <v>88</v>
      </c>
      <c r="E13" s="37"/>
      <c r="F13" s="37"/>
      <c r="G13" s="37"/>
      <c r="H13" s="43"/>
    </row>
    <row r="14" s="2" customFormat="1" ht="16.8" customHeight="1">
      <c r="A14" s="37"/>
      <c r="B14" s="43"/>
      <c r="C14" s="273" t="s">
        <v>1153</v>
      </c>
      <c r="D14" s="274" t="s">
        <v>1154</v>
      </c>
      <c r="E14" s="275" t="s">
        <v>19</v>
      </c>
      <c r="F14" s="276">
        <v>9937</v>
      </c>
      <c r="G14" s="37"/>
      <c r="H14" s="43"/>
    </row>
    <row r="15" s="2" customFormat="1" ht="16.8" customHeight="1">
      <c r="A15" s="37"/>
      <c r="B15" s="43"/>
      <c r="C15" s="277" t="s">
        <v>19</v>
      </c>
      <c r="D15" s="277" t="s">
        <v>1155</v>
      </c>
      <c r="E15" s="16" t="s">
        <v>19</v>
      </c>
      <c r="F15" s="278">
        <v>9937</v>
      </c>
      <c r="G15" s="37"/>
      <c r="H15" s="43"/>
    </row>
    <row r="16" s="2" customFormat="1" ht="26.4" customHeight="1">
      <c r="A16" s="37"/>
      <c r="B16" s="43"/>
      <c r="C16" s="272" t="s">
        <v>90</v>
      </c>
      <c r="D16" s="272" t="s">
        <v>91</v>
      </c>
      <c r="E16" s="37"/>
      <c r="F16" s="37"/>
      <c r="G16" s="37"/>
      <c r="H16" s="43"/>
    </row>
    <row r="17" s="2" customFormat="1" ht="16.8" customHeight="1">
      <c r="A17" s="37"/>
      <c r="B17" s="43"/>
      <c r="C17" s="273" t="s">
        <v>1153</v>
      </c>
      <c r="D17" s="274" t="s">
        <v>1154</v>
      </c>
      <c r="E17" s="275" t="s">
        <v>19</v>
      </c>
      <c r="F17" s="276">
        <v>9937</v>
      </c>
      <c r="G17" s="37"/>
      <c r="H17" s="43"/>
    </row>
    <row r="18" s="2" customFormat="1" ht="16.8" customHeight="1">
      <c r="A18" s="37"/>
      <c r="B18" s="43"/>
      <c r="C18" s="277" t="s">
        <v>19</v>
      </c>
      <c r="D18" s="277" t="s">
        <v>1155</v>
      </c>
      <c r="E18" s="16" t="s">
        <v>19</v>
      </c>
      <c r="F18" s="278">
        <v>9937</v>
      </c>
      <c r="G18" s="37"/>
      <c r="H18" s="43"/>
    </row>
    <row r="19" s="2" customFormat="1" ht="26.4" customHeight="1">
      <c r="A19" s="37"/>
      <c r="B19" s="43"/>
      <c r="C19" s="272" t="s">
        <v>93</v>
      </c>
      <c r="D19" s="272" t="s">
        <v>94</v>
      </c>
      <c r="E19" s="37"/>
      <c r="F19" s="37"/>
      <c r="G19" s="37"/>
      <c r="H19" s="43"/>
    </row>
    <row r="20" s="2" customFormat="1" ht="16.8" customHeight="1">
      <c r="A20" s="37"/>
      <c r="B20" s="43"/>
      <c r="C20" s="273" t="s">
        <v>1153</v>
      </c>
      <c r="D20" s="274" t="s">
        <v>1154</v>
      </c>
      <c r="E20" s="275" t="s">
        <v>19</v>
      </c>
      <c r="F20" s="276">
        <v>9937</v>
      </c>
      <c r="G20" s="37"/>
      <c r="H20" s="43"/>
    </row>
    <row r="21" s="2" customFormat="1" ht="16.8" customHeight="1">
      <c r="A21" s="37"/>
      <c r="B21" s="43"/>
      <c r="C21" s="277" t="s">
        <v>19</v>
      </c>
      <c r="D21" s="277" t="s">
        <v>1155</v>
      </c>
      <c r="E21" s="16" t="s">
        <v>19</v>
      </c>
      <c r="F21" s="278">
        <v>9937</v>
      </c>
      <c r="G21" s="37"/>
      <c r="H21" s="43"/>
    </row>
    <row r="22" s="2" customFormat="1" ht="7.44" customHeight="1">
      <c r="A22" s="37"/>
      <c r="B22" s="155"/>
      <c r="C22" s="156"/>
      <c r="D22" s="156"/>
      <c r="E22" s="156"/>
      <c r="F22" s="156"/>
      <c r="G22" s="156"/>
      <c r="H22" s="43"/>
    </row>
    <row r="23" s="2" customFormat="1">
      <c r="A23" s="37"/>
      <c r="B23" s="37"/>
      <c r="C23" s="37"/>
      <c r="D23" s="37"/>
      <c r="E23" s="37"/>
      <c r="F23" s="37"/>
      <c r="G23" s="37"/>
      <c r="H23" s="37"/>
    </row>
  </sheetData>
  <sheetProtection sheet="1" formatColumns="0" formatRows="0" objects="1" scenarios="1" spinCount="100000" saltValue="E907MNZJsegF+nq90bFsf4SleussH4XEvrxMKtofYAr5wIjUsupsQV3d8UyqJAVj8+buX4qKlh3dyTE5bCLMwQ==" hashValue="fFKvPnADSt9ygubEuSfhvMwpYXiOX+E9Vfx8LC42iQKSNKBw/lXx/GxVtdllhSfZPrkyK9dJ+ub/68yAPSw9v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Mitas</dc:creator>
  <cp:lastModifiedBy>Roman Mitas</cp:lastModifiedBy>
  <dcterms:created xsi:type="dcterms:W3CDTF">2025-02-22T17:05:47Z</dcterms:created>
  <dcterms:modified xsi:type="dcterms:W3CDTF">2025-02-22T17:05:56Z</dcterms:modified>
</cp:coreProperties>
</file>