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2A - Úpravy silnice III..." sheetId="2" r:id="rId2"/>
    <sheet name="101A - Úpravy silnice III..." sheetId="3" r:id="rId3"/>
    <sheet name="901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'102A - Úpravy silnice III...'!$C$87:$K$644</definedName>
    <definedName name="_xlnm.Print_Area" localSheetId="1">'102A - Úpravy silnice III...'!$C$4:$J$39,'102A - Úpravy silnice III...'!$C$45:$J$69,'102A - Úpravy silnice III...'!$C$75:$K$644</definedName>
    <definedName name="_xlnm.Print_Titles" localSheetId="1">'102A - Úpravy silnice III...'!$87:$87</definedName>
    <definedName name="_xlnm._FilterDatabase" localSheetId="2" hidden="1">'101A - Úpravy silnice III...'!$C$87:$K$540</definedName>
    <definedName name="_xlnm.Print_Area" localSheetId="2">'101A - Úpravy silnice III...'!$C$4:$J$39,'101A - Úpravy silnice III...'!$C$45:$J$69,'101A - Úpravy silnice III...'!$C$75:$K$540</definedName>
    <definedName name="_xlnm.Print_Titles" localSheetId="2">'101A - Úpravy silnice III...'!$87:$87</definedName>
    <definedName name="_xlnm._FilterDatabase" localSheetId="3" hidden="1">'901 - Vedlejší rozpočtové...'!$C$82:$K$123</definedName>
    <definedName name="_xlnm.Print_Area" localSheetId="3">'901 - Vedlejší rozpočtové...'!$C$4:$J$39,'901 - Vedlejší rozpočtové...'!$C$45:$J$64,'901 - Vedlejší rozpočtové...'!$C$70:$K$123</definedName>
    <definedName name="_xlnm.Print_Titles" localSheetId="3">'901 - Vedlejší rozpočtové...'!$82:$82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" r="J37"/>
  <c r="J36"/>
  <c i="1" r="AY56"/>
  <c i="3" r="J35"/>
  <c i="1" r="AX56"/>
  <c i="3" r="BI539"/>
  <c r="BH539"/>
  <c r="BG539"/>
  <c r="BF539"/>
  <c r="T539"/>
  <c r="T538"/>
  <c r="R539"/>
  <c r="R538"/>
  <c r="P539"/>
  <c r="P538"/>
  <c r="BI532"/>
  <c r="BH532"/>
  <c r="BG532"/>
  <c r="BF532"/>
  <c r="T532"/>
  <c r="T531"/>
  <c r="R532"/>
  <c r="R531"/>
  <c r="P532"/>
  <c r="P531"/>
  <c r="BI520"/>
  <c r="BH520"/>
  <c r="BG520"/>
  <c r="BF520"/>
  <c r="T520"/>
  <c r="R520"/>
  <c r="P520"/>
  <c r="BI509"/>
  <c r="BH509"/>
  <c r="BG509"/>
  <c r="BF509"/>
  <c r="T509"/>
  <c r="R509"/>
  <c r="P509"/>
  <c r="BI508"/>
  <c r="BH508"/>
  <c r="BG508"/>
  <c r="BF508"/>
  <c r="T508"/>
  <c r="R508"/>
  <c r="P508"/>
  <c r="BI504"/>
  <c r="BH504"/>
  <c r="BG504"/>
  <c r="BF504"/>
  <c r="T504"/>
  <c r="R504"/>
  <c r="P504"/>
  <c r="BI503"/>
  <c r="BH503"/>
  <c r="BG503"/>
  <c r="BF503"/>
  <c r="T503"/>
  <c r="R503"/>
  <c r="P503"/>
  <c r="BI499"/>
  <c r="BH499"/>
  <c r="BG499"/>
  <c r="BF499"/>
  <c r="T499"/>
  <c r="R499"/>
  <c r="P499"/>
  <c r="BI498"/>
  <c r="BH498"/>
  <c r="BG498"/>
  <c r="BF498"/>
  <c r="T498"/>
  <c r="R498"/>
  <c r="P498"/>
  <c r="BI494"/>
  <c r="BH494"/>
  <c r="BG494"/>
  <c r="BF494"/>
  <c r="T494"/>
  <c r="R494"/>
  <c r="P494"/>
  <c r="BI488"/>
  <c r="BH488"/>
  <c r="BG488"/>
  <c r="BF488"/>
  <c r="T488"/>
  <c r="R488"/>
  <c r="P488"/>
  <c r="BI482"/>
  <c r="BH482"/>
  <c r="BG482"/>
  <c r="BF482"/>
  <c r="T482"/>
  <c r="R482"/>
  <c r="P482"/>
  <c r="BI476"/>
  <c r="BH476"/>
  <c r="BG476"/>
  <c r="BF476"/>
  <c r="T476"/>
  <c r="R476"/>
  <c r="P476"/>
  <c r="BI469"/>
  <c r="BH469"/>
  <c r="BG469"/>
  <c r="BF469"/>
  <c r="T469"/>
  <c r="R469"/>
  <c r="P469"/>
  <c r="BI467"/>
  <c r="BH467"/>
  <c r="BG467"/>
  <c r="BF467"/>
  <c r="T467"/>
  <c r="R467"/>
  <c r="P467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7"/>
  <c r="BH447"/>
  <c r="BG447"/>
  <c r="BF447"/>
  <c r="T447"/>
  <c r="R447"/>
  <c r="P447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7"/>
  <c r="BH427"/>
  <c r="BG427"/>
  <c r="BF427"/>
  <c r="T427"/>
  <c r="R427"/>
  <c r="P427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5"/>
  <c r="BH405"/>
  <c r="BG405"/>
  <c r="BF405"/>
  <c r="T405"/>
  <c r="R405"/>
  <c r="P405"/>
  <c r="BI404"/>
  <c r="BH404"/>
  <c r="BG404"/>
  <c r="BF404"/>
  <c r="T404"/>
  <c r="R404"/>
  <c r="P404"/>
  <c r="BI400"/>
  <c r="BH400"/>
  <c r="BG400"/>
  <c r="BF400"/>
  <c r="T400"/>
  <c r="R400"/>
  <c r="P400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6"/>
  <c r="BH376"/>
  <c r="BG376"/>
  <c r="BF376"/>
  <c r="T376"/>
  <c r="R376"/>
  <c r="P376"/>
  <c r="BI371"/>
  <c r="BH371"/>
  <c r="BG371"/>
  <c r="BF371"/>
  <c r="T371"/>
  <c r="R371"/>
  <c r="P371"/>
  <c r="BI361"/>
  <c r="BH361"/>
  <c r="BG361"/>
  <c r="BF361"/>
  <c r="T361"/>
  <c r="R361"/>
  <c r="P361"/>
  <c r="BI357"/>
  <c r="BH357"/>
  <c r="BG357"/>
  <c r="BF357"/>
  <c r="T357"/>
  <c r="R357"/>
  <c r="P357"/>
  <c r="BI345"/>
  <c r="BH345"/>
  <c r="BG345"/>
  <c r="BF345"/>
  <c r="T345"/>
  <c r="R345"/>
  <c r="P345"/>
  <c r="BI344"/>
  <c r="BH344"/>
  <c r="BG344"/>
  <c r="BF344"/>
  <c r="T344"/>
  <c r="R344"/>
  <c r="P344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00"/>
  <c r="BH300"/>
  <c r="BG300"/>
  <c r="BF300"/>
  <c r="T300"/>
  <c r="R300"/>
  <c r="P300"/>
  <c r="BI291"/>
  <c r="BH291"/>
  <c r="BG291"/>
  <c r="BF291"/>
  <c r="T291"/>
  <c r="R291"/>
  <c r="P291"/>
  <c r="BI286"/>
  <c r="BH286"/>
  <c r="BG286"/>
  <c r="BF286"/>
  <c r="T286"/>
  <c r="R286"/>
  <c r="P286"/>
  <c r="BI277"/>
  <c r="BH277"/>
  <c r="BG277"/>
  <c r="BF277"/>
  <c r="T277"/>
  <c r="R277"/>
  <c r="P277"/>
  <c r="BI272"/>
  <c r="BH272"/>
  <c r="BG272"/>
  <c r="BF272"/>
  <c r="T272"/>
  <c r="R272"/>
  <c r="P272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9"/>
  <c r="BH229"/>
  <c r="BG229"/>
  <c r="BF229"/>
  <c r="T229"/>
  <c r="R229"/>
  <c r="P229"/>
  <c r="BI224"/>
  <c r="BH224"/>
  <c r="BG224"/>
  <c r="BF224"/>
  <c r="T224"/>
  <c r="R224"/>
  <c r="P22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1"/>
  <c r="BH191"/>
  <c r="BG191"/>
  <c r="BF191"/>
  <c r="T191"/>
  <c r="R191"/>
  <c r="P191"/>
  <c r="BI189"/>
  <c r="BH189"/>
  <c r="BG189"/>
  <c r="BF189"/>
  <c r="T189"/>
  <c r="R189"/>
  <c r="P189"/>
  <c r="BI177"/>
  <c r="BH177"/>
  <c r="BG177"/>
  <c r="BF177"/>
  <c r="T177"/>
  <c r="R177"/>
  <c r="P177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18"/>
  <c r="BH118"/>
  <c r="BG118"/>
  <c r="BF118"/>
  <c r="T118"/>
  <c r="R118"/>
  <c r="P118"/>
  <c r="BI109"/>
  <c r="BH109"/>
  <c r="BG109"/>
  <c r="BF109"/>
  <c r="T109"/>
  <c r="R109"/>
  <c r="P109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2" r="J37"/>
  <c r="J36"/>
  <c i="1" r="AY55"/>
  <c i="2" r="J35"/>
  <c i="1" r="AX55"/>
  <c i="2" r="BI643"/>
  <c r="BH643"/>
  <c r="BG643"/>
  <c r="BF643"/>
  <c r="T643"/>
  <c r="T642"/>
  <c r="R643"/>
  <c r="R642"/>
  <c r="P643"/>
  <c r="P642"/>
  <c r="BI634"/>
  <c r="BH634"/>
  <c r="BG634"/>
  <c r="BF634"/>
  <c r="T634"/>
  <c r="T633"/>
  <c r="R634"/>
  <c r="R633"/>
  <c r="P634"/>
  <c r="P633"/>
  <c r="BI629"/>
  <c r="BH629"/>
  <c r="BG629"/>
  <c r="BF629"/>
  <c r="T629"/>
  <c r="R629"/>
  <c r="P629"/>
  <c r="BI613"/>
  <c r="BH613"/>
  <c r="BG613"/>
  <c r="BF613"/>
  <c r="T613"/>
  <c r="R613"/>
  <c r="P613"/>
  <c r="BI597"/>
  <c r="BH597"/>
  <c r="BG597"/>
  <c r="BF597"/>
  <c r="T597"/>
  <c r="R597"/>
  <c r="P597"/>
  <c r="BI596"/>
  <c r="BH596"/>
  <c r="BG596"/>
  <c r="BF596"/>
  <c r="T596"/>
  <c r="R596"/>
  <c r="P596"/>
  <c r="BI589"/>
  <c r="BH589"/>
  <c r="BG589"/>
  <c r="BF589"/>
  <c r="T589"/>
  <c r="R589"/>
  <c r="P589"/>
  <c r="BI588"/>
  <c r="BH588"/>
  <c r="BG588"/>
  <c r="BF588"/>
  <c r="T588"/>
  <c r="R588"/>
  <c r="P588"/>
  <c r="BI581"/>
  <c r="BH581"/>
  <c r="BG581"/>
  <c r="BF581"/>
  <c r="T581"/>
  <c r="R581"/>
  <c r="P581"/>
  <c r="BI580"/>
  <c r="BH580"/>
  <c r="BG580"/>
  <c r="BF580"/>
  <c r="T580"/>
  <c r="R580"/>
  <c r="P580"/>
  <c r="BI576"/>
  <c r="BH576"/>
  <c r="BG576"/>
  <c r="BF576"/>
  <c r="T576"/>
  <c r="R576"/>
  <c r="P576"/>
  <c r="BI566"/>
  <c r="BH566"/>
  <c r="BG566"/>
  <c r="BF566"/>
  <c r="T566"/>
  <c r="R566"/>
  <c r="P566"/>
  <c r="BI556"/>
  <c r="BH556"/>
  <c r="BG556"/>
  <c r="BF556"/>
  <c r="T556"/>
  <c r="R556"/>
  <c r="P556"/>
  <c r="BI546"/>
  <c r="BH546"/>
  <c r="BG546"/>
  <c r="BF546"/>
  <c r="T546"/>
  <c r="R546"/>
  <c r="P546"/>
  <c r="BI542"/>
  <c r="BH542"/>
  <c r="BG542"/>
  <c r="BF542"/>
  <c r="T542"/>
  <c r="R542"/>
  <c r="P542"/>
  <c r="BI535"/>
  <c r="BH535"/>
  <c r="BG535"/>
  <c r="BF535"/>
  <c r="T535"/>
  <c r="R535"/>
  <c r="P535"/>
  <c r="BI533"/>
  <c r="BH533"/>
  <c r="BG533"/>
  <c r="BF533"/>
  <c r="T533"/>
  <c r="R533"/>
  <c r="P533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1"/>
  <c r="BH511"/>
  <c r="BG511"/>
  <c r="BF511"/>
  <c r="T511"/>
  <c r="R511"/>
  <c r="P511"/>
  <c r="BI505"/>
  <c r="BH505"/>
  <c r="BG505"/>
  <c r="BF505"/>
  <c r="T505"/>
  <c r="R505"/>
  <c r="P505"/>
  <c r="BI501"/>
  <c r="BH501"/>
  <c r="BG501"/>
  <c r="BF501"/>
  <c r="T501"/>
  <c r="R501"/>
  <c r="P501"/>
  <c r="BI495"/>
  <c r="BH495"/>
  <c r="BG495"/>
  <c r="BF495"/>
  <c r="T495"/>
  <c r="R495"/>
  <c r="P495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58"/>
  <c r="BH458"/>
  <c r="BG458"/>
  <c r="BF458"/>
  <c r="T458"/>
  <c r="R458"/>
  <c r="P458"/>
  <c r="BI457"/>
  <c r="BH457"/>
  <c r="BG457"/>
  <c r="BF457"/>
  <c r="T457"/>
  <c r="R457"/>
  <c r="P457"/>
  <c r="BI453"/>
  <c r="BH453"/>
  <c r="BG453"/>
  <c r="BF453"/>
  <c r="T453"/>
  <c r="R453"/>
  <c r="P453"/>
  <c r="BI452"/>
  <c r="BH452"/>
  <c r="BG452"/>
  <c r="BF452"/>
  <c r="T452"/>
  <c r="R452"/>
  <c r="P452"/>
  <c r="BI448"/>
  <c r="BH448"/>
  <c r="BG448"/>
  <c r="BF448"/>
  <c r="T448"/>
  <c r="R448"/>
  <c r="P448"/>
  <c r="BI447"/>
  <c r="BH447"/>
  <c r="BG447"/>
  <c r="BF447"/>
  <c r="T447"/>
  <c r="R447"/>
  <c r="P447"/>
  <c r="BI441"/>
  <c r="BH441"/>
  <c r="BG441"/>
  <c r="BF441"/>
  <c r="T441"/>
  <c r="R441"/>
  <c r="P441"/>
  <c r="BI440"/>
  <c r="BH440"/>
  <c r="BG440"/>
  <c r="BF440"/>
  <c r="T440"/>
  <c r="R440"/>
  <c r="P440"/>
  <c r="BI433"/>
  <c r="BH433"/>
  <c r="BG433"/>
  <c r="BF433"/>
  <c r="T433"/>
  <c r="R433"/>
  <c r="P433"/>
  <c r="BI432"/>
  <c r="BH432"/>
  <c r="BG432"/>
  <c r="BF432"/>
  <c r="T432"/>
  <c r="R432"/>
  <c r="P432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18"/>
  <c r="BH418"/>
  <c r="BG418"/>
  <c r="BF418"/>
  <c r="T418"/>
  <c r="R418"/>
  <c r="P418"/>
  <c r="BI417"/>
  <c r="BH417"/>
  <c r="BG417"/>
  <c r="BF417"/>
  <c r="T417"/>
  <c r="R417"/>
  <c r="P417"/>
  <c r="BI406"/>
  <c r="BH406"/>
  <c r="BG406"/>
  <c r="BF406"/>
  <c r="T406"/>
  <c r="R406"/>
  <c r="P406"/>
  <c r="BI405"/>
  <c r="BH405"/>
  <c r="BG405"/>
  <c r="BF405"/>
  <c r="T405"/>
  <c r="R405"/>
  <c r="P405"/>
  <c r="BI394"/>
  <c r="BH394"/>
  <c r="BG394"/>
  <c r="BF394"/>
  <c r="T394"/>
  <c r="R394"/>
  <c r="P394"/>
  <c r="BI393"/>
  <c r="BH393"/>
  <c r="BG393"/>
  <c r="BF393"/>
  <c r="T393"/>
  <c r="R393"/>
  <c r="P393"/>
  <c r="BI380"/>
  <c r="BH380"/>
  <c r="BG380"/>
  <c r="BF380"/>
  <c r="T380"/>
  <c r="R380"/>
  <c r="P380"/>
  <c r="BI378"/>
  <c r="BH378"/>
  <c r="BG378"/>
  <c r="BF378"/>
  <c r="T378"/>
  <c r="R378"/>
  <c r="P378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5"/>
  <c r="BH295"/>
  <c r="BG295"/>
  <c r="BF295"/>
  <c r="T295"/>
  <c r="R295"/>
  <c r="P295"/>
  <c r="BI291"/>
  <c r="BH291"/>
  <c r="BG291"/>
  <c r="BF291"/>
  <c r="T291"/>
  <c r="R291"/>
  <c r="P291"/>
  <c r="BI283"/>
  <c r="BH283"/>
  <c r="BG283"/>
  <c r="BF283"/>
  <c r="T283"/>
  <c r="R283"/>
  <c r="P283"/>
  <c r="BI276"/>
  <c r="BH276"/>
  <c r="BG276"/>
  <c r="BF276"/>
  <c r="T276"/>
  <c r="R276"/>
  <c r="P276"/>
  <c r="BI267"/>
  <c r="BH267"/>
  <c r="BG267"/>
  <c r="BF267"/>
  <c r="T267"/>
  <c r="R267"/>
  <c r="P267"/>
  <c r="BI259"/>
  <c r="BH259"/>
  <c r="BG259"/>
  <c r="BF259"/>
  <c r="T259"/>
  <c r="R259"/>
  <c r="P259"/>
  <c r="BI258"/>
  <c r="BH258"/>
  <c r="BG258"/>
  <c r="BF258"/>
  <c r="T258"/>
  <c r="R258"/>
  <c r="P258"/>
  <c r="BI250"/>
  <c r="BH250"/>
  <c r="BG250"/>
  <c r="BF250"/>
  <c r="T250"/>
  <c r="R250"/>
  <c r="P250"/>
  <c r="BI237"/>
  <c r="BH237"/>
  <c r="BG237"/>
  <c r="BF237"/>
  <c r="T237"/>
  <c r="R237"/>
  <c r="P237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05"/>
  <c r="BH205"/>
  <c r="BG205"/>
  <c r="BF205"/>
  <c r="T205"/>
  <c r="R205"/>
  <c r="P205"/>
  <c r="BI203"/>
  <c r="BH203"/>
  <c r="BG203"/>
  <c r="BF203"/>
  <c r="T203"/>
  <c r="R203"/>
  <c r="P203"/>
  <c r="BI195"/>
  <c r="BH195"/>
  <c r="BG195"/>
  <c r="BF195"/>
  <c r="T195"/>
  <c r="R195"/>
  <c r="P195"/>
  <c r="BI177"/>
  <c r="BH177"/>
  <c r="BG177"/>
  <c r="BF177"/>
  <c r="T177"/>
  <c r="R177"/>
  <c r="P177"/>
  <c r="BI172"/>
  <c r="BH172"/>
  <c r="BG172"/>
  <c r="BF172"/>
  <c r="T172"/>
  <c r="R172"/>
  <c r="P172"/>
  <c r="BI170"/>
  <c r="BH170"/>
  <c r="BG170"/>
  <c r="BF170"/>
  <c r="T170"/>
  <c r="R170"/>
  <c r="P170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31"/>
  <c r="BH131"/>
  <c r="BG131"/>
  <c r="BF131"/>
  <c r="T131"/>
  <c r="R131"/>
  <c r="P131"/>
  <c r="BI123"/>
  <c r="BH123"/>
  <c r="BG123"/>
  <c r="BF123"/>
  <c r="T123"/>
  <c r="R123"/>
  <c r="P123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1" r="L50"/>
  <c r="AM50"/>
  <c r="AM49"/>
  <c r="L49"/>
  <c r="AM47"/>
  <c r="L47"/>
  <c r="L45"/>
  <c r="L44"/>
  <c i="2" r="BK629"/>
  <c r="J629"/>
  <c r="J613"/>
  <c r="J597"/>
  <c r="J596"/>
  <c r="J589"/>
  <c r="J588"/>
  <c r="BK580"/>
  <c r="J556"/>
  <c r="J542"/>
  <c r="BK525"/>
  <c r="BK511"/>
  <c r="BK495"/>
  <c r="J486"/>
  <c r="BK433"/>
  <c r="J423"/>
  <c r="BK405"/>
  <c r="J378"/>
  <c r="J334"/>
  <c r="J311"/>
  <c r="BK283"/>
  <c r="J259"/>
  <c r="J230"/>
  <c r="J203"/>
  <c r="BK170"/>
  <c r="J131"/>
  <c r="J97"/>
  <c r="BK634"/>
  <c r="BK490"/>
  <c r="J475"/>
  <c r="J473"/>
  <c r="J464"/>
  <c r="J458"/>
  <c r="J453"/>
  <c r="J448"/>
  <c r="J433"/>
  <c r="BK432"/>
  <c r="BK418"/>
  <c r="J394"/>
  <c r="J344"/>
  <c r="J324"/>
  <c r="J303"/>
  <c r="BK276"/>
  <c r="BK250"/>
  <c r="J218"/>
  <c r="BK172"/>
  <c r="BK150"/>
  <c r="BK131"/>
  <c r="J91"/>
  <c r="J580"/>
  <c r="J546"/>
  <c r="BK527"/>
  <c r="J517"/>
  <c i="3" r="BK520"/>
  <c r="J503"/>
  <c r="BK488"/>
  <c r="J467"/>
  <c r="J455"/>
  <c r="J437"/>
  <c r="BK411"/>
  <c r="BK400"/>
  <c r="BK390"/>
  <c r="J377"/>
  <c r="J357"/>
  <c r="BK333"/>
  <c r="J291"/>
  <c r="BK264"/>
  <c r="J241"/>
  <c r="BK224"/>
  <c r="J539"/>
  <c r="BK509"/>
  <c r="J499"/>
  <c r="J482"/>
  <c r="BK455"/>
  <c r="BK451"/>
  <c r="BK431"/>
  <c r="J405"/>
  <c r="J395"/>
  <c r="J385"/>
  <c r="J371"/>
  <c r="BK344"/>
  <c r="J327"/>
  <c r="BK277"/>
  <c r="J256"/>
  <c r="BK235"/>
  <c r="BK212"/>
  <c r="J191"/>
  <c r="J154"/>
  <c r="BK134"/>
  <c r="BK99"/>
  <c r="BK191"/>
  <c r="BK154"/>
  <c r="J134"/>
  <c r="J118"/>
  <c i="4" r="BK121"/>
  <c r="J109"/>
  <c r="J92"/>
  <c r="BK117"/>
  <c r="J100"/>
  <c i="2" r="J566"/>
  <c r="J527"/>
  <c r="BK517"/>
  <c r="J505"/>
  <c r="J495"/>
  <c r="BK475"/>
  <c r="J432"/>
  <c r="J418"/>
  <c r="BK394"/>
  <c r="BK344"/>
  <c r="J315"/>
  <c r="J295"/>
  <c r="J276"/>
  <c r="J237"/>
  <c r="BK205"/>
  <c r="J172"/>
  <c r="J144"/>
  <c r="BK103"/>
  <c i="1" r="AS54"/>
  <c i="2" r="BK463"/>
  <c r="BK457"/>
  <c r="BK452"/>
  <c r="BK447"/>
  <c r="J440"/>
  <c r="BK423"/>
  <c r="J405"/>
  <c r="BK378"/>
  <c r="BK329"/>
  <c r="J307"/>
  <c r="J283"/>
  <c r="J258"/>
  <c r="BK224"/>
  <c r="BK195"/>
  <c r="J170"/>
  <c r="BK144"/>
  <c r="J103"/>
  <c r="BK643"/>
  <c r="BK556"/>
  <c r="J533"/>
  <c r="BK519"/>
  <c i="3" r="BK532"/>
  <c r="BK504"/>
  <c r="BK494"/>
  <c r="J469"/>
  <c r="BK453"/>
  <c r="J441"/>
  <c r="J412"/>
  <c r="J404"/>
  <c r="J394"/>
  <c r="BK381"/>
  <c r="BK361"/>
  <c r="J335"/>
  <c r="J300"/>
  <c r="BK286"/>
  <c r="BK256"/>
  <c r="J235"/>
  <c r="J212"/>
  <c r="J532"/>
  <c r="J508"/>
  <c r="BK498"/>
  <c r="BK467"/>
  <c r="J453"/>
  <c r="BK437"/>
  <c r="BK410"/>
  <c r="BK399"/>
  <c r="J389"/>
  <c r="J376"/>
  <c r="J345"/>
  <c r="BK329"/>
  <c r="J286"/>
  <c r="BK260"/>
  <c r="BK249"/>
  <c r="J224"/>
  <c r="J199"/>
  <c r="J159"/>
  <c r="J138"/>
  <c r="J109"/>
  <c r="BK199"/>
  <c r="BK159"/>
  <c r="BK138"/>
  <c r="BK109"/>
  <c i="4" r="J114"/>
  <c r="J96"/>
  <c r="J121"/>
  <c r="BK114"/>
  <c r="BK92"/>
  <c i="2" r="J634"/>
  <c r="BK613"/>
  <c r="BK597"/>
  <c r="BK596"/>
  <c r="BK589"/>
  <c r="BK588"/>
  <c r="BK581"/>
  <c r="BK576"/>
  <c r="BK546"/>
  <c r="BK535"/>
  <c r="J519"/>
  <c r="BK501"/>
  <c r="J494"/>
  <c r="BK474"/>
  <c r="BK425"/>
  <c r="BK417"/>
  <c r="J393"/>
  <c r="BK339"/>
  <c r="BK324"/>
  <c r="BK303"/>
  <c r="BK267"/>
  <c r="J250"/>
  <c r="BK218"/>
  <c r="J177"/>
  <c r="J154"/>
  <c r="J109"/>
  <c r="J643"/>
  <c r="BK494"/>
  <c r="BK486"/>
  <c r="BK473"/>
  <c r="J465"/>
  <c r="J463"/>
  <c r="J457"/>
  <c r="J452"/>
  <c r="J447"/>
  <c r="J441"/>
  <c r="J424"/>
  <c r="J406"/>
  <c r="J380"/>
  <c r="BK334"/>
  <c r="BK311"/>
  <c r="BK291"/>
  <c r="BK259"/>
  <c r="BK230"/>
  <c r="BK203"/>
  <c r="BK159"/>
  <c r="J150"/>
  <c r="BK109"/>
  <c r="J581"/>
  <c r="BK566"/>
  <c r="J535"/>
  <c r="BK521"/>
  <c i="3" r="BK539"/>
  <c r="BK508"/>
  <c r="J498"/>
  <c r="J476"/>
  <c r="BK459"/>
  <c r="J447"/>
  <c r="J427"/>
  <c r="BK405"/>
  <c r="BK395"/>
  <c r="BK385"/>
  <c r="BK371"/>
  <c r="J344"/>
  <c r="BK327"/>
  <c r="J277"/>
  <c r="J249"/>
  <c r="BK230"/>
  <c r="J207"/>
  <c r="J520"/>
  <c r="J504"/>
  <c r="J494"/>
  <c r="BK469"/>
  <c r="J461"/>
  <c r="BK441"/>
  <c r="BK412"/>
  <c r="J411"/>
  <c r="J400"/>
  <c r="J390"/>
  <c r="BK377"/>
  <c r="BK357"/>
  <c r="J333"/>
  <c r="BK291"/>
  <c r="J264"/>
  <c r="J245"/>
  <c r="BK229"/>
  <c r="J203"/>
  <c r="BK177"/>
  <c r="J144"/>
  <c r="BK118"/>
  <c r="J91"/>
  <c r="J177"/>
  <c r="BK144"/>
  <c r="J99"/>
  <c r="BK91"/>
  <c i="4" r="J117"/>
  <c r="BK100"/>
  <c r="J86"/>
  <c r="BK109"/>
  <c r="BK89"/>
  <c i="2" r="BK533"/>
  <c r="J521"/>
  <c r="BK505"/>
  <c r="J501"/>
  <c r="J490"/>
  <c r="BK440"/>
  <c r="BK424"/>
  <c r="BK406"/>
  <c r="BK380"/>
  <c r="J329"/>
  <c r="BK307"/>
  <c r="J291"/>
  <c r="BK258"/>
  <c r="J224"/>
  <c r="J195"/>
  <c r="J159"/>
  <c r="J123"/>
  <c r="BK91"/>
  <c r="J474"/>
  <c r="BK465"/>
  <c r="BK464"/>
  <c r="BK458"/>
  <c r="BK453"/>
  <c r="BK448"/>
  <c r="BK441"/>
  <c r="J425"/>
  <c r="J417"/>
  <c r="BK393"/>
  <c r="J339"/>
  <c r="BK315"/>
  <c r="BK295"/>
  <c r="J267"/>
  <c r="BK237"/>
  <c r="J205"/>
  <c r="BK177"/>
  <c r="BK154"/>
  <c r="BK123"/>
  <c r="BK97"/>
  <c r="J576"/>
  <c r="BK542"/>
  <c r="J525"/>
  <c r="J511"/>
  <c i="3" r="J509"/>
  <c r="BK499"/>
  <c r="BK482"/>
  <c r="BK461"/>
  <c r="J451"/>
  <c r="J431"/>
  <c r="J410"/>
  <c r="J399"/>
  <c r="BK389"/>
  <c r="BK376"/>
  <c r="BK345"/>
  <c r="J329"/>
  <c r="BK272"/>
  <c r="J260"/>
  <c r="BK245"/>
  <c r="J229"/>
  <c r="BK203"/>
  <c r="BK503"/>
  <c r="J488"/>
  <c r="BK476"/>
  <c r="J459"/>
  <c r="BK447"/>
  <c r="BK427"/>
  <c r="BK404"/>
  <c r="BK394"/>
  <c r="J381"/>
  <c r="J361"/>
  <c r="BK335"/>
  <c r="BK300"/>
  <c r="J272"/>
  <c r="BK241"/>
  <c r="J230"/>
  <c r="BK207"/>
  <c r="BK189"/>
  <c r="BK152"/>
  <c r="J130"/>
  <c r="J95"/>
  <c r="J189"/>
  <c r="J152"/>
  <c r="BK130"/>
  <c r="BK95"/>
  <c i="4" r="J104"/>
  <c r="J89"/>
  <c r="BK104"/>
  <c r="BK96"/>
  <c r="BK86"/>
  <c i="2" l="1" r="T217"/>
  <c r="P217"/>
  <c r="R217"/>
  <c r="P90"/>
  <c r="R90"/>
  <c r="R236"/>
  <c r="T236"/>
  <c r="P275"/>
  <c r="T275"/>
  <c r="P323"/>
  <c r="R323"/>
  <c r="BK489"/>
  <c r="J489"/>
  <c r="J66"/>
  <c r="T489"/>
  <c i="3" r="BK90"/>
  <c r="J90"/>
  <c r="J61"/>
  <c r="T90"/>
  <c r="P198"/>
  <c r="T198"/>
  <c r="P211"/>
  <c r="T211"/>
  <c r="P240"/>
  <c r="T240"/>
  <c r="P271"/>
  <c r="T271"/>
  <c r="P430"/>
  <c r="R430"/>
  <c i="4" r="R85"/>
  <c r="P103"/>
  <c i="2" r="BK90"/>
  <c r="J90"/>
  <c r="J61"/>
  <c r="T90"/>
  <c r="BK236"/>
  <c r="J236"/>
  <c r="J63"/>
  <c r="P236"/>
  <c r="BK275"/>
  <c r="J275"/>
  <c r="J64"/>
  <c r="R275"/>
  <c r="BK323"/>
  <c r="J323"/>
  <c r="J65"/>
  <c r="T323"/>
  <c r="P489"/>
  <c r="R489"/>
  <c i="3" r="P90"/>
  <c r="P89"/>
  <c r="P88"/>
  <c i="1" r="AU56"/>
  <c i="3" r="R90"/>
  <c r="BK198"/>
  <c r="J198"/>
  <c r="J62"/>
  <c r="R198"/>
  <c r="BK211"/>
  <c r="J211"/>
  <c r="J63"/>
  <c r="R211"/>
  <c r="BK240"/>
  <c r="J240"/>
  <c r="J64"/>
  <c r="R240"/>
  <c r="BK271"/>
  <c r="J271"/>
  <c r="J65"/>
  <c r="R271"/>
  <c r="BK430"/>
  <c r="J430"/>
  <c r="J66"/>
  <c r="T430"/>
  <c i="4" r="BK85"/>
  <c r="J85"/>
  <c r="J61"/>
  <c r="P85"/>
  <c r="T85"/>
  <c r="BK103"/>
  <c r="J103"/>
  <c r="J62"/>
  <c r="R103"/>
  <c r="T103"/>
  <c r="BK116"/>
  <c r="J116"/>
  <c r="J63"/>
  <c r="P116"/>
  <c r="R116"/>
  <c r="T116"/>
  <c i="2" r="BK642"/>
  <c r="J642"/>
  <c r="J68"/>
  <c i="3" r="BK531"/>
  <c r="J531"/>
  <c r="J67"/>
  <c i="2" r="BK217"/>
  <c r="J217"/>
  <c r="J62"/>
  <c r="BK633"/>
  <c r="J633"/>
  <c r="J67"/>
  <c i="3" r="BK538"/>
  <c r="J538"/>
  <c r="J68"/>
  <c i="4" r="E48"/>
  <c r="J52"/>
  <c r="F55"/>
  <c r="BE86"/>
  <c r="BE89"/>
  <c r="BE92"/>
  <c r="BE96"/>
  <c r="BE109"/>
  <c r="BE100"/>
  <c r="BE104"/>
  <c r="BE114"/>
  <c r="BE117"/>
  <c r="BE121"/>
  <c i="3" r="E48"/>
  <c r="J52"/>
  <c r="F85"/>
  <c r="BE91"/>
  <c r="BE99"/>
  <c r="BE118"/>
  <c r="BE134"/>
  <c r="BE138"/>
  <c r="BE154"/>
  <c r="BE95"/>
  <c r="BE109"/>
  <c r="BE130"/>
  <c r="BE144"/>
  <c r="BE152"/>
  <c r="BE159"/>
  <c r="BE177"/>
  <c r="BE189"/>
  <c r="BE191"/>
  <c r="BE203"/>
  <c r="BE207"/>
  <c r="BE224"/>
  <c r="BE230"/>
  <c r="BE245"/>
  <c r="BE256"/>
  <c r="BE264"/>
  <c r="BE272"/>
  <c r="BE286"/>
  <c r="BE291"/>
  <c r="BE327"/>
  <c r="BE333"/>
  <c r="BE335"/>
  <c r="BE345"/>
  <c r="BE376"/>
  <c r="BE381"/>
  <c r="BE390"/>
  <c r="BE395"/>
  <c r="BE400"/>
  <c r="BE405"/>
  <c r="BE411"/>
  <c r="BE427"/>
  <c r="BE431"/>
  <c r="BE437"/>
  <c r="BE441"/>
  <c r="BE447"/>
  <c r="BE455"/>
  <c r="BE461"/>
  <c r="BE467"/>
  <c r="BE469"/>
  <c r="BE476"/>
  <c r="BE494"/>
  <c r="BE499"/>
  <c r="BE508"/>
  <c r="BE532"/>
  <c r="BE199"/>
  <c r="BE212"/>
  <c r="BE229"/>
  <c r="BE235"/>
  <c r="BE241"/>
  <c r="BE249"/>
  <c r="BE260"/>
  <c r="BE277"/>
  <c r="BE300"/>
  <c r="BE329"/>
  <c r="BE344"/>
  <c r="BE357"/>
  <c r="BE361"/>
  <c r="BE371"/>
  <c r="BE377"/>
  <c r="BE385"/>
  <c r="BE389"/>
  <c r="BE394"/>
  <c r="BE399"/>
  <c r="BE404"/>
  <c r="BE410"/>
  <c r="BE412"/>
  <c r="BE451"/>
  <c r="BE453"/>
  <c r="BE459"/>
  <c r="BE482"/>
  <c r="BE488"/>
  <c r="BE498"/>
  <c r="BE503"/>
  <c r="BE504"/>
  <c r="BE509"/>
  <c r="BE520"/>
  <c r="BE539"/>
  <c i="2" r="BE517"/>
  <c r="BE519"/>
  <c r="BE521"/>
  <c r="BE525"/>
  <c r="BE542"/>
  <c r="BE556"/>
  <c r="BE566"/>
  <c r="BE576"/>
  <c r="BE581"/>
  <c r="E48"/>
  <c r="F85"/>
  <c r="BE97"/>
  <c r="BE123"/>
  <c r="BE131"/>
  <c r="BE144"/>
  <c r="BE154"/>
  <c r="BE159"/>
  <c r="BE170"/>
  <c r="BE172"/>
  <c r="BE203"/>
  <c r="BE205"/>
  <c r="BE230"/>
  <c r="BE250"/>
  <c r="BE258"/>
  <c r="BE259"/>
  <c r="BE267"/>
  <c r="BE276"/>
  <c r="BE283"/>
  <c r="BE295"/>
  <c r="BE303"/>
  <c r="BE307"/>
  <c r="BE315"/>
  <c r="BE334"/>
  <c r="BE339"/>
  <c r="BE378"/>
  <c r="BE393"/>
  <c r="BE394"/>
  <c r="BE405"/>
  <c r="BE423"/>
  <c r="BE425"/>
  <c r="BE432"/>
  <c r="BE440"/>
  <c r="BE447"/>
  <c r="BE448"/>
  <c r="BE452"/>
  <c r="BE453"/>
  <c r="BE457"/>
  <c r="BE458"/>
  <c r="BE463"/>
  <c r="BE464"/>
  <c r="BE465"/>
  <c r="BE473"/>
  <c r="BE474"/>
  <c r="BE475"/>
  <c r="BE486"/>
  <c r="BE490"/>
  <c r="BE634"/>
  <c r="BE643"/>
  <c r="J52"/>
  <c r="BE91"/>
  <c r="BE103"/>
  <c r="BE109"/>
  <c r="BE150"/>
  <c r="BE177"/>
  <c r="BE195"/>
  <c r="BE218"/>
  <c r="BE224"/>
  <c r="BE237"/>
  <c r="BE291"/>
  <c r="BE311"/>
  <c r="BE324"/>
  <c r="BE329"/>
  <c r="BE344"/>
  <c r="BE380"/>
  <c r="BE406"/>
  <c r="BE417"/>
  <c r="BE418"/>
  <c r="BE424"/>
  <c r="BE433"/>
  <c r="BE441"/>
  <c r="BE494"/>
  <c r="BE495"/>
  <c r="BE501"/>
  <c r="BE505"/>
  <c r="BE511"/>
  <c r="BE527"/>
  <c r="BE533"/>
  <c r="BE535"/>
  <c r="BE546"/>
  <c r="BE580"/>
  <c r="BE588"/>
  <c r="BE589"/>
  <c r="BE596"/>
  <c r="BE597"/>
  <c r="BE613"/>
  <c r="BE629"/>
  <c r="F35"/>
  <c i="1" r="BB55"/>
  <c i="3" r="F34"/>
  <c i="1" r="BA56"/>
  <c i="4" r="F36"/>
  <c i="1" r="BC57"/>
  <c i="4" r="J34"/>
  <c i="1" r="AW57"/>
  <c i="4" r="F37"/>
  <c i="1" r="BD57"/>
  <c i="2" r="F36"/>
  <c i="1" r="BC55"/>
  <c i="3" r="J34"/>
  <c i="1" r="AW56"/>
  <c i="3" r="F36"/>
  <c i="1" r="BC56"/>
  <c i="2" r="J34"/>
  <c i="1" r="AW55"/>
  <c i="3" r="F37"/>
  <c i="1" r="BD56"/>
  <c i="4" r="F34"/>
  <c i="1" r="BA57"/>
  <c i="4" r="F35"/>
  <c i="1" r="BB57"/>
  <c i="2" r="F37"/>
  <c i="1" r="BD55"/>
  <c i="2" r="F34"/>
  <c i="1" r="BA55"/>
  <c i="3" r="F35"/>
  <c i="1" r="BB56"/>
  <c i="4" l="1" r="T84"/>
  <c r="T83"/>
  <c i="3" r="R89"/>
  <c r="R88"/>
  <c i="2" r="T89"/>
  <c r="T88"/>
  <c i="4" r="R84"/>
  <c r="R83"/>
  <c i="2" r="R89"/>
  <c r="R88"/>
  <c i="4" r="P84"/>
  <c r="P83"/>
  <c i="1" r="AU57"/>
  <c i="3" r="T89"/>
  <c r="T88"/>
  <c i="2" r="P89"/>
  <c r="P88"/>
  <c i="1" r="AU55"/>
  <c i="2" r="BK89"/>
  <c r="J89"/>
  <c r="J60"/>
  <c i="4" r="BK84"/>
  <c r="BK83"/>
  <c r="J83"/>
  <c r="J59"/>
  <c i="3" r="BK89"/>
  <c r="J89"/>
  <c r="J60"/>
  <c i="2" r="F33"/>
  <c i="1" r="AZ55"/>
  <c i="3" r="F33"/>
  <c i="1" r="AZ56"/>
  <c r="BC54"/>
  <c r="W32"/>
  <c i="3" r="J33"/>
  <c i="1" r="AV56"/>
  <c r="AT56"/>
  <c i="4" r="F33"/>
  <c i="1" r="AZ57"/>
  <c r="BA54"/>
  <c r="W30"/>
  <c r="BB54"/>
  <c r="W31"/>
  <c r="BD54"/>
  <c r="W33"/>
  <c i="2" r="J33"/>
  <c i="1" r="AV55"/>
  <c r="AT55"/>
  <c i="4" r="J33"/>
  <c i="1" r="AV57"/>
  <c r="AT57"/>
  <c i="2" l="1" r="BK88"/>
  <c r="J88"/>
  <c r="J59"/>
  <c i="4" r="J84"/>
  <c r="J60"/>
  <c i="3" r="BK88"/>
  <c r="J88"/>
  <c i="1" r="AU54"/>
  <c r="AX54"/>
  <c i="3" r="J30"/>
  <c i="1" r="AG56"/>
  <c r="AY54"/>
  <c r="AZ54"/>
  <c r="AV54"/>
  <c r="AK29"/>
  <c i="4" r="J30"/>
  <c i="1" r="AG57"/>
  <c r="AW54"/>
  <c r="AK30"/>
  <c i="4" l="1" r="J39"/>
  <c i="3" r="J39"/>
  <c r="J59"/>
  <c i="1" r="AN56"/>
  <c r="AN57"/>
  <c i="2" r="J30"/>
  <c i="1" r="AG55"/>
  <c r="AG54"/>
  <c r="AK26"/>
  <c r="AK35"/>
  <c r="W29"/>
  <c r="AT54"/>
  <c r="AN54"/>
  <c i="2" l="1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<sst xmlns="http://schemas.openxmlformats.org/spreadsheetml/2006/main">
  <si>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</si>
  <si>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</si>
  <si>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</si>
  <si>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</si>
  <si>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</si>
  <si>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{e8ee3340-7eca-461a-9184-28e762da1659}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</si>
  <si>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</si>
  <si>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</si>
  <si>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</si>
  <si>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</si>
  <si>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</si>
  <si>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</si>
  <si>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</si>
  <si>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</si>
  <si>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</si>
  <si>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</si>
  <si>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</si>
  <si>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III/19335 A III/19336 NEDRAŽICE PRŮTAH - OPRAVA - AKTUALIZACE</t>
  </si>
  <si>
    <t>KSO:</t>
  </si>
  <si>
    <t>822 24 72</t>
  </si>
  <si>
    <t>CC-CZ:</t>
  </si>
  <si>
    <t/>
  </si>
  <si>
    <t>Místo:</t>
  </si>
  <si>
    <t>Nedražice</t>
  </si>
  <si>
    <t>Datum:</t>
  </si>
  <si>
    <t>27. 11. 2024</t>
  </si>
  <si>
    <t>Zadavatel:</t>
  </si>
  <si>
    <t>IČ:</t>
  </si>
  <si>
    <t>SÚS Plzeňského kraje, p.o.</t>
  </si>
  <si>
    <t>DIČ:</t>
  </si>
  <si>
    <t>Účastník: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</si>
  <si>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</si>
  <si>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</si>
  <si>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</si>
  <si>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</si>
  <si>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</si>
  <si>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</si>
  <si>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</si>
  <si>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</si>
  <si>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</si>
  <si>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</si>
  <si>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</si>
  <si>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</si>
  <si>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</si>
  <si>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</si>
  <si>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</si>
  <si>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</si>
  <si>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</si>
  <si>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</si>
  <si>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</si>
  <si>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</si>
  <si>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</si>
  <si>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</si>
  <si>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</si>
  <si>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</si>
  <si>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</si>
  <si>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</si>
  <si>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</si>
  <si>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</si>
  <si>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</si>
  <si>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</si>
  <si>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</si>
  <si>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</si>
  <si>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</si>
  <si>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</si>
  <si>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</si>
  <si>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</si>
  <si>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</si>
  <si>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</si>
  <si>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</si>
  <si>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</si>
  <si>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</si>
  <si>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</si>
  <si>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</si>
  <si>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</si>
  <si>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</si>
  <si>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</si>
  <si>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</si>
  <si>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102A</t>
  </si>
  <si>
    <t>Úpravy silnice III/19335</t>
  </si>
  <si>
    <t>STA</t>
  </si>
  <si>
    <t>1</t>
  </si>
  <si>
    <t>{08b798ef-df7d-441f-b8d0-8189856c130e}</t>
  </si>
  <si>
    <t>2</t>
  </si>
  <si>
    <t>101A</t>
  </si>
  <si>
    <t>Úpravy silnice III/19336</t>
  </si>
  <si>
    <t>{b35f095a-b803-4270-88e5-5b211c0a6f13}</t>
  </si>
  <si>
    <t>901</t>
  </si>
  <si>
    <t>Vedlejší rozpočtové náklady</t>
  </si>
  <si>
    <t>VON</t>
  </si>
  <si>
    <t>{1a1456a3-2b3b-405c-bd7c-92a9102d9be4}</t>
  </si>
  <si>
    <t>KRYCÍ LIST SOUPISU PRACÍ</t>
  </si>
  <si>
    <t>Objekt:</t>
  </si>
  <si>
    <t>102A - Úpravy silnice III/19335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</si>
  <si>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</si>
  <si>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</si>
  <si>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</si>
  <si>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</si>
  <si>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</si>
  <si>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</si>
  <si>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</si>
  <si>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</si>
  <si>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</si>
  <si>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</si>
  <si>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</si>
  <si>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</si>
  <si>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</si>
  <si>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</si>
  <si>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</si>
  <si>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</si>
  <si>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</si>
  <si>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</si>
  <si>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</si>
  <si>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</si>
  <si>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</si>
  <si>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</si>
  <si>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</si>
  <si>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</si>
  <si>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</si>
  <si>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</si>
  <si>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</si>
  <si>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</si>
  <si>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</si>
  <si>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</si>
  <si>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</si>
  <si>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113107226</t>
  </si>
  <si>
    <t>Odstranění podkladů nebo krytů strojně plochy jednotlivě přes 200 m2 s přemístěním hmot na skládku na vzdálenost do 20 m nebo s naložením na dopravní prostředek z kameniva hrubého drceného se štětem, o tl. vrstvy přes 250 do 450 mm</t>
  </si>
  <si>
    <t>m2</t>
  </si>
  <si>
    <t>CS ÚRS 2024 02</t>
  </si>
  <si>
    <t>4</t>
  </si>
  <si>
    <t>-1784228890</t>
  </si>
  <si>
    <t>Online PSC</t>
  </si>
  <si>
    <t>https://podminky.urs.cz/item/CS_URS_2024_02/113107226</t>
  </si>
  <si>
    <t>VV</t>
  </si>
  <si>
    <t>"KOMUNIKACE"</t>
  </si>
  <si>
    <t>"km 0,364 09 - 0,665 00" 1580</t>
  </si>
  <si>
    <t>"km 0,000 00 - 0,187 07" 1050</t>
  </si>
  <si>
    <t>Součet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</si>
  <si>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</si>
  <si>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</si>
  <si>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1722264468</t>
  </si>
  <si>
    <t>https://podminky.urs.cz/item/CS_URS_2024_02/113107241</t>
  </si>
  <si>
    <t>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</si>
  <si>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</si>
  <si>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</si>
  <si>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</si>
  <si>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1627182738</t>
  </si>
  <si>
    <t>https://podminky.urs.cz/item/CS_URS_2024_02/113202111</t>
  </si>
  <si>
    <t>"stáv. sil. obrubníky v trase"</t>
  </si>
  <si>
    <t>"km 0,000 00 - 0,187 07" 123</t>
  </si>
  <si>
    <t>"km 0,364 09 - 0,665 00" 66</t>
  </si>
  <si>
    <t>122452204</t>
  </si>
  <si>
    <t>Odkopávky a prokopávky nezapažené pro silnice a dálnice strojně v hornině třídy těžitelnosti II přes 100 do 500 m3</t>
  </si>
  <si>
    <t>m3</t>
  </si>
  <si>
    <t>820721688</t>
  </si>
  <si>
    <t>https://podminky.urs.cz/item/CS_URS_2024_02/122452204</t>
  </si>
  <si>
    <t>"pro konstrukci vozovky - určeno z příčných řezů"</t>
  </si>
  <si>
    <t>"km 0,364 09 - 0,665 00" 166</t>
  </si>
  <si>
    <t>"km 0,000 00 - 0,187 07" 109</t>
  </si>
  <si>
    <t>"SANACE ZEMNÍ PLÁNĚ (v tl. 0,4 m)"</t>
  </si>
  <si>
    <t>"km 0,364 09 - 0,665 00" 1660*0,4</t>
  </si>
  <si>
    <t>"km 0,000 00 - 0,187 07" 1090*0,4</t>
  </si>
  <si>
    <t>"AUTOBUS. ZÁLIV"</t>
  </si>
  <si>
    <t>"km 0,391 22 - 0,436 41 L" 105*0,4</t>
  </si>
  <si>
    <t>"KŘIŽOVATKA"</t>
  </si>
  <si>
    <t>"km 0,120 00 L" 45*0,4</t>
  </si>
  <si>
    <t>5</t>
  </si>
  <si>
    <t>131351100</t>
  </si>
  <si>
    <t>Hloubení nezapažených jam a zářezů strojně s urovnáním dna do předepsaného profilu a spádu v hornině třídy těžitelnosti II skupiny 4 do 20 m3</t>
  </si>
  <si>
    <t>32005435</t>
  </si>
  <si>
    <t>https://podminky.urs.cz/item/CS_URS_2024_02/131351100</t>
  </si>
  <si>
    <t>"PRO ULIČNÍ VPUSTI"</t>
  </si>
  <si>
    <t>"km 0,000 00 - 0,187 07" 1*1*0,8*9</t>
  </si>
  <si>
    <t>"(V51, V52, V53, V55, V56, V57, V58, V59, V60)"</t>
  </si>
  <si>
    <t>"km 0,364 09 - 0,665 00" 1*1*0,8*13</t>
  </si>
  <si>
    <t>"(V27, V28, V31, V33, V36, V37, V38, V39, V40, V41, V42, V43, V44)"</t>
  </si>
  <si>
    <t>6</t>
  </si>
  <si>
    <t>132351101</t>
  </si>
  <si>
    <t>Hloubení nezapažených rýh šířky do 800 mm strojně s urovnáním dna do předepsaného profilu a spádu v hornině třídy těžitelnosti II skupiny 4 do 20 m3</t>
  </si>
  <si>
    <t>774366851</t>
  </si>
  <si>
    <t>https://podminky.urs.cz/item/CS_URS_2024_02/132351101</t>
  </si>
  <si>
    <t>"PRO PŘÍPOJKY UV"</t>
  </si>
  <si>
    <t>"km 0,000 00 - 0,187 07" 0,8*0,6*19,1</t>
  </si>
  <si>
    <t>"km 0,364 09 - 0,665 00" 0,8*0,6*50</t>
  </si>
  <si>
    <t>"PRO PŘÍPOJKY ŠTĚRBINOVÝCH ŽLABŮ"</t>
  </si>
  <si>
    <t>"km 0,000 00 - 0,187 07" 0,8*0,6*23</t>
  </si>
  <si>
    <t>"(V61)"</t>
  </si>
  <si>
    <t>"km 0,364 09 - 0,665 00" 0,8*0,6*2</t>
  </si>
  <si>
    <t>"(V32, V34)"</t>
  </si>
  <si>
    <t>7</t>
  </si>
  <si>
    <t>132351102</t>
  </si>
  <si>
    <t>Hloubení nezapažených rýh šířky do 800 mm strojně s urovnáním dna do předepsaného profilu a spádu v hornině třídy těžitelnosti II skupiny 4 přes 20 do 50 m3</t>
  </si>
  <si>
    <t>199885760</t>
  </si>
  <si>
    <t>https://podminky.urs.cz/item/CS_URS_2024_02/132351102</t>
  </si>
  <si>
    <t>"PRO PODÉLNOU DRENÁŽ"</t>
  </si>
  <si>
    <t>"km 0,364 09 - 0,665 00" 0,4*0,5*573</t>
  </si>
  <si>
    <t>"km 0,000 00 - 0,187 07" 0,4*0,5*190</t>
  </si>
  <si>
    <t>8</t>
  </si>
  <si>
    <t>162751199.R</t>
  </si>
  <si>
    <t>Odvoz výkopku zeminy na skládku dle možností zhotovitele (nevhodná zemina)</t>
  </si>
  <si>
    <t>1373149255</t>
  </si>
  <si>
    <t>"odvoz výkopku zeminy - nevhodná zemina"</t>
  </si>
  <si>
    <t>"celkem natěženo zeminy" 1435+17,6+45,2+152,6</t>
  </si>
  <si>
    <t>"(viz protokol o zkoušce zak. č. PR24C3596 ze dne 24. 10. 2024)</t>
  </si>
  <si>
    <t>9</t>
  </si>
  <si>
    <t>162751999.R</t>
  </si>
  <si>
    <t>Dovezení vhodného materiálu pro zpětné zásypy a obsypy vč. naložení a poplatku za jeho získání</t>
  </si>
  <si>
    <t>429639198</t>
  </si>
  <si>
    <t>"pro obsyp UV" 8,8</t>
  </si>
  <si>
    <t>"pro zásyp rýh" 6,8</t>
  </si>
  <si>
    <t>"pro zřízení zemních krajnic" 6,8</t>
  </si>
  <si>
    <t>10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</si>
  <si>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</si>
  <si>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</si>
  <si>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251290719</t>
  </si>
  <si>
    <t>https://podminky.urs.cz/item/CS_URS_2024_02/171152121</t>
  </si>
  <si>
    <t>11</t>
  </si>
  <si>
    <t>M</t>
  </si>
  <si>
    <t>58344229</t>
  </si>
  <si>
    <t>štěrkodrť frakce 0/125</t>
  </si>
  <si>
    <t>t</t>
  </si>
  <si>
    <t>-1297645883</t>
  </si>
  <si>
    <t>1160*2,2 'Přepočtené koeficientem množství</t>
  </si>
  <si>
    <t>171251201</t>
  </si>
  <si>
    <t>Uložení sypaniny na skládky nebo meziskládky bez hutnění s upravením uložené sypaniny do předepsaného tvaru</t>
  </si>
  <si>
    <t>-640184406</t>
  </si>
  <si>
    <t>https://podminky.urs.cz/item/CS_URS_2024_02/171251201</t>
  </si>
  <si>
    <t>"zemina dočasná" 22,4</t>
  </si>
  <si>
    <t>"zemina trvalá" 1650,4</t>
  </si>
  <si>
    <t>13</t>
  </si>
  <si>
    <t>174151101</t>
  </si>
  <si>
    <t>Zásyp sypaninou z jakékoliv horniny strojně s uložením výkopku ve vrstvách se zhutněním jam, šachet, rýh nebo kolem objektů v těchto vykopávkách</t>
  </si>
  <si>
    <t>-1333875626</t>
  </si>
  <si>
    <t>https://podminky.urs.cz/item/CS_URS_2024_02/174151101</t>
  </si>
  <si>
    <t>"OBSYP UV"</t>
  </si>
  <si>
    <t>"km 0,000 00 - 0,187 07" 7,2 - 9*0,4</t>
  </si>
  <si>
    <t>"(V51, V52, V53, V55, V57, V58, V59, V60)"</t>
  </si>
  <si>
    <t>"km 0,364 09 - 0,665 00" 10,4 - 13*0,4</t>
  </si>
  <si>
    <t>"ZÁSYP RÝH - PŘÍPOJKY UV"</t>
  </si>
  <si>
    <t>"km 0,000 00 - 0,187 07" 9,2*0,15</t>
  </si>
  <si>
    <t>"km 0,364 09 - 0,665 00" 24*0,15</t>
  </si>
  <si>
    <t>"ZÁSYP RÝH - PŘÍPOJKY ŠTĚRBINOVÝCH ŽLABŮ"</t>
  </si>
  <si>
    <t>"km 0,000 00 - 0,187 07" 11*0,15</t>
  </si>
  <si>
    <t>"km 0,364 09 - 0,665 00" 1*0,15</t>
  </si>
  <si>
    <t>14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</si>
  <si>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</si>
  <si>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</si>
  <si>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-2080764815</t>
  </si>
  <si>
    <t>https://podminky.urs.cz/item/CS_URS_2024_02/175151101</t>
  </si>
  <si>
    <t>"KOLEM PŘÍPOJEK UV"</t>
  </si>
  <si>
    <t>"km 0,000 00 - 0,187 07" 0,244*8,9</t>
  </si>
  <si>
    <t>"(V51, V52, V53, V55, V56, V57, V58)"</t>
  </si>
  <si>
    <t>"km 0,364 09 - 0,665 00" 0,244*19,3</t>
  </si>
  <si>
    <t>"(V27, V28, V31, V33, V36, V37, V38, V40, V41, V44)"</t>
  </si>
  <si>
    <t>15</t>
  </si>
  <si>
    <t>58331200</t>
  </si>
  <si>
    <t>štěrkopísek netříděný</t>
  </si>
  <si>
    <t>1776238063</t>
  </si>
  <si>
    <t>6,881*2 'Přepočtené koeficientem množství</t>
  </si>
  <si>
    <t>16</t>
  </si>
  <si>
    <t>181152302</t>
  </si>
  <si>
    <t>Úprava pláně na stavbách silnic a dálnic strojně v zářezech mimo skalních se zhutněním</t>
  </si>
  <si>
    <t>2044219961</t>
  </si>
  <si>
    <t>https://podminky.urs.cz/item/CS_URS_2024_02/181152302</t>
  </si>
  <si>
    <t>"km 0,364 09 - 0,665 00" 1660</t>
  </si>
  <si>
    <t>"km 0,000 00 - 0,187 07" 1090</t>
  </si>
  <si>
    <t>"km 0,391 22 - 0,436 41 L" 105</t>
  </si>
  <si>
    <t>"km 0,120 00 L" 45</t>
  </si>
  <si>
    <t>"SJEZD"</t>
  </si>
  <si>
    <t>"km 0,125 00 L" 10</t>
  </si>
  <si>
    <t>Zakládání</t>
  </si>
  <si>
    <t>17</t>
  </si>
  <si>
    <t>211561111</t>
  </si>
  <si>
    <t>Výplň kamenivem do rýh odvodňovacích žeber nebo trativodů bez zhutnění, s úpravou povrchu výplně kamenivem hrubým drceným frakce 8 až 32 mm</t>
  </si>
  <si>
    <t>1429543143</t>
  </si>
  <si>
    <t>https://podminky.urs.cz/item/CS_URS_2024_02/211561111</t>
  </si>
  <si>
    <t>"PODÉLNÁ DRENÁŽ"</t>
  </si>
  <si>
    <t>18</t>
  </si>
  <si>
    <t>212532111</t>
  </si>
  <si>
    <t>Lože pro trativody ze štěrkodrti ŠD 0/22</t>
  </si>
  <si>
    <t>-146750446</t>
  </si>
  <si>
    <t>https://podminky.urs.cz/item/CS_URS_2024_02/212532111</t>
  </si>
  <si>
    <t>"km 0,364 09 - 0,665 00" 0,4*0,06*573</t>
  </si>
  <si>
    <t>"km 0,000 00 - 0,187 07" 0,4*0,06*190</t>
  </si>
  <si>
    <t>19</t>
  </si>
  <si>
    <t>212755214</t>
  </si>
  <si>
    <t>Trativody bez lože z drenážních trubek plastových flexibilních D 100 mm</t>
  </si>
  <si>
    <t>1078312739</t>
  </si>
  <si>
    <t>https://podminky.urs.cz/item/CS_URS_2024_02/212755214</t>
  </si>
  <si>
    <t>"km 0,364 09 - 0,665 00" 573</t>
  </si>
  <si>
    <t>"km 0,000 00 - 0,187 07" 190</t>
  </si>
  <si>
    <t>Vodorovné konstrukce</t>
  </si>
  <si>
    <t>20</t>
  </si>
  <si>
    <t>451573111</t>
  </si>
  <si>
    <t>Lože pod potrubí, stoky a drobné objekty v otevřeném výkopu z písku a štěrkopísku do 63 mm</t>
  </si>
  <si>
    <t>-465645605</t>
  </si>
  <si>
    <t>https://podminky.urs.cz/item/CS_URS_2024_02/451573111</t>
  </si>
  <si>
    <t>"PŘÍPOJKY ULIČNÍCH VPUSTÍ"</t>
  </si>
  <si>
    <t>"km 0,000 00 - 0,187 07" 0,072*19,1</t>
  </si>
  <si>
    <t>"km 0,364 09 - 0,665 00" 0,072*50</t>
  </si>
  <si>
    <t>"PŘÍPOJKY ŠTĚRBINOVÝCH ŽLABŮ"</t>
  </si>
  <si>
    <t>"km 0,000 00 - 0,187 07" 0,072*23</t>
  </si>
  <si>
    <t>"km 0,364 09 - 0,665 00" 0,072*2</t>
  </si>
  <si>
    <t>452112112</t>
  </si>
  <si>
    <t>Osazení betonových dílců prstenců nebo rámů pod poklopy a mříže, výšky do 100 mm</t>
  </si>
  <si>
    <t>kus</t>
  </si>
  <si>
    <t>974303325</t>
  </si>
  <si>
    <t>https://podminky.urs.cz/item/CS_URS_2024_02/452112112</t>
  </si>
  <si>
    <t>"ULIČNÍ VPUSTI"</t>
  </si>
  <si>
    <t>"km 0,000 00 - 0,187 07" 9</t>
  </si>
  <si>
    <t>"km 0,364 09 - 0,665 00" 13</t>
  </si>
  <si>
    <t>22</t>
  </si>
  <si>
    <t>59223864</t>
  </si>
  <si>
    <t>prstenec pro uliční vpusť vyrovnávací betonový 390x60x130mm</t>
  </si>
  <si>
    <t>-671697783</t>
  </si>
  <si>
    <t>23</t>
  </si>
  <si>
    <t>452311131</t>
  </si>
  <si>
    <t>Podkladní a zajišťovací konstrukce z betonu prostého v otevřeném výkopu bez zvýšených nároků na prostředí desky pod potrubí, stoky a drobné objekty z betonu tř. C 12/15</t>
  </si>
  <si>
    <t>1810701926</t>
  </si>
  <si>
    <t>https://podminky.urs.cz/item/CS_URS_2024_02/452311131</t>
  </si>
  <si>
    <t>"km 0,000 00 - 0,187 07" 0,85*0,85*0,1*9</t>
  </si>
  <si>
    <t>"km 0,364 09 - 0,665 00" 0,85*0,85*0,1*13</t>
  </si>
  <si>
    <t>24</t>
  </si>
  <si>
    <t>452386121</t>
  </si>
  <si>
    <t>Podkladní a vyrovnávací konstrukce z betonu vyrovnávací prstence z prostého betonu tř. C 25/30 pod poklopy a mříže, výšky přes 100 do 200 mm</t>
  </si>
  <si>
    <t>-538874220</t>
  </si>
  <si>
    <t>https://podminky.urs.cz/item/CS_URS_2024_02/452386121</t>
  </si>
  <si>
    <t>Komunikace pozemní</t>
  </si>
  <si>
    <t>25</t>
  </si>
  <si>
    <t>564851011</t>
  </si>
  <si>
    <t>Podklad ze štěrkodrti ŠD s rozprostřením a zhutněním plochy jednotlivě do 100 m2, po zhutnění tl. 150 mm</t>
  </si>
  <si>
    <t>1613779383</t>
  </si>
  <si>
    <t>https://podminky.urs.cz/item/CS_URS_2024_02/564851011</t>
  </si>
  <si>
    <t>"km 0,120 00 L" 45*2</t>
  </si>
  <si>
    <t>"km 0,125 00 L" 10*2</t>
  </si>
  <si>
    <t>26</t>
  </si>
  <si>
    <t>564851111</t>
  </si>
  <si>
    <t>Podklad ze štěrkodrti ŠD s rozprostřením a zhutněním plochy přes 100 m2, po zhutnění tl. 150 mm</t>
  </si>
  <si>
    <t>725010221</t>
  </si>
  <si>
    <t>https://podminky.urs.cz/item/CS_URS_2024_02/564851111</t>
  </si>
  <si>
    <t>"km 0,364 09 - 0,665 00" 1660*2</t>
  </si>
  <si>
    <t>"km 0,000 00 - 0,187 07" 1090*2</t>
  </si>
  <si>
    <t>"km 0,391 22 - 0,436 41 L" 105*2</t>
  </si>
  <si>
    <t>27</t>
  </si>
  <si>
    <t>565155111</t>
  </si>
  <si>
    <t>Asfaltový beton vrstva podkladní ACP 16 (obalované kamenivo střednězrnné - OKS) s rozprostřením a zhutněním v pruhu šířky přes 1,5 do 3 m, po zhutnění tl. 70 mm</t>
  </si>
  <si>
    <t>-1181370944</t>
  </si>
  <si>
    <t>https://podminky.urs.cz/item/CS_URS_2024_02/565155111</t>
  </si>
  <si>
    <t>"AUTOBUSOVÝ ZÁLIV"</t>
  </si>
  <si>
    <t>28</t>
  </si>
  <si>
    <t>565155121</t>
  </si>
  <si>
    <t>Asfaltový beton vrstva podkladní ACP 16 (obalované kamenivo střednězrnné - OKS) s rozprostřením a zhutněním v pruhu šířky přes 3 m, po zhutnění tl. 70 mm</t>
  </si>
  <si>
    <t>-816433076</t>
  </si>
  <si>
    <t>https://podminky.urs.cz/item/CS_URS_2024_02/565155121</t>
  </si>
  <si>
    <t>"km 0,364 09 - 0,665 00" 1655</t>
  </si>
  <si>
    <t>"KŘIŽOVATKA" 60</t>
  </si>
  <si>
    <t>"SJEZD" 10</t>
  </si>
  <si>
    <t>29</t>
  </si>
  <si>
    <t>569831111</t>
  </si>
  <si>
    <t>Zpevnění krajnic nebo komunikací pro pěší s rozprostřením a zhutněním, po zhutnění štěrkodrtí tl. 100 mm</t>
  </si>
  <si>
    <t>1115467054</t>
  </si>
  <si>
    <t>https://podminky.urs.cz/item/CS_URS_2024_02/569831111</t>
  </si>
  <si>
    <t>"prům. šířka krajnice 0,5 m"</t>
  </si>
  <si>
    <t>"km 0,122 50 - 0,187 07 L" 68*0,5</t>
  </si>
  <si>
    <t>30</t>
  </si>
  <si>
    <t>569903311</t>
  </si>
  <si>
    <t>Zřízení zemních krajnic z hornin jakékoliv třídy se zhutněním</t>
  </si>
  <si>
    <t>-927479727</t>
  </si>
  <si>
    <t>https://podminky.urs.cz/item/CS_URS_2024_02/569903311</t>
  </si>
  <si>
    <t>"z vhodné nenamrzavé zeminy"</t>
  </si>
  <si>
    <t>"km 0,122 50 - 0,187 07 L" 68*0,1</t>
  </si>
  <si>
    <t>31</t>
  </si>
  <si>
    <t>577134111</t>
  </si>
  <si>
    <t>Asfaltový beton vrstva obrusná ACO 11 (ABS) s rozprostřením a se zhutněním z nemodifikovaného asfaltu v pruhu šířky do 3 m tř. I (ACO 11+), po zhutnění tl. 40 mm</t>
  </si>
  <si>
    <t>1222293048</t>
  </si>
  <si>
    <t>https://podminky.urs.cz/item/CS_URS_2024_02/577134111</t>
  </si>
  <si>
    <t>32</t>
  </si>
  <si>
    <t>577134121</t>
  </si>
  <si>
    <t>Asfaltový beton vrstva obrusná ACO 11 (ABS) s rozprostřením a se zhutněním z nemodifikovaného asfaltu v pruhu šířky přes 3 m tř. I (ACO 11+), po zhutnění tl. 40 mm</t>
  </si>
  <si>
    <t>-1872213357</t>
  </si>
  <si>
    <t>https://podminky.urs.cz/item/CS_URS_2024_02/577134121</t>
  </si>
  <si>
    <t>Trubní vedení</t>
  </si>
  <si>
    <t>33</t>
  </si>
  <si>
    <t>817374111</t>
  </si>
  <si>
    <t>Montáž betonových útesů s hrdlem na potrubí betonovém a železobetonovém DN 300</t>
  </si>
  <si>
    <t>-1943852658</t>
  </si>
  <si>
    <t>https://podminky.urs.cz/item/CS_URS_2024_02/817374111</t>
  </si>
  <si>
    <t>"PŘÍPOJKY ULIČNÍCH VPUSTÍ (napojení)"</t>
  </si>
  <si>
    <t>"km 0,000 00 - 0,187 07" 1</t>
  </si>
  <si>
    <t>"(V51)"</t>
  </si>
  <si>
    <t>34</t>
  </si>
  <si>
    <t>817394111</t>
  </si>
  <si>
    <t>Montáž betonových útesů s hrdlem na potrubí betonovém a železobetonovém DN 400</t>
  </si>
  <si>
    <t>-1317696741</t>
  </si>
  <si>
    <t>https://podminky.urs.cz/item/CS_URS_2024_02/817394111</t>
  </si>
  <si>
    <t>"km 0,000 00 - 0,187 07" 2</t>
  </si>
  <si>
    <t>"(V57, V58)"</t>
  </si>
  <si>
    <t>35</t>
  </si>
  <si>
    <t>817444111</t>
  </si>
  <si>
    <t>Montáž betonových útesů s hrdlem na potrubí betonovém a železobetonovém DN 600</t>
  </si>
  <si>
    <t>-1793695669</t>
  </si>
  <si>
    <t>https://podminky.urs.cz/item/CS_URS_2024_02/817444111</t>
  </si>
  <si>
    <t>"km 0,000 00 - 0,187 07" 4</t>
  </si>
  <si>
    <t>"(V52, V53, V55, V56)"</t>
  </si>
  <si>
    <t>36</t>
  </si>
  <si>
    <t>817494111</t>
  </si>
  <si>
    <t>Montáž betonových útesů s hrdlem na potrubí betonovém a železobetonovém DN 1000</t>
  </si>
  <si>
    <t>107546482</t>
  </si>
  <si>
    <t>https://podminky.urs.cz/item/CS_URS_2024_02/817494111</t>
  </si>
  <si>
    <t>"km 0,364 09 - 0,665 00" 2</t>
  </si>
  <si>
    <t>"(V28, V38)"</t>
  </si>
  <si>
    <t>37</t>
  </si>
  <si>
    <t>871313121</t>
  </si>
  <si>
    <t>Montáž kanalizačního potrubí z tvrdého PVC-U hladkého plnostěnného tuhost SN 8 DN 160</t>
  </si>
  <si>
    <t>-707735637</t>
  </si>
  <si>
    <t>https://podminky.urs.cz/item/CS_URS_2024_02/871313121</t>
  </si>
  <si>
    <t>"km 0,000 00 - 0,187 07"</t>
  </si>
  <si>
    <t>"V51" 1</t>
  </si>
  <si>
    <t>"V52" 1,5</t>
  </si>
  <si>
    <t>"V53" 1</t>
  </si>
  <si>
    <t>"V55" 1</t>
  </si>
  <si>
    <t>"V56" 0,5</t>
  </si>
  <si>
    <t>"V57" 1</t>
  </si>
  <si>
    <t>"V58" 1,9</t>
  </si>
  <si>
    <t>"V59" 5,2</t>
  </si>
  <si>
    <t>"V60" 6</t>
  </si>
  <si>
    <t>"km 0,364 09 - 0,665 00"</t>
  </si>
  <si>
    <t>"V27" 1,1</t>
  </si>
  <si>
    <t>"V28" 1,3</t>
  </si>
  <si>
    <t>"V31" 3,4</t>
  </si>
  <si>
    <t>"V33" 7</t>
  </si>
  <si>
    <t>"V36" 1</t>
  </si>
  <si>
    <t>"V37" 1</t>
  </si>
  <si>
    <t>"V38" 1,5</t>
  </si>
  <si>
    <t>"V39" 16,2</t>
  </si>
  <si>
    <t>"V40" 1</t>
  </si>
  <si>
    <t>"V41" 1</t>
  </si>
  <si>
    <t>"V42" 7</t>
  </si>
  <si>
    <t>"V43" 7,5</t>
  </si>
  <si>
    <t>"V44" 1</t>
  </si>
  <si>
    <t>"V61" 23</t>
  </si>
  <si>
    <t>"V32" 1</t>
  </si>
  <si>
    <t>"V34" 1</t>
  </si>
  <si>
    <t>38</t>
  </si>
  <si>
    <t>28611164</t>
  </si>
  <si>
    <t>trubka kanalizační PVC-U plnostěnná jednovrstvá DN 160x1000mm SN8</t>
  </si>
  <si>
    <t>-806056653</t>
  </si>
  <si>
    <t>94,1*1,03 'Přepočtené koeficientem množství</t>
  </si>
  <si>
    <t>39</t>
  </si>
  <si>
    <t>877310310</t>
  </si>
  <si>
    <t>Montáž tvarovek na kanalizačním plastovém potrubí z PP nebo PVC-U hladkého plnostěnného kolen, víček nebo hrdlových uzávěrů DN 150</t>
  </si>
  <si>
    <t>-1856223172</t>
  </si>
  <si>
    <t>https://podminky.urs.cz/item/CS_URS_2024_02/877310310</t>
  </si>
  <si>
    <t>"V60" 3</t>
  </si>
  <si>
    <t>"V39" 3</t>
  </si>
  <si>
    <t>"V42" 1</t>
  </si>
  <si>
    <t>"V43" 1</t>
  </si>
  <si>
    <t>"V61" 2</t>
  </si>
  <si>
    <t>40</t>
  </si>
  <si>
    <t>28611361</t>
  </si>
  <si>
    <t>koleno kanalizační PVC KG 160x45°</t>
  </si>
  <si>
    <t>-326382297</t>
  </si>
  <si>
    <t>41</t>
  </si>
  <si>
    <t>877310320</t>
  </si>
  <si>
    <t>Montáž tvarovek na kanalizačním plastovém potrubí z PP nebo PVC-U hladkého plnostěnného odboček DN 150</t>
  </si>
  <si>
    <t>-1135214062</t>
  </si>
  <si>
    <t>https://podminky.urs.cz/item/CS_URS_2024_02/877310320</t>
  </si>
  <si>
    <t>"V39" 1</t>
  </si>
  <si>
    <t>"V61" 1</t>
  </si>
  <si>
    <t>42</t>
  </si>
  <si>
    <t>28611392</t>
  </si>
  <si>
    <t>odbočka kanalizační plastová s hrdlem KG 160/160/45°</t>
  </si>
  <si>
    <t>-1168050671</t>
  </si>
  <si>
    <t>43</t>
  </si>
  <si>
    <t>877310330</t>
  </si>
  <si>
    <t>Montáž tvarovek na kanalizačním plastovém potrubí z PP nebo PVC-U hladkého plnostěnného spojek nebo redukcí DN 150</t>
  </si>
  <si>
    <t>377101690</t>
  </si>
  <si>
    <t>https://podminky.urs.cz/item/CS_URS_2024_02/877310330</t>
  </si>
  <si>
    <t>"(V59)"</t>
  </si>
  <si>
    <t>"(V39, V42)"</t>
  </si>
  <si>
    <t>"PŘÍPOJKY ŠTĚRBINOVÝCH ŽLABŮ (napojení)"</t>
  </si>
  <si>
    <t>44</t>
  </si>
  <si>
    <t>28611568</t>
  </si>
  <si>
    <t>objímka převlečná kanalizace plastové KG DN 150</t>
  </si>
  <si>
    <t>-1962562320</t>
  </si>
  <si>
    <t>45</t>
  </si>
  <si>
    <t>877315124</t>
  </si>
  <si>
    <t>Montáž navrtávacího sedla kanalizační přípojky v otevřeném výkopu pro hlavní potrubí plastové plnostěnné, přípojka DN 150</t>
  </si>
  <si>
    <t>1371368977</t>
  </si>
  <si>
    <t>https://podminky.urs.cz/item/CS_URS_2024_02/877315124</t>
  </si>
  <si>
    <t>"(V33, V43)"</t>
  </si>
  <si>
    <t>46</t>
  </si>
  <si>
    <t>28651310</t>
  </si>
  <si>
    <t>sedlo kolmé mechanické KG DN 315/160</t>
  </si>
  <si>
    <t>721025848</t>
  </si>
  <si>
    <t>47</t>
  </si>
  <si>
    <t>28651328</t>
  </si>
  <si>
    <t>vložka vyrovnávací pryžová pro napojení potrubí KG 160 nebo litiny SML</t>
  </si>
  <si>
    <t>-291649149</t>
  </si>
  <si>
    <t>48</t>
  </si>
  <si>
    <t>895941301</t>
  </si>
  <si>
    <t>Osazení vpusti uliční z betonových dílců DN 450 dno s výtokem</t>
  </si>
  <si>
    <t>894942642</t>
  </si>
  <si>
    <t>https://podminky.urs.cz/item/CS_URS_2024_02/895941301</t>
  </si>
  <si>
    <t>49</t>
  </si>
  <si>
    <t>59223335</t>
  </si>
  <si>
    <t>vpusť uliční DN 450 kaliště s odtokem 150mm PVC 450/370x50mm</t>
  </si>
  <si>
    <t>31882969</t>
  </si>
  <si>
    <t>50</t>
  </si>
  <si>
    <t>895941313</t>
  </si>
  <si>
    <t>Osazení vpusti uliční z betonových dílců DN 450 skruž horní 295 mm</t>
  </si>
  <si>
    <t>-1657625943</t>
  </si>
  <si>
    <t>https://podminky.urs.cz/item/CS_URS_2024_02/895941313</t>
  </si>
  <si>
    <t>51</t>
  </si>
  <si>
    <t>59223857</t>
  </si>
  <si>
    <t>skruž betonová horní pro uliční vpusť 450x295x50mm</t>
  </si>
  <si>
    <t>114800591</t>
  </si>
  <si>
    <t>52</t>
  </si>
  <si>
    <t>899132121</t>
  </si>
  <si>
    <t>Výměna (výšková úprava) poklopu kanalizačního s rámem pevným s ošetřením podkladních vrstev hloubky do 25 cm</t>
  </si>
  <si>
    <t>-1918503448</t>
  </si>
  <si>
    <t>https://podminky.urs.cz/item/CS_URS_2024_02/899132121</t>
  </si>
  <si>
    <t>"stáv. kanal. šachty v trase"</t>
  </si>
  <si>
    <t>"km 0,364 09 - 0,665 00" 4</t>
  </si>
  <si>
    <t>53</t>
  </si>
  <si>
    <t>28661935</t>
  </si>
  <si>
    <t>poklop šachtový litinový DN 600 pro třídu zatížení D400</t>
  </si>
  <si>
    <t>1834632419</t>
  </si>
  <si>
    <t>54</t>
  </si>
  <si>
    <t>899132212</t>
  </si>
  <si>
    <t>Výměna (výšková úprava) poklopu vodovodního samonivelačního nebo pevného šoupátkového</t>
  </si>
  <si>
    <t>-1365374108</t>
  </si>
  <si>
    <t>https://podminky.urs.cz/item/CS_URS_2024_02/899132212</t>
  </si>
  <si>
    <t>"stáv. vodovod. uzávěry, hydranty a šoupata v trase"</t>
  </si>
  <si>
    <t>55</t>
  </si>
  <si>
    <t>55241101</t>
  </si>
  <si>
    <t>poklop šoupátkový litinový bez ventilace tř D400 v pevném rámu</t>
  </si>
  <si>
    <t>-414754108</t>
  </si>
  <si>
    <t>56</t>
  </si>
  <si>
    <t>899133211</t>
  </si>
  <si>
    <t>Výměna (výšková úprava) vtokové mříže uliční vpusti na betonové skruži s použitím betonových vyrovnávacích prvků</t>
  </si>
  <si>
    <t>-850691169</t>
  </si>
  <si>
    <t>https://podminky.urs.cz/item/CS_URS_2024_02/899133211</t>
  </si>
  <si>
    <t>"stáv. uliční vpust v trase"</t>
  </si>
  <si>
    <t>"km 0,364 09 - 0,665 00" 1</t>
  </si>
  <si>
    <t>57</t>
  </si>
  <si>
    <t>55242320</t>
  </si>
  <si>
    <t>mříž vtoková litinová plochá 500x500mm</t>
  </si>
  <si>
    <t>1491963432</t>
  </si>
  <si>
    <t>58</t>
  </si>
  <si>
    <t>899203112</t>
  </si>
  <si>
    <t>Osazení mříží litinových včetně rámů a košů na bahno pro třídu zatížení B125, C250</t>
  </si>
  <si>
    <t>-996528678</t>
  </si>
  <si>
    <t>https://podminky.urs.cz/item/CS_URS_2024_02/899203112</t>
  </si>
  <si>
    <t>"ULIČNÍ VPUST"</t>
  </si>
  <si>
    <t>"(V60)"</t>
  </si>
  <si>
    <t>59</t>
  </si>
  <si>
    <t>59224499.R</t>
  </si>
  <si>
    <t>obrubníková vtoková mříž C250 se zámkem</t>
  </si>
  <si>
    <t>163811562</t>
  </si>
  <si>
    <t>60</t>
  </si>
  <si>
    <t>59223875</t>
  </si>
  <si>
    <t>koš nízký pro uliční vpusti žárově Pz plech pro rám 500/500mm</t>
  </si>
  <si>
    <t>1376038008</t>
  </si>
  <si>
    <t>61</t>
  </si>
  <si>
    <t>899204112</t>
  </si>
  <si>
    <t>Osazení mříží litinových včetně rámů a košů na bahno pro třídu zatížení D400, E600</t>
  </si>
  <si>
    <t>-801368293</t>
  </si>
  <si>
    <t>https://podminky.urs.cz/item/CS_URS_2024_02/899204112</t>
  </si>
  <si>
    <t>"km 0,000 00 - 0,187 07" 8</t>
  </si>
  <si>
    <t>"(V51, V52, V53, V55, V56, V57, V58, V59)"</t>
  </si>
  <si>
    <t>62</t>
  </si>
  <si>
    <t>-442797076</t>
  </si>
  <si>
    <t>63</t>
  </si>
  <si>
    <t>221945354</t>
  </si>
  <si>
    <t>64</t>
  </si>
  <si>
    <t>899623141</t>
  </si>
  <si>
    <t>Obetonování potrubí nebo zdiva stok betonem prostým v otevřeném výkopu, betonem tř. C 12/15</t>
  </si>
  <si>
    <t>1506590985</t>
  </si>
  <si>
    <t>https://podminky.urs.cz/item/CS_URS_2024_02/899623141</t>
  </si>
  <si>
    <t>"V59" 0,244*5,5</t>
  </si>
  <si>
    <t>"V60" 0,244*4,5</t>
  </si>
  <si>
    <t>"V39" 0,244*5,5</t>
  </si>
  <si>
    <t>"V42" 0,244*5,5</t>
  </si>
  <si>
    <t>"V43" 0,244*5,5</t>
  </si>
  <si>
    <t>65</t>
  </si>
  <si>
    <t>899623151</t>
  </si>
  <si>
    <t>Obetonování potrubí nebo zdiva stok betonem prostým v otevřeném výkopu, betonem tř. C 16/20</t>
  </si>
  <si>
    <t>-1173607543</t>
  </si>
  <si>
    <t>https://podminky.urs.cz/item/CS_URS_2024_02/899623151</t>
  </si>
  <si>
    <t>"v místě napojení na stáv. kanalizaci (beton. útesů)" 9*0,15</t>
  </si>
  <si>
    <t>Ostatní konstrukce a práce, bourání</t>
  </si>
  <si>
    <t>66</t>
  </si>
  <si>
    <t>911121111</t>
  </si>
  <si>
    <t>Montáž zábradlí ocelového přichyceného vruty do betonového podkladu</t>
  </si>
  <si>
    <t>1665454585</t>
  </si>
  <si>
    <t>https://podminky.urs.cz/item/CS_URS_2024_02/911121111</t>
  </si>
  <si>
    <t>"PROPUSTEK"</t>
  </si>
  <si>
    <t>"km 0,460 00" 8*2</t>
  </si>
  <si>
    <t>67</t>
  </si>
  <si>
    <t>55395199.R</t>
  </si>
  <si>
    <t>mostní zábradlí ocelové pozinkované</t>
  </si>
  <si>
    <t>-1166630344</t>
  </si>
  <si>
    <t>68</t>
  </si>
  <si>
    <t>915211112</t>
  </si>
  <si>
    <t>Vodorovné dopravní značení stříkaným plastem dělící čára šířky 125 mm souvislá bílá retroreflexní</t>
  </si>
  <si>
    <t>-453913082</t>
  </si>
  <si>
    <t>https://podminky.urs.cz/item/CS_URS_2024_02/915211112</t>
  </si>
  <si>
    <t>"viz příloha PDPS - Vodorovné dopravní značení"</t>
  </si>
  <si>
    <t>"V 4" 65</t>
  </si>
  <si>
    <t>"V 11a" 38</t>
  </si>
  <si>
    <t>69</t>
  </si>
  <si>
    <t>915221112</t>
  </si>
  <si>
    <t>Vodorovné dopravní značení stříkaným plastem vodící čára bílá šířky 250 mm souvislá retroreflexní</t>
  </si>
  <si>
    <t>17643001</t>
  </si>
  <si>
    <t>https://podminky.urs.cz/item/CS_URS_2024_02/915221112</t>
  </si>
  <si>
    <t>"V 4" 12</t>
  </si>
  <si>
    <t>70</t>
  </si>
  <si>
    <t>915221122</t>
  </si>
  <si>
    <t>Vodorovné dopravní značení stříkaným plastem vodící čára bílá šířky 250 mm přerušovaná retroreflexní</t>
  </si>
  <si>
    <t>224768665</t>
  </si>
  <si>
    <t>https://podminky.urs.cz/item/CS_URS_2024_02/915221122</t>
  </si>
  <si>
    <t>"V 2b (1,5/1,5)" 72</t>
  </si>
  <si>
    <t>"V 4 (0,5/0,5)" 35,5</t>
  </si>
  <si>
    <t>71</t>
  </si>
  <si>
    <t>915231112</t>
  </si>
  <si>
    <t>Vodorovné dopravní značení stříkaným plastem přechody pro chodce, šipky, symboly nápisy bílé retroreflexní</t>
  </si>
  <si>
    <t>731565658</t>
  </si>
  <si>
    <t>https://podminky.urs.cz/item/CS_URS_2024_02/915231112</t>
  </si>
  <si>
    <t>"V 11a - nápis BUS" 1*2</t>
  </si>
  <si>
    <t>"V 13a" 25</t>
  </si>
  <si>
    <t>72</t>
  </si>
  <si>
    <t>915611111</t>
  </si>
  <si>
    <t>Předznačení pro vodorovné značení stříkané barvou nebo prováděné z nátěrových hmot liniové dělicí čáry, vodicí proužky</t>
  </si>
  <si>
    <t>1387448457</t>
  </si>
  <si>
    <t>https://podminky.urs.cz/item/CS_URS_2024_02/915611111</t>
  </si>
  <si>
    <t>73</t>
  </si>
  <si>
    <t>915621111</t>
  </si>
  <si>
    <t>Předznačení pro vodorovné značení stříkané barvou nebo prováděné z nátěrových hmot plošné šipky, symboly, nápisy</t>
  </si>
  <si>
    <t>-801578486</t>
  </si>
  <si>
    <t>https://podminky.urs.cz/item/CS_URS_2024_02/915621111</t>
  </si>
  <si>
    <t>74</t>
  </si>
  <si>
    <t>916111113</t>
  </si>
  <si>
    <t>Osazení silniční obruby z dlažebních kostek v jedné řadě s ložem tl. přes 50 do 100 mm, s vyplněním a zatřením spár cementovou maltou z velkých kostek s boční opěrou z betonu prostého, do lože z betonu prostého téže značky</t>
  </si>
  <si>
    <t>-2113486674</t>
  </si>
  <si>
    <t>https://podminky.urs.cz/item/CS_URS_2024_02/916111113</t>
  </si>
  <si>
    <t>"km 0,391 22 - 0,436 41 L" 49,5</t>
  </si>
  <si>
    <t>75</t>
  </si>
  <si>
    <t>58381008</t>
  </si>
  <si>
    <t>kostka štípaná dlažební žula velká 15/17</t>
  </si>
  <si>
    <t>-252910010</t>
  </si>
  <si>
    <t>49,5*0,1717 'Přepočtené koeficientem množství</t>
  </si>
  <si>
    <t>76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</si>
  <si>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</si>
  <si>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</si>
  <si>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-1487425576</t>
  </si>
  <si>
    <t>https://podminky.urs.cz/item/CS_URS_2024_02/916132113</t>
  </si>
  <si>
    <t>"PŘÍDLAŽBA"</t>
  </si>
  <si>
    <t>"km 0,000 00 - 0,187 07" 288</t>
  </si>
  <si>
    <t>"km 0,364 09 - 0,665 00" 552</t>
  </si>
  <si>
    <t>77</t>
  </si>
  <si>
    <t>59245020</t>
  </si>
  <si>
    <t>dlažba skladebná betonová 200x100mm tl 80mm přírodní</t>
  </si>
  <si>
    <t>1292575501</t>
  </si>
  <si>
    <t>840*0,102 'Přepočtené koeficientem množství</t>
  </si>
  <si>
    <t>78</t>
  </si>
  <si>
    <t>916991121</t>
  </si>
  <si>
    <t>Lože pod obrubníky, krajníky nebo obruby z dlažebních kostek z betonu prostého</t>
  </si>
  <si>
    <t>-757381786</t>
  </si>
  <si>
    <t>https://podminky.urs.cz/item/CS_URS_2024_02/916991121</t>
  </si>
  <si>
    <t>"tl. lože cca 0,15 m"</t>
  </si>
  <si>
    <t>"km 0,000 00 - 0,187 07" 0,25*288*0,05</t>
  </si>
  <si>
    <t>"km 0,364 09 - 0,665 00" 0,25*552*0,05</t>
  </si>
  <si>
    <t>"km 0,391 22 - 0,436 41 L" 0,5*49,5*0,05</t>
  </si>
  <si>
    <t>79</t>
  </si>
  <si>
    <t>919499999.R</t>
  </si>
  <si>
    <t>Úprava stáv. propustku v trase</t>
  </si>
  <si>
    <t>komplet</t>
  </si>
  <si>
    <t>-1081207755</t>
  </si>
  <si>
    <t>"km 0,460 00" 1</t>
  </si>
  <si>
    <t>"(návrh úpravy bude upřesněn investorem během stavby)"</t>
  </si>
  <si>
    <t>80</t>
  </si>
  <si>
    <t>919731121</t>
  </si>
  <si>
    <t>Zarovnání styčné plochy podkladu nebo krytu podél vybourané části komunikace nebo zpevněné plochy živičné tl. do 50 mm</t>
  </si>
  <si>
    <t>-1483238517</t>
  </si>
  <si>
    <t>https://podminky.urs.cz/item/CS_URS_2024_02/919731121</t>
  </si>
  <si>
    <t>"ZÚ km 0,364 09" 5,5</t>
  </si>
  <si>
    <t>"km 0,506 79 L" 15,5</t>
  </si>
  <si>
    <t>"KÚ km 0,665 00" 4,5</t>
  </si>
  <si>
    <t>"ZÚ km 0,000 00" 20,5</t>
  </si>
  <si>
    <t>"km 0,084 36 L" 14,5</t>
  </si>
  <si>
    <t>"km 0,120 00 L" 3,5</t>
  </si>
  <si>
    <t>"KÚ km 0,187 07" 4</t>
  </si>
  <si>
    <t>81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</si>
  <si>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</si>
  <si>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</si>
  <si>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-963355769</t>
  </si>
  <si>
    <t>https://podminky.urs.cz/item/CS_URS_2024_02/919732211</t>
  </si>
  <si>
    <t>"km 0,506 79 L" 21,5</t>
  </si>
  <si>
    <t>"KÚ km 0,665 00" 5,5</t>
  </si>
  <si>
    <t>"ZÚ km 0,000 00" 28</t>
  </si>
  <si>
    <t>"km 0,084 36 L" 21</t>
  </si>
  <si>
    <t>"km 0,120 00 L" 4,5</t>
  </si>
  <si>
    <t>82</t>
  </si>
  <si>
    <t>919735111</t>
  </si>
  <si>
    <t>Řezání stávajícího živičného krytu nebo podkladu hloubky do 50 mm</t>
  </si>
  <si>
    <t>-335669528</t>
  </si>
  <si>
    <t>https://podminky.urs.cz/item/CS_URS_2024_02/919735111</t>
  </si>
  <si>
    <t>83</t>
  </si>
  <si>
    <t>935114211</t>
  </si>
  <si>
    <t>Osazení štěrbinového odvodňovacího betonového žlabu rozměru 220x260 mm (mikroštěrbinového) bez vnitřního spádu</t>
  </si>
  <si>
    <t>-468900291</t>
  </si>
  <si>
    <t>https://podminky.urs.cz/item/CS_URS_2024_02/935114211</t>
  </si>
  <si>
    <t>"km 0,364 09 - 0,665 00" 25+25</t>
  </si>
  <si>
    <t>84</t>
  </si>
  <si>
    <t>59221012</t>
  </si>
  <si>
    <t>trouba mikroštěrbinová betonová s přerušovanou štěrbinou bez vnitřního spádu 220x260mm</t>
  </si>
  <si>
    <t>-349056208</t>
  </si>
  <si>
    <t>85</t>
  </si>
  <si>
    <t>935114213</t>
  </si>
  <si>
    <t>Osazení štěrbinového odvodňovacího betonového žlabu rozměru 220x260 mm (mikroštěrbinového) záslepky</t>
  </si>
  <si>
    <t>1107186178</t>
  </si>
  <si>
    <t>https://podminky.urs.cz/item/CS_URS_2024_02/935114213</t>
  </si>
  <si>
    <t>86</t>
  </si>
  <si>
    <t>59221641</t>
  </si>
  <si>
    <t>záslepka pro mikroštěrbinovou troubu 220x260x120mm</t>
  </si>
  <si>
    <t>-463065339</t>
  </si>
  <si>
    <t>87</t>
  </si>
  <si>
    <t>935114215</t>
  </si>
  <si>
    <t>Osazení štěrbinového odvodňovacího betonového žlabu rozměru 220x260 mm (mikroštěrbinového) vpusťového kompletu</t>
  </si>
  <si>
    <t>-1016886641</t>
  </si>
  <si>
    <t>https://podminky.urs.cz/item/CS_URS_2024_02/935114215</t>
  </si>
  <si>
    <t>88</t>
  </si>
  <si>
    <t>59221636</t>
  </si>
  <si>
    <t>vpusťový komplet pro mikroštěrbinovou troubu 220x260x1000mm</t>
  </si>
  <si>
    <t>-250208687</t>
  </si>
  <si>
    <t>89</t>
  </si>
  <si>
    <t>938908411</t>
  </si>
  <si>
    <t>Čištění vozovek splachováním vodou povrchu podkladu nebo krytu živičného, betonového nebo dlážděného</t>
  </si>
  <si>
    <t>-1816715754</t>
  </si>
  <si>
    <t>https://podminky.urs.cz/item/CS_URS_2024_02/938908411</t>
  </si>
  <si>
    <t>"během a po skončení stav. prací"</t>
  </si>
  <si>
    <t xml:space="preserve">"stáv. kryt navazujících úseků sil. III/19335" (4,5*50*3)*2 </t>
  </si>
  <si>
    <t>"stáv. kryt navazujícího úseku sil. III/19336" 5,5*50*3</t>
  </si>
  <si>
    <t>"před provedením VDZ"</t>
  </si>
  <si>
    <t>90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</si>
  <si>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</si>
  <si>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</si>
  <si>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-523026251</t>
  </si>
  <si>
    <t>https://podminky.urs.cz/item/CS_URS_2024_02/938909311</t>
  </si>
  <si>
    <t>91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</si>
  <si>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</si>
  <si>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</si>
  <si>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1501102945</t>
  </si>
  <si>
    <t>https://podminky.urs.cz/item/CS_URS_2024_02/966005211</t>
  </si>
  <si>
    <t>"km 0,460 00" 5,5*2</t>
  </si>
  <si>
    <t>997</t>
  </si>
  <si>
    <t>Přesun sutě</t>
  </si>
  <si>
    <t>92</t>
  </si>
  <si>
    <t>997221599.R</t>
  </si>
  <si>
    <t>Odvoz suti a vybouraných hmot na skládku dle možností zhotovitele</t>
  </si>
  <si>
    <t>1028628266</t>
  </si>
  <si>
    <t>"živičné kry" 257,7</t>
  </si>
  <si>
    <t>"štěrk, štět" 1630,6</t>
  </si>
  <si>
    <t>"materiál z čištění vozovky" 152,6</t>
  </si>
  <si>
    <t>"beton. obrubníky" 38,7</t>
  </si>
  <si>
    <t>"materiál z úpravy Š a UV" 5,8</t>
  </si>
  <si>
    <t>"sil. zábradlí" 0,3</t>
  </si>
  <si>
    <t>998</t>
  </si>
  <si>
    <t>Přesun hmot</t>
  </si>
  <si>
    <t>93</t>
  </si>
  <si>
    <t>998225111</t>
  </si>
  <si>
    <t>Přesun hmot pro komunikace s krytem z kameniva, monolitickým betonovým nebo živičným dopravní vzdálenost do 200 m jakékoliv délky objektu</t>
  </si>
  <si>
    <t>762341719</t>
  </si>
  <si>
    <t>https://podminky.urs.cz/item/CS_URS_2024_02/998225111</t>
  </si>
  <si>
    <t>101A - Úpravy silnice III/19336</t>
  </si>
  <si>
    <t>"km 0,000 00 - 0,364 09" 1915</t>
  </si>
  <si>
    <t>-586355255</t>
  </si>
  <si>
    <t>-1156447441</t>
  </si>
  <si>
    <t>"km 0,000 00 - 0,364 09" 182</t>
  </si>
  <si>
    <t>"km 0,000 00 - 0,364 09" 1955*0,4</t>
  </si>
  <si>
    <t>"km 0,180 00 - 0,217 50 P" 75*0,4</t>
  </si>
  <si>
    <t>"km 0,000 00 - 0,364 09" 1*1*0,8*13</t>
  </si>
  <si>
    <t>"(V1, V6, V7, V9, V12, V13, V14, V15, V16, V17, V24, V25, V26)"</t>
  </si>
  <si>
    <t>"PRO KANAL. ŠACHTY"</t>
  </si>
  <si>
    <t>"km 0,000 00 - 0,364 09" 1*1*1*2</t>
  </si>
  <si>
    <t>"(Š1, Š2)"</t>
  </si>
  <si>
    <t>-1450738559</t>
  </si>
  <si>
    <t>"km 0,000 00 - 0,364 09" 0,8*0,6*68</t>
  </si>
  <si>
    <t>"km 0,000 00 - 0,364 09" 0,8*0,6*48,9</t>
  </si>
  <si>
    <t>"(V2, V3, V4, V5, V18, V19, V20, V21, V23)"</t>
  </si>
  <si>
    <t>"PRO DEŠŤOVOU KANALIZACI"</t>
  </si>
  <si>
    <t>"km 0,364 09 - 0,665 00" 0,8*0,8*26,7</t>
  </si>
  <si>
    <t>833503659</t>
  </si>
  <si>
    <t>"km 0,000 00 - 0,364 09" 0,4*0,5*495</t>
  </si>
  <si>
    <t>-1831089211</t>
  </si>
  <si>
    <t>"celkem natěženo zeminy" 994+12,4+73,2+99</t>
  </si>
  <si>
    <t>"(viz protokol o zkoušce zak. č. PR24C3596 ze dne 24. 10. 2024)"</t>
  </si>
  <si>
    <t>-1302866151</t>
  </si>
  <si>
    <t>"pro obsyp UV" 5,2</t>
  </si>
  <si>
    <t>"pro obsyp Š" 1</t>
  </si>
  <si>
    <t>"pro zásyp rýh" 22,9</t>
  </si>
  <si>
    <t>"pro zřízení zemních krajnic" 5,7</t>
  </si>
  <si>
    <t>1573537866</t>
  </si>
  <si>
    <t>-2067936959</t>
  </si>
  <si>
    <t>812*2,2 'Přepočtené koeficientem množství</t>
  </si>
  <si>
    <t>"zemina dočasná" 34,8</t>
  </si>
  <si>
    <t>"zemina trvalá" 1178,6</t>
  </si>
  <si>
    <t>"km 0,000 00 - 0,364 09" 10,4 - 13*0,4</t>
  </si>
  <si>
    <t>"OBSYP Š"</t>
  </si>
  <si>
    <t>"km 0,000 00 - 0,364 09" 2 - 2*0,5</t>
  </si>
  <si>
    <t>"km 0,000 00 - 0,364 09" 68*0,15</t>
  </si>
  <si>
    <t>"km 0,000 00 - 0,364 09" 48,9*0,15</t>
  </si>
  <si>
    <t>"ZÁSYP RÝH - DEŠŤOVÁ KANALIZACE"</t>
  </si>
  <si>
    <t>"km 0,000 00 - 0,364 09" 26,7*0,2</t>
  </si>
  <si>
    <t>"km 0,000 00 - 0,364 09" 0,244*32,5</t>
  </si>
  <si>
    <t>"(V6, V9, V12, V15, V17, V26)"</t>
  </si>
  <si>
    <t>"KOLEM PŘÍPOJEK ŠTĚRBINOVÝCH ŽLABŮ"</t>
  </si>
  <si>
    <t>"km 0,364 09 - 0,665 00" 0,244*31,9</t>
  </si>
  <si>
    <t>"(V3, V4,V19, V21, V23)"</t>
  </si>
  <si>
    <t>"KOLEM POTRUBÍ DEŠŤOVÉ KANALIZACE"</t>
  </si>
  <si>
    <t>"km 0,000 00 - 0,364 09" 0,254*26,7</t>
  </si>
  <si>
    <t>22,496*2 'Přepočtené koeficientem množství</t>
  </si>
  <si>
    <t>"km 0,000 00 - 0,364 09" 1955</t>
  </si>
  <si>
    <t>"km 0,180 00 - 0,217 50 P" 75</t>
  </si>
  <si>
    <t>-1040398348</t>
  </si>
  <si>
    <t>-1102470889</t>
  </si>
  <si>
    <t>"km 0,000 00 - 0,364 09" 0,4*0,06*495</t>
  </si>
  <si>
    <t>591329271</t>
  </si>
  <si>
    <t>"km 0,000 00 - 0,364 09" 495</t>
  </si>
  <si>
    <t>"PŘÍPOJKY UV"</t>
  </si>
  <si>
    <t>"km 0,000 00 - 0,364 09" 0,072*68</t>
  </si>
  <si>
    <t>"km 0,000 00 - 0,364 09" 0,072*48,9</t>
  </si>
  <si>
    <t>"DEŤOVÁ KANALIZACE"</t>
  </si>
  <si>
    <t>"km 0,000 00 - 0,364 09" 0,075*26,7</t>
  </si>
  <si>
    <t>"km 0,000 00 - 0,364 09" 13</t>
  </si>
  <si>
    <t>"km 0,000 00 - 0,364 09" 0,85*0,85*0,1*13</t>
  </si>
  <si>
    <t>-713390338</t>
  </si>
  <si>
    <t>"km 0,180 00 - 0,217 50 P" 75*2</t>
  </si>
  <si>
    <t>-1355792750</t>
  </si>
  <si>
    <t>"km 0,000 00 - 0,364 09" 1955*2</t>
  </si>
  <si>
    <t>433539654</t>
  </si>
  <si>
    <t>169447863</t>
  </si>
  <si>
    <t>"km 0,000 00 - 0,057 00 L" 57*0,5</t>
  </si>
  <si>
    <t>332470589</t>
  </si>
  <si>
    <t>"km 0,000 00 - 0,057 00 L" 57*0,1</t>
  </si>
  <si>
    <t>98982353</t>
  </si>
  <si>
    <t>"km 0,000 00 - 0,364 09" 3</t>
  </si>
  <si>
    <t>"(V24, V25, V26)"</t>
  </si>
  <si>
    <t>"km 0,000 00 - 0,364 09" 2</t>
  </si>
  <si>
    <t>"(V13, V14)"</t>
  </si>
  <si>
    <t>"(V18, V20)"</t>
  </si>
  <si>
    <t>817424111</t>
  </si>
  <si>
    <t>Montáž betonových útesů s hrdlem na potrubí betonovém a železobetonovém DN 500</t>
  </si>
  <si>
    <t>-665190931</t>
  </si>
  <si>
    <t>https://podminky.urs.cz/item/CS_URS_2024_02/817424111</t>
  </si>
  <si>
    <t>"km 0,000 00 - 0,364 09" 1</t>
  </si>
  <si>
    <t>"(V12)"</t>
  </si>
  <si>
    <t>"(V1, V7, V9, V16)"</t>
  </si>
  <si>
    <t>"(V5, V23)"</t>
  </si>
  <si>
    <t>"V1" 5</t>
  </si>
  <si>
    <t>"V6" 21,7</t>
  </si>
  <si>
    <t>"V7" 7,5</t>
  </si>
  <si>
    <t>"V9" 1</t>
  </si>
  <si>
    <t>"V12" 6,5</t>
  </si>
  <si>
    <t>"V13" 0,6</t>
  </si>
  <si>
    <t>"V14" 5,8</t>
  </si>
  <si>
    <t>"V15" 1,2</t>
  </si>
  <si>
    <t>"V16" 5,9</t>
  </si>
  <si>
    <t>"V17" 1</t>
  </si>
  <si>
    <t>"V24" 6</t>
  </si>
  <si>
    <t>"V25" 5,3</t>
  </si>
  <si>
    <t>"V26" 0,5</t>
  </si>
  <si>
    <t>"V2" 5,9</t>
  </si>
  <si>
    <t>"V3" 21,7</t>
  </si>
  <si>
    <t>"V4" 1,6</t>
  </si>
  <si>
    <t>"V5" 0,5</t>
  </si>
  <si>
    <t>"V18" 5,3</t>
  </si>
  <si>
    <t>"V19" 0,5</t>
  </si>
  <si>
    <t>"V20" 5,3</t>
  </si>
  <si>
    <t>"V21" 0,5</t>
  </si>
  <si>
    <t>"V23" 7,6</t>
  </si>
  <si>
    <t>116,9*1,03 'Přepočtené koeficientem množství</t>
  </si>
  <si>
    <t>871353121</t>
  </si>
  <si>
    <t>Montáž kanalizačního potrubí z tvrdého PVC-U hladkého plnostěnného tuhost SN 8 DN 200</t>
  </si>
  <si>
    <t>-1671001</t>
  </si>
  <si>
    <t>https://podminky.urs.cz/item/CS_URS_2024_02/871353121</t>
  </si>
  <si>
    <t>"DEŠŤOVÁ KANALIZACE" 18,5+8,2</t>
  </si>
  <si>
    <t>28611167</t>
  </si>
  <si>
    <t>trubka kanalizační PVC-U plnostěnná jednovrstvá DN 200x1000mm SN8</t>
  </si>
  <si>
    <t>-255941031</t>
  </si>
  <si>
    <t>26,7*1,03 'Přepočtené koeficientem množství</t>
  </si>
  <si>
    <t>"km 0,000 00 - 0,364 09"</t>
  </si>
  <si>
    <t>"V6" 2</t>
  </si>
  <si>
    <t>"V23" 1</t>
  </si>
  <si>
    <t>"V7" 1</t>
  </si>
  <si>
    <t>"V14" 1</t>
  </si>
  <si>
    <t>"V16" 1</t>
  </si>
  <si>
    <t>"V18" 1</t>
  </si>
  <si>
    <t>"V20" 1</t>
  </si>
  <si>
    <t>28611429</t>
  </si>
  <si>
    <t>odbočka kanalizační plastová s hrdlem KG 160/160/87°</t>
  </si>
  <si>
    <t>264385525</t>
  </si>
  <si>
    <t>877350320</t>
  </si>
  <si>
    <t>Montáž tvarovek na kanalizačním plastovém potrubí z PP nebo PVC-U hladkého plnostěnného odboček DN 200</t>
  </si>
  <si>
    <t>949497399</t>
  </si>
  <si>
    <t>https://podminky.urs.cz/item/CS_URS_2024_02/877350320</t>
  </si>
  <si>
    <t>"PŘÍPOJKA ŠTĚRBINOVÉHO ŽLABU"</t>
  </si>
  <si>
    <t>"(V5)"</t>
  </si>
  <si>
    <t>28611432</t>
  </si>
  <si>
    <t>odbočka kanalizační plastová s hrdlem KG 200/160/87°</t>
  </si>
  <si>
    <t>956984385</t>
  </si>
  <si>
    <t>894812317</t>
  </si>
  <si>
    <t>Revizní a čistící šachta z polypropylenu PP pro hladké trouby DN 600 šachtové dno (DN šachty / DN trubního vedení) DN 600/200 s přítokem tvaru T</t>
  </si>
  <si>
    <t>1800197055</t>
  </si>
  <si>
    <t>https://podminky.urs.cz/item/CS_URS_2024_02/894812317</t>
  </si>
  <si>
    <t>"KANALIZAČNÍ ŠACHTY" 2</t>
  </si>
  <si>
    <t>894812376</t>
  </si>
  <si>
    <t>Revizní a čistící šachta z polypropylenu PP pro hladké trouby DN 600 poklop (mříž) litinový pro třídu zatížení D400 s betonovým prstencem</t>
  </si>
  <si>
    <t>1763472624</t>
  </si>
  <si>
    <t>https://podminky.urs.cz/item/CS_URS_2024_02/894812376</t>
  </si>
  <si>
    <t>"km 0,000 00 - 0,364 09" 5</t>
  </si>
  <si>
    <t>"km 0,000 00 - 0,364 09" 4</t>
  </si>
  <si>
    <t>"V1" 0,244*5,5</t>
  </si>
  <si>
    <t>"V7" 0,244*5,5</t>
  </si>
  <si>
    <t>"V14" 0,244*5,5</t>
  </si>
  <si>
    <t>"V16" 0,244*5,5</t>
  </si>
  <si>
    <t>"V24" 0,244*5,5</t>
  </si>
  <si>
    <t>"V25" 0,244*5,5</t>
  </si>
  <si>
    <t>"V2" 0,244*5,5</t>
  </si>
  <si>
    <t>"V5" 0,244*5,5</t>
  </si>
  <si>
    <t>"V18" 0,244*5,5</t>
  </si>
  <si>
    <t>"V20" 0,244*5,5</t>
  </si>
  <si>
    <t>"v místě napojení na stáv. dešťovou kanalizaci (beton. útesů)" 14*0,15</t>
  </si>
  <si>
    <t>"V 4" 57</t>
  </si>
  <si>
    <t>"V 2b (1,5/1,5)" 16,5</t>
  </si>
  <si>
    <t>"V 4 (0,5/0,5)" 23</t>
  </si>
  <si>
    <t>54514958</t>
  </si>
  <si>
    <t>921303329</t>
  </si>
  <si>
    <t>1209389694</t>
  </si>
  <si>
    <t>"km 0,180 00 - 0,217 50 P" 37,5</t>
  </si>
  <si>
    <t>-829028117</t>
  </si>
  <si>
    <t>37,5*0,1717 'Přepočtené koeficientem množství</t>
  </si>
  <si>
    <t>"km 0,000 00 - 0,364 09 P" 362</t>
  </si>
  <si>
    <t>"km 0,057 00 - 0,364 09 L" 290</t>
  </si>
  <si>
    <t>652*0,102 'Přepočtené koeficientem množství</t>
  </si>
  <si>
    <t>"km 0,000 00 - 0,364 09 P" 0,25*362*0,05</t>
  </si>
  <si>
    <t>"km 0,057 00 - 0,364 09 L" 0,25*290*0,05</t>
  </si>
  <si>
    <t>"km 0,180 00 - 0,217 50 P" 0,5*37,5*0,05</t>
  </si>
  <si>
    <t>418521387</t>
  </si>
  <si>
    <t>"ZÚ km 0,000 00" 5</t>
  </si>
  <si>
    <t>"km 0,320 00 L" 17,5</t>
  </si>
  <si>
    <t>"KÚ km 0,364 09" 5,5</t>
  </si>
  <si>
    <t>"ZÚ km 0,000 00" 5,5</t>
  </si>
  <si>
    <t>"km 0,320 00 L" 19,5</t>
  </si>
  <si>
    <t>-1683965158</t>
  </si>
  <si>
    <t>"km 0,000 00 - 0,364 09" 8</t>
  </si>
  <si>
    <t>"(V2, V3, V4, V5, V18, V19, V21, V23)"</t>
  </si>
  <si>
    <t>"km 0,000 00 - 0,364 09" 2*9</t>
  </si>
  <si>
    <t>"km 0,000 00 - 0,364 09" 9</t>
  </si>
  <si>
    <t>2054515363</t>
  </si>
  <si>
    <t>"stáv. kryt navazujících úseků sil. III/19336" (4,5*50*3)*2</t>
  </si>
  <si>
    <t>"stáv. kryt navazujícího úseku sil. III/19335" 5,5*50*3</t>
  </si>
  <si>
    <t>436043207</t>
  </si>
  <si>
    <t>1378632526</t>
  </si>
  <si>
    <t>"živičné kry" 187,7</t>
  </si>
  <si>
    <t>"štěrk, štět" 1187,3</t>
  </si>
  <si>
    <t>"materiál z čištění vozovky" 126,2</t>
  </si>
  <si>
    <t>"materiál z úpravy Š" 3,7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</si>
  <si>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</si>
  <si>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</si>
  <si>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</si>
  <si>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</si>
  <si>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</si>
  <si>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</si>
  <si>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</si>
  <si>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</si>
  <si>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012164000</t>
  </si>
  <si>
    <t>Vytyčení a zaměření inženýrských sítí</t>
  </si>
  <si>
    <t>1024</t>
  </si>
  <si>
    <t>-746493853</t>
  </si>
  <si>
    <t>https://podminky.urs.cz/item/CS_URS_2024_02/012164000</t>
  </si>
  <si>
    <t>"vytýčení podz. inž. sítí na staveništi" 1</t>
  </si>
  <si>
    <t>012203000</t>
  </si>
  <si>
    <t>Zeměměřičské práce před výstavbou</t>
  </si>
  <si>
    <t>-1354888032</t>
  </si>
  <si>
    <t>https://podminky.urs.cz/item/CS_URS_2024_02/012203000</t>
  </si>
  <si>
    <t>"vytýčení stavby" 1</t>
  </si>
  <si>
    <t>012303000</t>
  </si>
  <si>
    <t>Zeměměřičské práce při provádění stavby</t>
  </si>
  <si>
    <t>-907102251</t>
  </si>
  <si>
    <t>https://podminky.urs.cz/item/CS_URS_2024_02/012303000</t>
  </si>
  <si>
    <t>"v případě požadavku investora" 1</t>
  </si>
  <si>
    <t>"(např. geodetické zaměření plochy sanace apod.)"</t>
  </si>
  <si>
    <t>012444000</t>
  </si>
  <si>
    <t>Geodetické měření skutečného provedení stavby</t>
  </si>
  <si>
    <t>-1017592000</t>
  </si>
  <si>
    <t>https://podminky.urs.cz/item/CS_URS_2024_02/012444000</t>
  </si>
  <si>
    <t>"polohopisné a výškopisné zaměření skutečného provedení stavby" 1</t>
  </si>
  <si>
    <t>"(v případě odchylek od dokumentace PDPS)"</t>
  </si>
  <si>
    <t>013254000</t>
  </si>
  <si>
    <t>Dokumentace skutečného provedení stavby</t>
  </si>
  <si>
    <t>-771082940</t>
  </si>
  <si>
    <t>https://podminky.urs.cz/item/CS_URS_2024_02/013254000</t>
  </si>
  <si>
    <t>"na základě geodetického polohopisného a výškopisného zaměření stavby" 4</t>
  </si>
  <si>
    <t>VRN3</t>
  </si>
  <si>
    <t>Zařízení staveniště</t>
  </si>
  <si>
    <t>032103000</t>
  </si>
  <si>
    <t>Náklady na stavební buňky, úpravu stávajících objektů</t>
  </si>
  <si>
    <t>-2075633050</t>
  </si>
  <si>
    <t>https://podminky.urs.cz/item/CS_URS_2024_02/032103000</t>
  </si>
  <si>
    <t>"stavební buňka" 1</t>
  </si>
  <si>
    <t>"mobilní WC" 1</t>
  </si>
  <si>
    <t>034503000</t>
  </si>
  <si>
    <t>Informační tabule na staveništi</t>
  </si>
  <si>
    <t>1569063630</t>
  </si>
  <si>
    <t>https://podminky.urs.cz/item/CS_URS_2024_02/034503000</t>
  </si>
  <si>
    <t>"výstražné a informační tabule na staveništi"</t>
  </si>
  <si>
    <t>"předpoklad" 8</t>
  </si>
  <si>
    <t>"(dle grafického manuálu investora SÚS Plzeňského kraje, p.o.)"</t>
  </si>
  <si>
    <t>039103000</t>
  </si>
  <si>
    <t>Rozebrání, bourání a odvoz zařízení staveniště</t>
  </si>
  <si>
    <t>-1323338847</t>
  </si>
  <si>
    <t>https://podminky.urs.cz/item/CS_URS_2024_02/039103000</t>
  </si>
  <si>
    <t>VRN7</t>
  </si>
  <si>
    <t>Provozní vlivy</t>
  </si>
  <si>
    <t>072103000</t>
  </si>
  <si>
    <t>Silniční provoz - projednání DIO a zajištění DIR</t>
  </si>
  <si>
    <t>253678727</t>
  </si>
  <si>
    <t>https://podminky.urs.cz/item/CS_URS_2024_02/072103000</t>
  </si>
  <si>
    <t>"práce za uzavírky silnic III/19335 a III/19336 po etapách" 1</t>
  </si>
  <si>
    <t>"(viz příloha PDPS)"</t>
  </si>
  <si>
    <t>072203000</t>
  </si>
  <si>
    <t>Silniční provoz - zajištění DIO (dopravní značení)</t>
  </si>
  <si>
    <t>-101564787</t>
  </si>
  <si>
    <t>https://podminky.urs.cz/item/CS_URS_2024_02/072203000</t>
  </si>
  <si>
    <t>"viz příloha PDPS"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</si>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</sst>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6" TargetMode="External" /><Relationship Id="rId2" Type="http://schemas.openxmlformats.org/officeDocument/2006/relationships/hyperlink" Target="https://podminky.urs.cz/item/CS_URS_2024_02/113107241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22452204" TargetMode="External" /><Relationship Id="rId5" Type="http://schemas.openxmlformats.org/officeDocument/2006/relationships/hyperlink" Target="https://podminky.urs.cz/item/CS_URS_2024_02/131351100" TargetMode="External" /><Relationship Id="rId6" Type="http://schemas.openxmlformats.org/officeDocument/2006/relationships/hyperlink" Target="https://podminky.urs.cz/item/CS_URS_2024_02/132351101" TargetMode="External" /><Relationship Id="rId7" Type="http://schemas.openxmlformats.org/officeDocument/2006/relationships/hyperlink" Target="https://podminky.urs.cz/item/CS_URS_2024_02/132351102" TargetMode="External" /><Relationship Id="rId8" Type="http://schemas.openxmlformats.org/officeDocument/2006/relationships/hyperlink" Target="https://podminky.urs.cz/item/CS_URS_2024_02/17115212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1511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1152302" TargetMode="External" /><Relationship Id="rId13" Type="http://schemas.openxmlformats.org/officeDocument/2006/relationships/hyperlink" Target="https://podminky.urs.cz/item/CS_URS_2024_02/211561111" TargetMode="External" /><Relationship Id="rId14" Type="http://schemas.openxmlformats.org/officeDocument/2006/relationships/hyperlink" Target="https://podminky.urs.cz/item/CS_URS_2024_02/212532111" TargetMode="External" /><Relationship Id="rId15" Type="http://schemas.openxmlformats.org/officeDocument/2006/relationships/hyperlink" Target="https://podminky.urs.cz/item/CS_URS_2024_02/212755214" TargetMode="External" /><Relationship Id="rId16" Type="http://schemas.openxmlformats.org/officeDocument/2006/relationships/hyperlink" Target="https://podminky.urs.cz/item/CS_URS_2024_02/451573111" TargetMode="External" /><Relationship Id="rId17" Type="http://schemas.openxmlformats.org/officeDocument/2006/relationships/hyperlink" Target="https://podminky.urs.cz/item/CS_URS_2024_02/452112112" TargetMode="External" /><Relationship Id="rId18" Type="http://schemas.openxmlformats.org/officeDocument/2006/relationships/hyperlink" Target="https://podminky.urs.cz/item/CS_URS_2024_02/452311131" TargetMode="External" /><Relationship Id="rId19" Type="http://schemas.openxmlformats.org/officeDocument/2006/relationships/hyperlink" Target="https://podminky.urs.cz/item/CS_URS_2024_02/452386121" TargetMode="External" /><Relationship Id="rId20" Type="http://schemas.openxmlformats.org/officeDocument/2006/relationships/hyperlink" Target="https://podminky.urs.cz/item/CS_URS_2024_02/564851011" TargetMode="External" /><Relationship Id="rId21" Type="http://schemas.openxmlformats.org/officeDocument/2006/relationships/hyperlink" Target="https://podminky.urs.cz/item/CS_URS_2024_02/564851111" TargetMode="External" /><Relationship Id="rId22" Type="http://schemas.openxmlformats.org/officeDocument/2006/relationships/hyperlink" Target="https://podminky.urs.cz/item/CS_URS_2024_02/565155111" TargetMode="External" /><Relationship Id="rId23" Type="http://schemas.openxmlformats.org/officeDocument/2006/relationships/hyperlink" Target="https://podminky.urs.cz/item/CS_URS_2024_02/565155121" TargetMode="External" /><Relationship Id="rId24" Type="http://schemas.openxmlformats.org/officeDocument/2006/relationships/hyperlink" Target="https://podminky.urs.cz/item/CS_URS_2024_02/569831111" TargetMode="External" /><Relationship Id="rId25" Type="http://schemas.openxmlformats.org/officeDocument/2006/relationships/hyperlink" Target="https://podminky.urs.cz/item/CS_URS_2024_02/569903311" TargetMode="External" /><Relationship Id="rId26" Type="http://schemas.openxmlformats.org/officeDocument/2006/relationships/hyperlink" Target="https://podminky.urs.cz/item/CS_URS_2024_02/577134111" TargetMode="External" /><Relationship Id="rId27" Type="http://schemas.openxmlformats.org/officeDocument/2006/relationships/hyperlink" Target="https://podminky.urs.cz/item/CS_URS_2024_02/577134121" TargetMode="External" /><Relationship Id="rId28" Type="http://schemas.openxmlformats.org/officeDocument/2006/relationships/hyperlink" Target="https://podminky.urs.cz/item/CS_URS_2024_02/817374111" TargetMode="External" /><Relationship Id="rId29" Type="http://schemas.openxmlformats.org/officeDocument/2006/relationships/hyperlink" Target="https://podminky.urs.cz/item/CS_URS_2024_02/817394111" TargetMode="External" /><Relationship Id="rId30" Type="http://schemas.openxmlformats.org/officeDocument/2006/relationships/hyperlink" Target="https://podminky.urs.cz/item/CS_URS_2024_02/817444111" TargetMode="External" /><Relationship Id="rId31" Type="http://schemas.openxmlformats.org/officeDocument/2006/relationships/hyperlink" Target="https://podminky.urs.cz/item/CS_URS_2024_02/817494111" TargetMode="External" /><Relationship Id="rId32" Type="http://schemas.openxmlformats.org/officeDocument/2006/relationships/hyperlink" Target="https://podminky.urs.cz/item/CS_URS_2024_02/871313121" TargetMode="External" /><Relationship Id="rId33" Type="http://schemas.openxmlformats.org/officeDocument/2006/relationships/hyperlink" Target="https://podminky.urs.cz/item/CS_URS_2024_02/877310310" TargetMode="External" /><Relationship Id="rId34" Type="http://schemas.openxmlformats.org/officeDocument/2006/relationships/hyperlink" Target="https://podminky.urs.cz/item/CS_URS_2024_02/877310320" TargetMode="External" /><Relationship Id="rId35" Type="http://schemas.openxmlformats.org/officeDocument/2006/relationships/hyperlink" Target="https://podminky.urs.cz/item/CS_URS_2024_02/877310330" TargetMode="External" /><Relationship Id="rId36" Type="http://schemas.openxmlformats.org/officeDocument/2006/relationships/hyperlink" Target="https://podminky.urs.cz/item/CS_URS_2024_02/877315124" TargetMode="External" /><Relationship Id="rId37" Type="http://schemas.openxmlformats.org/officeDocument/2006/relationships/hyperlink" Target="https://podminky.urs.cz/item/CS_URS_2024_02/895941301" TargetMode="External" /><Relationship Id="rId38" Type="http://schemas.openxmlformats.org/officeDocument/2006/relationships/hyperlink" Target="https://podminky.urs.cz/item/CS_URS_2024_02/895941313" TargetMode="External" /><Relationship Id="rId39" Type="http://schemas.openxmlformats.org/officeDocument/2006/relationships/hyperlink" Target="https://podminky.urs.cz/item/CS_URS_2024_02/899132121" TargetMode="External" /><Relationship Id="rId40" Type="http://schemas.openxmlformats.org/officeDocument/2006/relationships/hyperlink" Target="https://podminky.urs.cz/item/CS_URS_2024_02/899132212" TargetMode="External" /><Relationship Id="rId41" Type="http://schemas.openxmlformats.org/officeDocument/2006/relationships/hyperlink" Target="https://podminky.urs.cz/item/CS_URS_2024_02/899133211" TargetMode="External" /><Relationship Id="rId42" Type="http://schemas.openxmlformats.org/officeDocument/2006/relationships/hyperlink" Target="https://podminky.urs.cz/item/CS_URS_2024_02/899203112" TargetMode="External" /><Relationship Id="rId43" Type="http://schemas.openxmlformats.org/officeDocument/2006/relationships/hyperlink" Target="https://podminky.urs.cz/item/CS_URS_2024_02/899204112" TargetMode="External" /><Relationship Id="rId44" Type="http://schemas.openxmlformats.org/officeDocument/2006/relationships/hyperlink" Target="https://podminky.urs.cz/item/CS_URS_2024_02/899623141" TargetMode="External" /><Relationship Id="rId45" Type="http://schemas.openxmlformats.org/officeDocument/2006/relationships/hyperlink" Target="https://podminky.urs.cz/item/CS_URS_2024_02/899623151" TargetMode="External" /><Relationship Id="rId46" Type="http://schemas.openxmlformats.org/officeDocument/2006/relationships/hyperlink" Target="https://podminky.urs.cz/item/CS_URS_2024_02/911121111" TargetMode="External" /><Relationship Id="rId47" Type="http://schemas.openxmlformats.org/officeDocument/2006/relationships/hyperlink" Target="https://podminky.urs.cz/item/CS_URS_2024_02/915211112" TargetMode="External" /><Relationship Id="rId48" Type="http://schemas.openxmlformats.org/officeDocument/2006/relationships/hyperlink" Target="https://podminky.urs.cz/item/CS_URS_2024_02/915221112" TargetMode="External" /><Relationship Id="rId49" Type="http://schemas.openxmlformats.org/officeDocument/2006/relationships/hyperlink" Target="https://podminky.urs.cz/item/CS_URS_2024_02/915221122" TargetMode="External" /><Relationship Id="rId50" Type="http://schemas.openxmlformats.org/officeDocument/2006/relationships/hyperlink" Target="https://podminky.urs.cz/item/CS_URS_2024_02/915231112" TargetMode="External" /><Relationship Id="rId51" Type="http://schemas.openxmlformats.org/officeDocument/2006/relationships/hyperlink" Target="https://podminky.urs.cz/item/CS_URS_2024_02/915611111" TargetMode="External" /><Relationship Id="rId52" Type="http://schemas.openxmlformats.org/officeDocument/2006/relationships/hyperlink" Target="https://podminky.urs.cz/item/CS_URS_2024_02/915621111" TargetMode="External" /><Relationship Id="rId53" Type="http://schemas.openxmlformats.org/officeDocument/2006/relationships/hyperlink" Target="https://podminky.urs.cz/item/CS_URS_2024_02/916111113" TargetMode="External" /><Relationship Id="rId54" Type="http://schemas.openxmlformats.org/officeDocument/2006/relationships/hyperlink" Target="https://podminky.urs.cz/item/CS_URS_2024_02/916132113" TargetMode="External" /><Relationship Id="rId55" Type="http://schemas.openxmlformats.org/officeDocument/2006/relationships/hyperlink" Target="https://podminky.urs.cz/item/CS_URS_2024_02/916991121" TargetMode="External" /><Relationship Id="rId56" Type="http://schemas.openxmlformats.org/officeDocument/2006/relationships/hyperlink" Target="https://podminky.urs.cz/item/CS_URS_2024_02/919731121" TargetMode="External" /><Relationship Id="rId57" Type="http://schemas.openxmlformats.org/officeDocument/2006/relationships/hyperlink" Target="https://podminky.urs.cz/item/CS_URS_2024_02/919732211" TargetMode="External" /><Relationship Id="rId58" Type="http://schemas.openxmlformats.org/officeDocument/2006/relationships/hyperlink" Target="https://podminky.urs.cz/item/CS_URS_2024_02/919735111" TargetMode="External" /><Relationship Id="rId59" Type="http://schemas.openxmlformats.org/officeDocument/2006/relationships/hyperlink" Target="https://podminky.urs.cz/item/CS_URS_2024_02/935114211" TargetMode="External" /><Relationship Id="rId60" Type="http://schemas.openxmlformats.org/officeDocument/2006/relationships/hyperlink" Target="https://podminky.urs.cz/item/CS_URS_2024_02/935114213" TargetMode="External" /><Relationship Id="rId61" Type="http://schemas.openxmlformats.org/officeDocument/2006/relationships/hyperlink" Target="https://podminky.urs.cz/item/CS_URS_2024_02/935114215" TargetMode="External" /><Relationship Id="rId62" Type="http://schemas.openxmlformats.org/officeDocument/2006/relationships/hyperlink" Target="https://podminky.urs.cz/item/CS_URS_2024_02/938908411" TargetMode="External" /><Relationship Id="rId63" Type="http://schemas.openxmlformats.org/officeDocument/2006/relationships/hyperlink" Target="https://podminky.urs.cz/item/CS_URS_2024_02/938909311" TargetMode="External" /><Relationship Id="rId64" Type="http://schemas.openxmlformats.org/officeDocument/2006/relationships/hyperlink" Target="https://podminky.urs.cz/item/CS_URS_2024_02/966005211" TargetMode="External" /><Relationship Id="rId65" Type="http://schemas.openxmlformats.org/officeDocument/2006/relationships/hyperlink" Target="https://podminky.urs.cz/item/CS_URS_2024_02/998225111" TargetMode="External" /><Relationship Id="rId6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6" TargetMode="External" /><Relationship Id="rId2" Type="http://schemas.openxmlformats.org/officeDocument/2006/relationships/hyperlink" Target="https://podminky.urs.cz/item/CS_URS_2024_02/113107241" TargetMode="External" /><Relationship Id="rId3" Type="http://schemas.openxmlformats.org/officeDocument/2006/relationships/hyperlink" Target="https://podminky.urs.cz/item/CS_URS_2024_02/122452204" TargetMode="External" /><Relationship Id="rId4" Type="http://schemas.openxmlformats.org/officeDocument/2006/relationships/hyperlink" Target="https://podminky.urs.cz/item/CS_URS_2024_02/131351100" TargetMode="External" /><Relationship Id="rId5" Type="http://schemas.openxmlformats.org/officeDocument/2006/relationships/hyperlink" Target="https://podminky.urs.cz/item/CS_URS_2024_02/132351101" TargetMode="External" /><Relationship Id="rId6" Type="http://schemas.openxmlformats.org/officeDocument/2006/relationships/hyperlink" Target="https://podminky.urs.cz/item/CS_URS_2024_02/132351102" TargetMode="External" /><Relationship Id="rId7" Type="http://schemas.openxmlformats.org/officeDocument/2006/relationships/hyperlink" Target="https://podminky.urs.cz/item/CS_URS_2024_02/17115212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175151101" TargetMode="External" /><Relationship Id="rId11" Type="http://schemas.openxmlformats.org/officeDocument/2006/relationships/hyperlink" Target="https://podminky.urs.cz/item/CS_URS_2024_02/181152302" TargetMode="External" /><Relationship Id="rId12" Type="http://schemas.openxmlformats.org/officeDocument/2006/relationships/hyperlink" Target="https://podminky.urs.cz/item/CS_URS_2024_02/211561111" TargetMode="External" /><Relationship Id="rId13" Type="http://schemas.openxmlformats.org/officeDocument/2006/relationships/hyperlink" Target="https://podminky.urs.cz/item/CS_URS_2024_02/212532111" TargetMode="External" /><Relationship Id="rId14" Type="http://schemas.openxmlformats.org/officeDocument/2006/relationships/hyperlink" Target="https://podminky.urs.cz/item/CS_URS_2024_02/212755214" TargetMode="External" /><Relationship Id="rId15" Type="http://schemas.openxmlformats.org/officeDocument/2006/relationships/hyperlink" Target="https://podminky.urs.cz/item/CS_URS_2024_02/451573111" TargetMode="External" /><Relationship Id="rId16" Type="http://schemas.openxmlformats.org/officeDocument/2006/relationships/hyperlink" Target="https://podminky.urs.cz/item/CS_URS_2024_02/452112112" TargetMode="External" /><Relationship Id="rId17" Type="http://schemas.openxmlformats.org/officeDocument/2006/relationships/hyperlink" Target="https://podminky.urs.cz/item/CS_URS_2024_02/452311131" TargetMode="External" /><Relationship Id="rId18" Type="http://schemas.openxmlformats.org/officeDocument/2006/relationships/hyperlink" Target="https://podminky.urs.cz/item/CS_URS_2024_02/452386121" TargetMode="External" /><Relationship Id="rId19" Type="http://schemas.openxmlformats.org/officeDocument/2006/relationships/hyperlink" Target="https://podminky.urs.cz/item/CS_URS_2024_02/564851011" TargetMode="External" /><Relationship Id="rId20" Type="http://schemas.openxmlformats.org/officeDocument/2006/relationships/hyperlink" Target="https://podminky.urs.cz/item/CS_URS_2024_02/564851111" TargetMode="External" /><Relationship Id="rId21" Type="http://schemas.openxmlformats.org/officeDocument/2006/relationships/hyperlink" Target="https://podminky.urs.cz/item/CS_URS_2024_02/565155121" TargetMode="External" /><Relationship Id="rId22" Type="http://schemas.openxmlformats.org/officeDocument/2006/relationships/hyperlink" Target="https://podminky.urs.cz/item/CS_URS_2024_02/569831111" TargetMode="External" /><Relationship Id="rId23" Type="http://schemas.openxmlformats.org/officeDocument/2006/relationships/hyperlink" Target="https://podminky.urs.cz/item/CS_URS_2024_02/569903311" TargetMode="External" /><Relationship Id="rId24" Type="http://schemas.openxmlformats.org/officeDocument/2006/relationships/hyperlink" Target="https://podminky.urs.cz/item/CS_URS_2024_02/577134121" TargetMode="External" /><Relationship Id="rId25" Type="http://schemas.openxmlformats.org/officeDocument/2006/relationships/hyperlink" Target="https://podminky.urs.cz/item/CS_URS_2024_02/817374111" TargetMode="External" /><Relationship Id="rId26" Type="http://schemas.openxmlformats.org/officeDocument/2006/relationships/hyperlink" Target="https://podminky.urs.cz/item/CS_URS_2024_02/817394111" TargetMode="External" /><Relationship Id="rId27" Type="http://schemas.openxmlformats.org/officeDocument/2006/relationships/hyperlink" Target="https://podminky.urs.cz/item/CS_URS_2024_02/817424111" TargetMode="External" /><Relationship Id="rId28" Type="http://schemas.openxmlformats.org/officeDocument/2006/relationships/hyperlink" Target="https://podminky.urs.cz/item/CS_URS_2024_02/817494111" TargetMode="External" /><Relationship Id="rId29" Type="http://schemas.openxmlformats.org/officeDocument/2006/relationships/hyperlink" Target="https://podminky.urs.cz/item/CS_URS_2024_02/871313121" TargetMode="External" /><Relationship Id="rId30" Type="http://schemas.openxmlformats.org/officeDocument/2006/relationships/hyperlink" Target="https://podminky.urs.cz/item/CS_URS_2024_02/871353121" TargetMode="External" /><Relationship Id="rId31" Type="http://schemas.openxmlformats.org/officeDocument/2006/relationships/hyperlink" Target="https://podminky.urs.cz/item/CS_URS_2024_02/877310310" TargetMode="External" /><Relationship Id="rId32" Type="http://schemas.openxmlformats.org/officeDocument/2006/relationships/hyperlink" Target="https://podminky.urs.cz/item/CS_URS_2024_02/877310320" TargetMode="External" /><Relationship Id="rId33" Type="http://schemas.openxmlformats.org/officeDocument/2006/relationships/hyperlink" Target="https://podminky.urs.cz/item/CS_URS_2024_02/877350320" TargetMode="External" /><Relationship Id="rId34" Type="http://schemas.openxmlformats.org/officeDocument/2006/relationships/hyperlink" Target="https://podminky.urs.cz/item/CS_URS_2024_02/894812317" TargetMode="External" /><Relationship Id="rId35" Type="http://schemas.openxmlformats.org/officeDocument/2006/relationships/hyperlink" Target="https://podminky.urs.cz/item/CS_URS_2024_02/894812376" TargetMode="External" /><Relationship Id="rId36" Type="http://schemas.openxmlformats.org/officeDocument/2006/relationships/hyperlink" Target="https://podminky.urs.cz/item/CS_URS_2024_02/895941301" TargetMode="External" /><Relationship Id="rId37" Type="http://schemas.openxmlformats.org/officeDocument/2006/relationships/hyperlink" Target="https://podminky.urs.cz/item/CS_URS_2024_02/895941313" TargetMode="External" /><Relationship Id="rId38" Type="http://schemas.openxmlformats.org/officeDocument/2006/relationships/hyperlink" Target="https://podminky.urs.cz/item/CS_URS_2024_02/899132121" TargetMode="External" /><Relationship Id="rId39" Type="http://schemas.openxmlformats.org/officeDocument/2006/relationships/hyperlink" Target="https://podminky.urs.cz/item/CS_URS_2024_02/899132212" TargetMode="External" /><Relationship Id="rId40" Type="http://schemas.openxmlformats.org/officeDocument/2006/relationships/hyperlink" Target="https://podminky.urs.cz/item/CS_URS_2024_02/899204112" TargetMode="External" /><Relationship Id="rId41" Type="http://schemas.openxmlformats.org/officeDocument/2006/relationships/hyperlink" Target="https://podminky.urs.cz/item/CS_URS_2024_02/899623141" TargetMode="External" /><Relationship Id="rId42" Type="http://schemas.openxmlformats.org/officeDocument/2006/relationships/hyperlink" Target="https://podminky.urs.cz/item/CS_URS_2024_02/899623151" TargetMode="External" /><Relationship Id="rId43" Type="http://schemas.openxmlformats.org/officeDocument/2006/relationships/hyperlink" Target="https://podminky.urs.cz/item/CS_URS_2024_02/915211112" TargetMode="External" /><Relationship Id="rId44" Type="http://schemas.openxmlformats.org/officeDocument/2006/relationships/hyperlink" Target="https://podminky.urs.cz/item/CS_URS_2024_02/915221112" TargetMode="External" /><Relationship Id="rId45" Type="http://schemas.openxmlformats.org/officeDocument/2006/relationships/hyperlink" Target="https://podminky.urs.cz/item/CS_URS_2024_02/915221122" TargetMode="External" /><Relationship Id="rId46" Type="http://schemas.openxmlformats.org/officeDocument/2006/relationships/hyperlink" Target="https://podminky.urs.cz/item/CS_URS_2024_02/915231112" TargetMode="External" /><Relationship Id="rId47" Type="http://schemas.openxmlformats.org/officeDocument/2006/relationships/hyperlink" Target="https://podminky.urs.cz/item/CS_URS_2024_02/915611111" TargetMode="External" /><Relationship Id="rId48" Type="http://schemas.openxmlformats.org/officeDocument/2006/relationships/hyperlink" Target="https://podminky.urs.cz/item/CS_URS_2024_02/915621111" TargetMode="External" /><Relationship Id="rId49" Type="http://schemas.openxmlformats.org/officeDocument/2006/relationships/hyperlink" Target="https://podminky.urs.cz/item/CS_URS_2024_02/916111113" TargetMode="External" /><Relationship Id="rId50" Type="http://schemas.openxmlformats.org/officeDocument/2006/relationships/hyperlink" Target="https://podminky.urs.cz/item/CS_URS_2024_02/916132113" TargetMode="External" /><Relationship Id="rId51" Type="http://schemas.openxmlformats.org/officeDocument/2006/relationships/hyperlink" Target="https://podminky.urs.cz/item/CS_URS_2024_02/916991121" TargetMode="External" /><Relationship Id="rId52" Type="http://schemas.openxmlformats.org/officeDocument/2006/relationships/hyperlink" Target="https://podminky.urs.cz/item/CS_URS_2024_02/919731121" TargetMode="External" /><Relationship Id="rId53" Type="http://schemas.openxmlformats.org/officeDocument/2006/relationships/hyperlink" Target="https://podminky.urs.cz/item/CS_URS_2024_02/919732211" TargetMode="External" /><Relationship Id="rId54" Type="http://schemas.openxmlformats.org/officeDocument/2006/relationships/hyperlink" Target="https://podminky.urs.cz/item/CS_URS_2024_02/919735111" TargetMode="External" /><Relationship Id="rId55" Type="http://schemas.openxmlformats.org/officeDocument/2006/relationships/hyperlink" Target="https://podminky.urs.cz/item/CS_URS_2024_02/935114211" TargetMode="External" /><Relationship Id="rId56" Type="http://schemas.openxmlformats.org/officeDocument/2006/relationships/hyperlink" Target="https://podminky.urs.cz/item/CS_URS_2024_02/935114213" TargetMode="External" /><Relationship Id="rId57" Type="http://schemas.openxmlformats.org/officeDocument/2006/relationships/hyperlink" Target="https://podminky.urs.cz/item/CS_URS_2024_02/935114215" TargetMode="External" /><Relationship Id="rId58" Type="http://schemas.openxmlformats.org/officeDocument/2006/relationships/hyperlink" Target="https://podminky.urs.cz/item/CS_URS_2024_02/938908411" TargetMode="External" /><Relationship Id="rId59" Type="http://schemas.openxmlformats.org/officeDocument/2006/relationships/hyperlink" Target="https://podminky.urs.cz/item/CS_URS_2024_02/938909311" TargetMode="External" /><Relationship Id="rId60" Type="http://schemas.openxmlformats.org/officeDocument/2006/relationships/hyperlink" Target="https://podminky.urs.cz/item/CS_URS_2024_02/998225111" TargetMode="External" /><Relationship Id="rId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64000" TargetMode="External" /><Relationship Id="rId2" Type="http://schemas.openxmlformats.org/officeDocument/2006/relationships/hyperlink" Target="https://podminky.urs.cz/item/CS_URS_2024_02/012203000" TargetMode="External" /><Relationship Id="rId3" Type="http://schemas.openxmlformats.org/officeDocument/2006/relationships/hyperlink" Target="https://podminky.urs.cz/item/CS_URS_2024_02/012303000" TargetMode="External" /><Relationship Id="rId4" Type="http://schemas.openxmlformats.org/officeDocument/2006/relationships/hyperlink" Target="https://podminky.urs.cz/item/CS_URS_2024_02/012444000" TargetMode="External" /><Relationship Id="rId5" Type="http://schemas.openxmlformats.org/officeDocument/2006/relationships/hyperlink" Target="https://podminky.urs.cz/item/CS_URS_2024_02/013254000" TargetMode="External" /><Relationship Id="rId6" Type="http://schemas.openxmlformats.org/officeDocument/2006/relationships/hyperlink" Target="https://podminky.urs.cz/item/CS_URS_2024_02/032103000" TargetMode="External" /><Relationship Id="rId7" Type="http://schemas.openxmlformats.org/officeDocument/2006/relationships/hyperlink" Target="https://podminky.urs.cz/item/CS_URS_2024_02/034503000" TargetMode="External" /><Relationship Id="rId8" Type="http://schemas.openxmlformats.org/officeDocument/2006/relationships/hyperlink" Target="https://podminky.urs.cz/item/CS_URS_2024_02/039103000" TargetMode="External" /><Relationship Id="rId9" Type="http://schemas.openxmlformats.org/officeDocument/2006/relationships/hyperlink" Target="https://podminky.urs.cz/item/CS_URS_2024_02/072103000" TargetMode="External" /><Relationship Id="rId10" Type="http://schemas.openxmlformats.org/officeDocument/2006/relationships/hyperlink" Target="https://podminky.urs.cz/item/CS_URS_2024_02/072203000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III/19335 A III/19336 NEDRAŽICE PRŮTAH - OPRAVA - AKTUALIZACE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Nedražice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27. 11. 2024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Plzeňského kraje,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Ing. Jaroslav Rojt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Jan Leinhäupel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'102A - Úpravy silnice III...'!J30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'102A - Úpravy silnice III...'!P88</f>
        <v>0</v>
      </c>
      <c r="AV55" s="122">
        <f>'102A - Úpravy silnice III...'!J33</f>
        <v>0</v>
      </c>
      <c r="AW55" s="122">
        <f>'102A - Úpravy silnice III...'!J34</f>
        <v>0</v>
      </c>
      <c r="AX55" s="122">
        <f>'102A - Úpravy silnice III...'!J35</f>
        <v>0</v>
      </c>
      <c r="AY55" s="122">
        <f>'102A - Úpravy silnice III...'!J36</f>
        <v>0</v>
      </c>
      <c r="AZ55" s="122">
        <f>'102A - Úpravy silnice III...'!F33</f>
        <v>0</v>
      </c>
      <c r="BA55" s="122">
        <f>'102A - Úpravy silnice III...'!F34</f>
        <v>0</v>
      </c>
      <c r="BB55" s="122">
        <f>'102A - Úpravy silnice III...'!F35</f>
        <v>0</v>
      </c>
      <c r="BC55" s="122">
        <f>'102A - Úpravy silnice III...'!F36</f>
        <v>0</v>
      </c>
      <c r="BD55" s="124">
        <f>'102A - Úpravy silnice III...'!F37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'101A - Úpravy silnice III...'!J30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'101A - Úpravy silnice III...'!P88</f>
        <v>0</v>
      </c>
      <c r="AV56" s="122">
        <f>'101A - Úpravy silnice III...'!J33</f>
        <v>0</v>
      </c>
      <c r="AW56" s="122">
        <f>'101A - Úpravy silnice III...'!J34</f>
        <v>0</v>
      </c>
      <c r="AX56" s="122">
        <f>'101A - Úpravy silnice III...'!J35</f>
        <v>0</v>
      </c>
      <c r="AY56" s="122">
        <f>'101A - Úpravy silnice III...'!J36</f>
        <v>0</v>
      </c>
      <c r="AZ56" s="122">
        <f>'101A - Úpravy silnice III...'!F33</f>
        <v>0</v>
      </c>
      <c r="BA56" s="122">
        <f>'101A - Úpravy silnice III...'!F34</f>
        <v>0</v>
      </c>
      <c r="BB56" s="122">
        <f>'101A - Úpravy silnice III...'!F35</f>
        <v>0</v>
      </c>
      <c r="BC56" s="122">
        <f>'101A - Úpravy silnice III...'!F36</f>
        <v>0</v>
      </c>
      <c r="BD56" s="124">
        <f>'101A - Úpravy silnice III...'!F37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'901 - Vedlejší rozpočtové...'!J30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89</v>
      </c>
      <c r="AR57" s="120"/>
      <c r="AS57" s="126">
        <v>0</v>
      </c>
      <c r="AT57" s="127">
        <f>ROUND(SUM(AV57:AW57),2)</f>
        <v>0</v>
      </c>
      <c r="AU57" s="128">
        <f>'901 - Vedlejší rozpočtové...'!P83</f>
        <v>0</v>
      </c>
      <c r="AV57" s="127">
        <f>'901 - Vedlejší rozpočtové...'!J33</f>
        <v>0</v>
      </c>
      <c r="AW57" s="127">
        <f>'901 - Vedlejší rozpočtové...'!J34</f>
        <v>0</v>
      </c>
      <c r="AX57" s="127">
        <f>'901 - Vedlejší rozpočtové...'!J35</f>
        <v>0</v>
      </c>
      <c r="AY57" s="127">
        <f>'901 - Vedlejší rozpočtové...'!J36</f>
        <v>0</v>
      </c>
      <c r="AZ57" s="127">
        <f>'901 - Vedlejší rozpočtové...'!F33</f>
        <v>0</v>
      </c>
      <c r="BA57" s="127">
        <f>'901 - Vedlejší rozpočtové...'!F34</f>
        <v>0</v>
      </c>
      <c r="BB57" s="127">
        <f>'901 - Vedlejší rozpočtové...'!F35</f>
        <v>0</v>
      </c>
      <c r="BC57" s="127">
        <f>'901 - Vedlejší rozpočtové...'!F36</f>
        <v>0</v>
      </c>
      <c r="BD57" s="129">
        <f>'901 - Vedlejší rozpočtové...'!F37</f>
        <v>0</v>
      </c>
      <c r="BE57" s="7"/>
      <c r="BT57" s="125" t="s">
        <v>81</v>
      </c>
      <c r="BV57" s="125" t="s">
        <v>75</v>
      </c>
      <c r="BW57" s="125" t="s">
        <v>90</v>
      </c>
      <c r="BX57" s="125" t="s">
        <v>5</v>
      </c>
      <c r="CL57" s="125" t="s">
        <v>21</v>
      </c>
      <c r="CM57" s="125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7rQc7uQtSpRm33Quuf5o8yIoQlMmSTxM5nSNuIq1ak0PGbUFPs5yvB9ZX9p6KxWL3U9cxfYkr08UEboxiPhzcA==" hashValue="XBKHJgdQERL1wCEb7lSFqSiQ9jM+P3D+6sy7Mku+cK9emmBrEGVymmup4ahVz4beFZXaGPmMiskpzOD97EKho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02A - Úpravy silnice III...'!C2" display="/"/>
    <hyperlink ref="A56" location="'101A - Úpravy silnice III...'!C2" display="/"/>
    <hyperlink ref="A57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III/19335 A III/19336 NEDRAŽICE PRŮTAH - OPRAVA - AKTUALIZACE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ROUND((SUM(BE88:BE644)),  2)</f>
        <v>0</v>
      </c>
      <c r="G33" s="40"/>
      <c r="H33" s="40"/>
      <c r="I33" s="150">
        <v>0.20999999999999999</v>
      </c>
      <c r="J33" s="149">
        <f>ROUND(((SUM(BE88:BE644))*I33),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ROUND((SUM(BF88:BF644)),  2)</f>
        <v>0</v>
      </c>
      <c r="G34" s="40"/>
      <c r="H34" s="40"/>
      <c r="I34" s="150">
        <v>0.12</v>
      </c>
      <c r="J34" s="149">
        <f>ROUND(((SUM(BF88:BF644))*I34),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ROUND((SUM(BG88:BG644)),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ROUND((SUM(BH88:BH644)),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ROUND((SUM(BI88:BI644)),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III/19335 A III/19336 NEDRAŽICE PRŮTAH - OPRAVA - AKTUALIZACE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102A - Úpravy silnice III/19335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Nedražice</v>
      </c>
      <c r="G52" s="42"/>
      <c r="H52" s="42"/>
      <c r="I52" s="34" t="s">
        <v>24</v>
      </c>
      <c r="J52" s="74" t="str">
        <f>IF(J12="","",J12)</f>
        <v>27. 11. 2024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SÚS Plzeňského kraje, p.o.</v>
      </c>
      <c r="G54" s="42"/>
      <c r="H54" s="42"/>
      <c r="I54" s="34" t="s">
        <v>32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J217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J236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J275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J323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J489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J633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J642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III/19335 A III/19336 NEDRAŽICE PRŮTAH - OPRAVA - AKTUALIZACE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92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102A - Úpravy silnice III/19335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>Nedražice</v>
      </c>
      <c r="G82" s="42"/>
      <c r="H82" s="42"/>
      <c r="I82" s="34" t="s">
        <v>24</v>
      </c>
      <c r="J82" s="74" t="str">
        <f>IF(J12="","",J12)</f>
        <v>27. 11. 2024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26</v>
      </c>
      <c r="D84" s="42"/>
      <c r="E84" s="42"/>
      <c r="F84" s="29" t="str">
        <f>E15</f>
        <v>SÚS Plzeňského kraje, p.o.</v>
      </c>
      <c r="G84" s="42"/>
      <c r="H84" s="42"/>
      <c r="I84" s="34" t="s">
        <v>32</v>
      </c>
      <c r="J84" s="38" t="str">
        <f>E21</f>
        <v>Ing. Jaroslav Rojt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35</v>
      </c>
      <c r="J85" s="38" t="str">
        <f>E24</f>
        <v>Jan Leinhäupel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108</v>
      </c>
      <c r="D87" s="182" t="s">
        <v>58</v>
      </c>
      <c r="E87" s="182" t="s">
        <v>54</v>
      </c>
      <c r="F87" s="182" t="s">
        <v>55</v>
      </c>
      <c r="G87" s="182" t="s">
        <v>109</v>
      </c>
      <c r="H87" s="182" t="s">
        <v>110</v>
      </c>
      <c r="I87" s="182" t="s">
        <v>111</v>
      </c>
      <c r="J87" s="182" t="s">
        <v>96</v>
      </c>
      <c r="K87" s="183" t="s">
        <v>112</v>
      </c>
      <c r="L87" s="184"/>
      <c r="M87" s="94" t="s">
        <v>21</v>
      </c>
      <c r="N87" s="95" t="s">
        <v>43</v>
      </c>
      <c r="O87" s="95" t="s">
        <v>113</v>
      </c>
      <c r="P87" s="95" t="s">
        <v>114</v>
      </c>
      <c r="Q87" s="95" t="s">
        <v>115</v>
      </c>
      <c r="R87" s="95" t="s">
        <v>116</v>
      </c>
      <c r="S87" s="95" t="s">
        <v>117</v>
      </c>
      <c r="T87" s="96" t="s">
        <v>118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119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2804.5017473299999</v>
      </c>
      <c r="S88" s="98"/>
      <c r="T88" s="188">
        <f>T89</f>
        <v>2085.6900000000001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97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72</v>
      </c>
      <c r="E89" s="193" t="s">
        <v>120</v>
      </c>
      <c r="F89" s="193" t="s">
        <v>121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P90+P217+P236+P275+P323+P489+P633+P642</f>
        <v>0</v>
      </c>
      <c r="Q89" s="198"/>
      <c r="R89" s="199">
        <f>R90+R217+R236+R275+R323+R489+R633+R642</f>
        <v>2804.5017473299999</v>
      </c>
      <c r="S89" s="198"/>
      <c r="T89" s="200">
        <f>T90+T217+T236+T275+T323+T489+T633+T642</f>
        <v>2085.6900000000001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81</v>
      </c>
      <c r="AT89" s="202" t="s">
        <v>72</v>
      </c>
      <c r="AU89" s="202" t="s">
        <v>73</v>
      </c>
      <c r="AY89" s="201" t="s">
        <v>122</v>
      </c>
      <c r="BK89" s="203">
        <f>BK90+BK217+BK236+BK275+BK323+BK489+BK633+BK642</f>
        <v>0</v>
      </c>
    </row>
    <row r="90" s="12" customFormat="1" ht="22.8" customHeight="1">
      <c r="A90" s="12"/>
      <c r="B90" s="190"/>
      <c r="C90" s="191"/>
      <c r="D90" s="192" t="s">
        <v>72</v>
      </c>
      <c r="E90" s="204" t="s">
        <v>81</v>
      </c>
      <c r="F90" s="204" t="s">
        <v>123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SUM(P91:P216)</f>
        <v>0</v>
      </c>
      <c r="Q90" s="198"/>
      <c r="R90" s="199">
        <f>SUM(R91:R216)</f>
        <v>2565.7620000000002</v>
      </c>
      <c r="S90" s="198"/>
      <c r="T90" s="200">
        <f>SUM(T91:T216)</f>
        <v>1927.085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81</v>
      </c>
      <c r="AT90" s="202" t="s">
        <v>72</v>
      </c>
      <c r="AU90" s="202" t="s">
        <v>81</v>
      </c>
      <c r="AY90" s="201" t="s">
        <v>122</v>
      </c>
      <c r="BK90" s="203">
        <f>SUM(BK91:BK216)</f>
        <v>0</v>
      </c>
    </row>
    <row r="91" s="2" customFormat="1" ht="37.8" customHeight="1">
      <c r="A91" s="40"/>
      <c r="B91" s="41"/>
      <c r="C91" s="206" t="s">
        <v>81</v>
      </c>
      <c r="D91" s="206" t="s">
        <v>124</v>
      </c>
      <c r="E91" s="207" t="s">
        <v>125</v>
      </c>
      <c r="F91" s="208" t="s">
        <v>126</v>
      </c>
      <c r="G91" s="209" t="s">
        <v>127</v>
      </c>
      <c r="H91" s="210">
        <v>2630</v>
      </c>
      <c r="I91" s="211"/>
      <c r="J91" s="212">
        <f>ROUND(I91*H91,2)</f>
        <v>0</v>
      </c>
      <c r="K91" s="208" t="s">
        <v>128</v>
      </c>
      <c r="L91" s="46"/>
      <c r="M91" s="213" t="s">
        <v>21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0.62</v>
      </c>
      <c r="T91" s="216">
        <f>S91*H91</f>
        <v>1630.5999999999999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129</v>
      </c>
      <c r="AT91" s="217" t="s">
        <v>124</v>
      </c>
      <c r="AU91" s="217" t="s">
        <v>83</v>
      </c>
      <c r="AY91" s="19" t="s">
        <v>122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129</v>
      </c>
      <c r="BM91" s="217" t="s">
        <v>130</v>
      </c>
    </row>
    <row r="92" s="2" customFormat="1">
      <c r="A92" s="40"/>
      <c r="B92" s="41"/>
      <c r="C92" s="42"/>
      <c r="D92" s="219" t="s">
        <v>131</v>
      </c>
      <c r="E92" s="42"/>
      <c r="F92" s="220" t="s">
        <v>132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131</v>
      </c>
      <c r="AU92" s="19" t="s">
        <v>83</v>
      </c>
    </row>
    <row r="93" s="13" customFormat="1">
      <c r="A93" s="13"/>
      <c r="B93" s="224"/>
      <c r="C93" s="225"/>
      <c r="D93" s="226" t="s">
        <v>133</v>
      </c>
      <c r="E93" s="227" t="s">
        <v>21</v>
      </c>
      <c r="F93" s="228" t="s">
        <v>134</v>
      </c>
      <c r="G93" s="225"/>
      <c r="H93" s="227" t="s">
        <v>21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133</v>
      </c>
      <c r="AU93" s="234" t="s">
        <v>83</v>
      </c>
      <c r="AV93" s="13" t="s">
        <v>81</v>
      </c>
      <c r="AW93" s="13" t="s">
        <v>34</v>
      </c>
      <c r="AX93" s="13" t="s">
        <v>73</v>
      </c>
      <c r="AY93" s="234" t="s">
        <v>122</v>
      </c>
    </row>
    <row r="94" s="14" customFormat="1">
      <c r="A94" s="14"/>
      <c r="B94" s="235"/>
      <c r="C94" s="236"/>
      <c r="D94" s="226" t="s">
        <v>133</v>
      </c>
      <c r="E94" s="237" t="s">
        <v>21</v>
      </c>
      <c r="F94" s="238" t="s">
        <v>135</v>
      </c>
      <c r="G94" s="236"/>
      <c r="H94" s="239">
        <v>1580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133</v>
      </c>
      <c r="AU94" s="245" t="s">
        <v>83</v>
      </c>
      <c r="AV94" s="14" t="s">
        <v>83</v>
      </c>
      <c r="AW94" s="14" t="s">
        <v>34</v>
      </c>
      <c r="AX94" s="14" t="s">
        <v>73</v>
      </c>
      <c r="AY94" s="245" t="s">
        <v>122</v>
      </c>
    </row>
    <row r="95" s="14" customFormat="1">
      <c r="A95" s="14"/>
      <c r="B95" s="235"/>
      <c r="C95" s="236"/>
      <c r="D95" s="226" t="s">
        <v>133</v>
      </c>
      <c r="E95" s="237" t="s">
        <v>21</v>
      </c>
      <c r="F95" s="238" t="s">
        <v>136</v>
      </c>
      <c r="G95" s="236"/>
      <c r="H95" s="239">
        <v>1050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133</v>
      </c>
      <c r="AU95" s="245" t="s">
        <v>83</v>
      </c>
      <c r="AV95" s="14" t="s">
        <v>83</v>
      </c>
      <c r="AW95" s="14" t="s">
        <v>34</v>
      </c>
      <c r="AX95" s="14" t="s">
        <v>73</v>
      </c>
      <c r="AY95" s="245" t="s">
        <v>122</v>
      </c>
    </row>
    <row r="96" s="15" customFormat="1">
      <c r="A96" s="15"/>
      <c r="B96" s="246"/>
      <c r="C96" s="247"/>
      <c r="D96" s="226" t="s">
        <v>133</v>
      </c>
      <c r="E96" s="248" t="s">
        <v>21</v>
      </c>
      <c r="F96" s="249" t="s">
        <v>137</v>
      </c>
      <c r="G96" s="247"/>
      <c r="H96" s="250">
        <v>2630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6" t="s">
        <v>133</v>
      </c>
      <c r="AU96" s="256" t="s">
        <v>83</v>
      </c>
      <c r="AV96" s="15" t="s">
        <v>129</v>
      </c>
      <c r="AW96" s="15" t="s">
        <v>34</v>
      </c>
      <c r="AX96" s="15" t="s">
        <v>81</v>
      </c>
      <c r="AY96" s="256" t="s">
        <v>122</v>
      </c>
    </row>
    <row r="97" s="2" customFormat="1" ht="33" customHeight="1">
      <c r="A97" s="40"/>
      <c r="B97" s="41"/>
      <c r="C97" s="206" t="s">
        <v>83</v>
      </c>
      <c r="D97" s="206" t="s">
        <v>124</v>
      </c>
      <c r="E97" s="207" t="s">
        <v>138</v>
      </c>
      <c r="F97" s="208" t="s">
        <v>139</v>
      </c>
      <c r="G97" s="209" t="s">
        <v>127</v>
      </c>
      <c r="H97" s="210">
        <v>2630</v>
      </c>
      <c r="I97" s="211"/>
      <c r="J97" s="212">
        <f>ROUND(I97*H97,2)</f>
        <v>0</v>
      </c>
      <c r="K97" s="208" t="s">
        <v>128</v>
      </c>
      <c r="L97" s="46"/>
      <c r="M97" s="213" t="s">
        <v>21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0.098000000000000004</v>
      </c>
      <c r="T97" s="216">
        <f>S97*H97</f>
        <v>257.74000000000001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129</v>
      </c>
      <c r="AT97" s="217" t="s">
        <v>124</v>
      </c>
      <c r="AU97" s="217" t="s">
        <v>83</v>
      </c>
      <c r="AY97" s="19" t="s">
        <v>122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81</v>
      </c>
      <c r="BK97" s="218">
        <f>ROUND(I97*H97,2)</f>
        <v>0</v>
      </c>
      <c r="BL97" s="19" t="s">
        <v>129</v>
      </c>
      <c r="BM97" s="217" t="s">
        <v>140</v>
      </c>
    </row>
    <row r="98" s="2" customFormat="1">
      <c r="A98" s="40"/>
      <c r="B98" s="41"/>
      <c r="C98" s="42"/>
      <c r="D98" s="219" t="s">
        <v>131</v>
      </c>
      <c r="E98" s="42"/>
      <c r="F98" s="220" t="s">
        <v>141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131</v>
      </c>
      <c r="AU98" s="19" t="s">
        <v>83</v>
      </c>
    </row>
    <row r="99" s="13" customFormat="1">
      <c r="A99" s="13"/>
      <c r="B99" s="224"/>
      <c r="C99" s="225"/>
      <c r="D99" s="226" t="s">
        <v>133</v>
      </c>
      <c r="E99" s="227" t="s">
        <v>21</v>
      </c>
      <c r="F99" s="228" t="s">
        <v>134</v>
      </c>
      <c r="G99" s="225"/>
      <c r="H99" s="227" t="s">
        <v>21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133</v>
      </c>
      <c r="AU99" s="234" t="s">
        <v>83</v>
      </c>
      <c r="AV99" s="13" t="s">
        <v>81</v>
      </c>
      <c r="AW99" s="13" t="s">
        <v>34</v>
      </c>
      <c r="AX99" s="13" t="s">
        <v>73</v>
      </c>
      <c r="AY99" s="234" t="s">
        <v>122</v>
      </c>
    </row>
    <row r="100" s="14" customFormat="1">
      <c r="A100" s="14"/>
      <c r="B100" s="235"/>
      <c r="C100" s="236"/>
      <c r="D100" s="226" t="s">
        <v>133</v>
      </c>
      <c r="E100" s="237" t="s">
        <v>21</v>
      </c>
      <c r="F100" s="238" t="s">
        <v>135</v>
      </c>
      <c r="G100" s="236"/>
      <c r="H100" s="239">
        <v>1580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133</v>
      </c>
      <c r="AU100" s="245" t="s">
        <v>83</v>
      </c>
      <c r="AV100" s="14" t="s">
        <v>83</v>
      </c>
      <c r="AW100" s="14" t="s">
        <v>34</v>
      </c>
      <c r="AX100" s="14" t="s">
        <v>73</v>
      </c>
      <c r="AY100" s="245" t="s">
        <v>122</v>
      </c>
    </row>
    <row r="101" s="14" customFormat="1">
      <c r="A101" s="14"/>
      <c r="B101" s="235"/>
      <c r="C101" s="236"/>
      <c r="D101" s="226" t="s">
        <v>133</v>
      </c>
      <c r="E101" s="237" t="s">
        <v>21</v>
      </c>
      <c r="F101" s="238" t="s">
        <v>136</v>
      </c>
      <c r="G101" s="236"/>
      <c r="H101" s="239">
        <v>1050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133</v>
      </c>
      <c r="AU101" s="245" t="s">
        <v>83</v>
      </c>
      <c r="AV101" s="14" t="s">
        <v>83</v>
      </c>
      <c r="AW101" s="14" t="s">
        <v>34</v>
      </c>
      <c r="AX101" s="14" t="s">
        <v>73</v>
      </c>
      <c r="AY101" s="245" t="s">
        <v>122</v>
      </c>
    </row>
    <row r="102" s="15" customFormat="1">
      <c r="A102" s="15"/>
      <c r="B102" s="246"/>
      <c r="C102" s="247"/>
      <c r="D102" s="226" t="s">
        <v>133</v>
      </c>
      <c r="E102" s="248" t="s">
        <v>21</v>
      </c>
      <c r="F102" s="249" t="s">
        <v>137</v>
      </c>
      <c r="G102" s="247"/>
      <c r="H102" s="250">
        <v>2630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133</v>
      </c>
      <c r="AU102" s="256" t="s">
        <v>83</v>
      </c>
      <c r="AV102" s="15" t="s">
        <v>129</v>
      </c>
      <c r="AW102" s="15" t="s">
        <v>34</v>
      </c>
      <c r="AX102" s="15" t="s">
        <v>81</v>
      </c>
      <c r="AY102" s="256" t="s">
        <v>122</v>
      </c>
    </row>
    <row r="103" s="2" customFormat="1" ht="24.15" customHeight="1">
      <c r="A103" s="40"/>
      <c r="B103" s="41"/>
      <c r="C103" s="206" t="s">
        <v>142</v>
      </c>
      <c r="D103" s="206" t="s">
        <v>124</v>
      </c>
      <c r="E103" s="207" t="s">
        <v>143</v>
      </c>
      <c r="F103" s="208" t="s">
        <v>144</v>
      </c>
      <c r="G103" s="209" t="s">
        <v>145</v>
      </c>
      <c r="H103" s="210">
        <v>189</v>
      </c>
      <c r="I103" s="211"/>
      <c r="J103" s="212">
        <f>ROUND(I103*H103,2)</f>
        <v>0</v>
      </c>
      <c r="K103" s="208" t="s">
        <v>128</v>
      </c>
      <c r="L103" s="46"/>
      <c r="M103" s="213" t="s">
        <v>21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0.20499999999999999</v>
      </c>
      <c r="T103" s="216">
        <f>S103*H103</f>
        <v>38.744999999999997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129</v>
      </c>
      <c r="AT103" s="217" t="s">
        <v>124</v>
      </c>
      <c r="AU103" s="217" t="s">
        <v>83</v>
      </c>
      <c r="AY103" s="19" t="s">
        <v>122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ROUND(I103*H103,2)</f>
        <v>0</v>
      </c>
      <c r="BL103" s="19" t="s">
        <v>129</v>
      </c>
      <c r="BM103" s="217" t="s">
        <v>146</v>
      </c>
    </row>
    <row r="104" s="2" customFormat="1">
      <c r="A104" s="40"/>
      <c r="B104" s="41"/>
      <c r="C104" s="42"/>
      <c r="D104" s="219" t="s">
        <v>131</v>
      </c>
      <c r="E104" s="42"/>
      <c r="F104" s="220" t="s">
        <v>147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131</v>
      </c>
      <c r="AU104" s="19" t="s">
        <v>83</v>
      </c>
    </row>
    <row r="105" s="13" customFormat="1">
      <c r="A105" s="13"/>
      <c r="B105" s="224"/>
      <c r="C105" s="225"/>
      <c r="D105" s="226" t="s">
        <v>133</v>
      </c>
      <c r="E105" s="227" t="s">
        <v>21</v>
      </c>
      <c r="F105" s="228" t="s">
        <v>148</v>
      </c>
      <c r="G105" s="225"/>
      <c r="H105" s="227" t="s">
        <v>21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133</v>
      </c>
      <c r="AU105" s="234" t="s">
        <v>83</v>
      </c>
      <c r="AV105" s="13" t="s">
        <v>81</v>
      </c>
      <c r="AW105" s="13" t="s">
        <v>34</v>
      </c>
      <c r="AX105" s="13" t="s">
        <v>73</v>
      </c>
      <c r="AY105" s="234" t="s">
        <v>122</v>
      </c>
    </row>
    <row r="106" s="14" customFormat="1">
      <c r="A106" s="14"/>
      <c r="B106" s="235"/>
      <c r="C106" s="236"/>
      <c r="D106" s="226" t="s">
        <v>133</v>
      </c>
      <c r="E106" s="237" t="s">
        <v>21</v>
      </c>
      <c r="F106" s="238" t="s">
        <v>149</v>
      </c>
      <c r="G106" s="236"/>
      <c r="H106" s="239">
        <v>123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133</v>
      </c>
      <c r="AU106" s="245" t="s">
        <v>83</v>
      </c>
      <c r="AV106" s="14" t="s">
        <v>83</v>
      </c>
      <c r="AW106" s="14" t="s">
        <v>34</v>
      </c>
      <c r="AX106" s="14" t="s">
        <v>73</v>
      </c>
      <c r="AY106" s="245" t="s">
        <v>122</v>
      </c>
    </row>
    <row r="107" s="14" customFormat="1">
      <c r="A107" s="14"/>
      <c r="B107" s="235"/>
      <c r="C107" s="236"/>
      <c r="D107" s="226" t="s">
        <v>133</v>
      </c>
      <c r="E107" s="237" t="s">
        <v>21</v>
      </c>
      <c r="F107" s="238" t="s">
        <v>150</v>
      </c>
      <c r="G107" s="236"/>
      <c r="H107" s="239">
        <v>66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133</v>
      </c>
      <c r="AU107" s="245" t="s">
        <v>83</v>
      </c>
      <c r="AV107" s="14" t="s">
        <v>83</v>
      </c>
      <c r="AW107" s="14" t="s">
        <v>34</v>
      </c>
      <c r="AX107" s="14" t="s">
        <v>73</v>
      </c>
      <c r="AY107" s="245" t="s">
        <v>122</v>
      </c>
    </row>
    <row r="108" s="15" customFormat="1">
      <c r="A108" s="15"/>
      <c r="B108" s="246"/>
      <c r="C108" s="247"/>
      <c r="D108" s="226" t="s">
        <v>133</v>
      </c>
      <c r="E108" s="248" t="s">
        <v>21</v>
      </c>
      <c r="F108" s="249" t="s">
        <v>137</v>
      </c>
      <c r="G108" s="247"/>
      <c r="H108" s="250">
        <v>189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133</v>
      </c>
      <c r="AU108" s="256" t="s">
        <v>83</v>
      </c>
      <c r="AV108" s="15" t="s">
        <v>129</v>
      </c>
      <c r="AW108" s="15" t="s">
        <v>34</v>
      </c>
      <c r="AX108" s="15" t="s">
        <v>81</v>
      </c>
      <c r="AY108" s="256" t="s">
        <v>122</v>
      </c>
    </row>
    <row r="109" s="2" customFormat="1" ht="24.15" customHeight="1">
      <c r="A109" s="40"/>
      <c r="B109" s="41"/>
      <c r="C109" s="206" t="s">
        <v>129</v>
      </c>
      <c r="D109" s="206" t="s">
        <v>124</v>
      </c>
      <c r="E109" s="207" t="s">
        <v>151</v>
      </c>
      <c r="F109" s="208" t="s">
        <v>152</v>
      </c>
      <c r="G109" s="209" t="s">
        <v>153</v>
      </c>
      <c r="H109" s="210">
        <v>1435</v>
      </c>
      <c r="I109" s="211"/>
      <c r="J109" s="212">
        <f>ROUND(I109*H109,2)</f>
        <v>0</v>
      </c>
      <c r="K109" s="208" t="s">
        <v>128</v>
      </c>
      <c r="L109" s="46"/>
      <c r="M109" s="213" t="s">
        <v>21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129</v>
      </c>
      <c r="AT109" s="217" t="s">
        <v>124</v>
      </c>
      <c r="AU109" s="217" t="s">
        <v>83</v>
      </c>
      <c r="AY109" s="19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129</v>
      </c>
      <c r="BM109" s="217" t="s">
        <v>154</v>
      </c>
    </row>
    <row r="110" s="2" customFormat="1">
      <c r="A110" s="40"/>
      <c r="B110" s="41"/>
      <c r="C110" s="42"/>
      <c r="D110" s="219" t="s">
        <v>131</v>
      </c>
      <c r="E110" s="42"/>
      <c r="F110" s="220" t="s">
        <v>155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131</v>
      </c>
      <c r="AU110" s="19" t="s">
        <v>83</v>
      </c>
    </row>
    <row r="111" s="13" customFormat="1">
      <c r="A111" s="13"/>
      <c r="B111" s="224"/>
      <c r="C111" s="225"/>
      <c r="D111" s="226" t="s">
        <v>133</v>
      </c>
      <c r="E111" s="227" t="s">
        <v>21</v>
      </c>
      <c r="F111" s="228" t="s">
        <v>156</v>
      </c>
      <c r="G111" s="225"/>
      <c r="H111" s="227" t="s">
        <v>21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133</v>
      </c>
      <c r="AU111" s="234" t="s">
        <v>83</v>
      </c>
      <c r="AV111" s="13" t="s">
        <v>81</v>
      </c>
      <c r="AW111" s="13" t="s">
        <v>34</v>
      </c>
      <c r="AX111" s="13" t="s">
        <v>73</v>
      </c>
      <c r="AY111" s="234" t="s">
        <v>122</v>
      </c>
    </row>
    <row r="112" s="14" customFormat="1">
      <c r="A112" s="14"/>
      <c r="B112" s="235"/>
      <c r="C112" s="236"/>
      <c r="D112" s="226" t="s">
        <v>133</v>
      </c>
      <c r="E112" s="237" t="s">
        <v>21</v>
      </c>
      <c r="F112" s="238" t="s">
        <v>157</v>
      </c>
      <c r="G112" s="236"/>
      <c r="H112" s="239">
        <v>166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133</v>
      </c>
      <c r="AU112" s="245" t="s">
        <v>83</v>
      </c>
      <c r="AV112" s="14" t="s">
        <v>83</v>
      </c>
      <c r="AW112" s="14" t="s">
        <v>34</v>
      </c>
      <c r="AX112" s="14" t="s">
        <v>73</v>
      </c>
      <c r="AY112" s="245" t="s">
        <v>122</v>
      </c>
    </row>
    <row r="113" s="14" customFormat="1">
      <c r="A113" s="14"/>
      <c r="B113" s="235"/>
      <c r="C113" s="236"/>
      <c r="D113" s="226" t="s">
        <v>133</v>
      </c>
      <c r="E113" s="237" t="s">
        <v>21</v>
      </c>
      <c r="F113" s="238" t="s">
        <v>158</v>
      </c>
      <c r="G113" s="236"/>
      <c r="H113" s="239">
        <v>109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133</v>
      </c>
      <c r="AU113" s="245" t="s">
        <v>83</v>
      </c>
      <c r="AV113" s="14" t="s">
        <v>83</v>
      </c>
      <c r="AW113" s="14" t="s">
        <v>34</v>
      </c>
      <c r="AX113" s="14" t="s">
        <v>73</v>
      </c>
      <c r="AY113" s="245" t="s">
        <v>122</v>
      </c>
    </row>
    <row r="114" s="13" customFormat="1">
      <c r="A114" s="13"/>
      <c r="B114" s="224"/>
      <c r="C114" s="225"/>
      <c r="D114" s="226" t="s">
        <v>133</v>
      </c>
      <c r="E114" s="227" t="s">
        <v>21</v>
      </c>
      <c r="F114" s="228" t="s">
        <v>159</v>
      </c>
      <c r="G114" s="225"/>
      <c r="H114" s="227" t="s">
        <v>21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133</v>
      </c>
      <c r="AU114" s="234" t="s">
        <v>83</v>
      </c>
      <c r="AV114" s="13" t="s">
        <v>81</v>
      </c>
      <c r="AW114" s="13" t="s">
        <v>34</v>
      </c>
      <c r="AX114" s="13" t="s">
        <v>73</v>
      </c>
      <c r="AY114" s="234" t="s">
        <v>122</v>
      </c>
    </row>
    <row r="115" s="13" customFormat="1">
      <c r="A115" s="13"/>
      <c r="B115" s="224"/>
      <c r="C115" s="225"/>
      <c r="D115" s="226" t="s">
        <v>133</v>
      </c>
      <c r="E115" s="227" t="s">
        <v>21</v>
      </c>
      <c r="F115" s="228" t="s">
        <v>134</v>
      </c>
      <c r="G115" s="225"/>
      <c r="H115" s="227" t="s">
        <v>21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133</v>
      </c>
      <c r="AU115" s="234" t="s">
        <v>83</v>
      </c>
      <c r="AV115" s="13" t="s">
        <v>81</v>
      </c>
      <c r="AW115" s="13" t="s">
        <v>34</v>
      </c>
      <c r="AX115" s="13" t="s">
        <v>73</v>
      </c>
      <c r="AY115" s="234" t="s">
        <v>122</v>
      </c>
    </row>
    <row r="116" s="14" customFormat="1">
      <c r="A116" s="14"/>
      <c r="B116" s="235"/>
      <c r="C116" s="236"/>
      <c r="D116" s="226" t="s">
        <v>133</v>
      </c>
      <c r="E116" s="237" t="s">
        <v>21</v>
      </c>
      <c r="F116" s="238" t="s">
        <v>160</v>
      </c>
      <c r="G116" s="236"/>
      <c r="H116" s="239">
        <v>664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133</v>
      </c>
      <c r="AU116" s="245" t="s">
        <v>83</v>
      </c>
      <c r="AV116" s="14" t="s">
        <v>83</v>
      </c>
      <c r="AW116" s="14" t="s">
        <v>34</v>
      </c>
      <c r="AX116" s="14" t="s">
        <v>73</v>
      </c>
      <c r="AY116" s="245" t="s">
        <v>122</v>
      </c>
    </row>
    <row r="117" s="14" customFormat="1">
      <c r="A117" s="14"/>
      <c r="B117" s="235"/>
      <c r="C117" s="236"/>
      <c r="D117" s="226" t="s">
        <v>133</v>
      </c>
      <c r="E117" s="237" t="s">
        <v>21</v>
      </c>
      <c r="F117" s="238" t="s">
        <v>161</v>
      </c>
      <c r="G117" s="236"/>
      <c r="H117" s="239">
        <v>436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133</v>
      </c>
      <c r="AU117" s="245" t="s">
        <v>83</v>
      </c>
      <c r="AV117" s="14" t="s">
        <v>83</v>
      </c>
      <c r="AW117" s="14" t="s">
        <v>34</v>
      </c>
      <c r="AX117" s="14" t="s">
        <v>73</v>
      </c>
      <c r="AY117" s="245" t="s">
        <v>122</v>
      </c>
    </row>
    <row r="118" s="13" customFormat="1">
      <c r="A118" s="13"/>
      <c r="B118" s="224"/>
      <c r="C118" s="225"/>
      <c r="D118" s="226" t="s">
        <v>133</v>
      </c>
      <c r="E118" s="227" t="s">
        <v>21</v>
      </c>
      <c r="F118" s="228" t="s">
        <v>162</v>
      </c>
      <c r="G118" s="225"/>
      <c r="H118" s="227" t="s">
        <v>21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133</v>
      </c>
      <c r="AU118" s="234" t="s">
        <v>83</v>
      </c>
      <c r="AV118" s="13" t="s">
        <v>81</v>
      </c>
      <c r="AW118" s="13" t="s">
        <v>34</v>
      </c>
      <c r="AX118" s="13" t="s">
        <v>73</v>
      </c>
      <c r="AY118" s="234" t="s">
        <v>122</v>
      </c>
    </row>
    <row r="119" s="14" customFormat="1">
      <c r="A119" s="14"/>
      <c r="B119" s="235"/>
      <c r="C119" s="236"/>
      <c r="D119" s="226" t="s">
        <v>133</v>
      </c>
      <c r="E119" s="237" t="s">
        <v>21</v>
      </c>
      <c r="F119" s="238" t="s">
        <v>163</v>
      </c>
      <c r="G119" s="236"/>
      <c r="H119" s="239">
        <v>42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133</v>
      </c>
      <c r="AU119" s="245" t="s">
        <v>83</v>
      </c>
      <c r="AV119" s="14" t="s">
        <v>83</v>
      </c>
      <c r="AW119" s="14" t="s">
        <v>34</v>
      </c>
      <c r="AX119" s="14" t="s">
        <v>73</v>
      </c>
      <c r="AY119" s="245" t="s">
        <v>122</v>
      </c>
    </row>
    <row r="120" s="13" customFormat="1">
      <c r="A120" s="13"/>
      <c r="B120" s="224"/>
      <c r="C120" s="225"/>
      <c r="D120" s="226" t="s">
        <v>133</v>
      </c>
      <c r="E120" s="227" t="s">
        <v>21</v>
      </c>
      <c r="F120" s="228" t="s">
        <v>164</v>
      </c>
      <c r="G120" s="225"/>
      <c r="H120" s="227" t="s">
        <v>21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133</v>
      </c>
      <c r="AU120" s="234" t="s">
        <v>83</v>
      </c>
      <c r="AV120" s="13" t="s">
        <v>81</v>
      </c>
      <c r="AW120" s="13" t="s">
        <v>34</v>
      </c>
      <c r="AX120" s="13" t="s">
        <v>73</v>
      </c>
      <c r="AY120" s="234" t="s">
        <v>122</v>
      </c>
    </row>
    <row r="121" s="14" customFormat="1">
      <c r="A121" s="14"/>
      <c r="B121" s="235"/>
      <c r="C121" s="236"/>
      <c r="D121" s="226" t="s">
        <v>133</v>
      </c>
      <c r="E121" s="237" t="s">
        <v>21</v>
      </c>
      <c r="F121" s="238" t="s">
        <v>165</v>
      </c>
      <c r="G121" s="236"/>
      <c r="H121" s="239">
        <v>18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133</v>
      </c>
      <c r="AU121" s="245" t="s">
        <v>83</v>
      </c>
      <c r="AV121" s="14" t="s">
        <v>83</v>
      </c>
      <c r="AW121" s="14" t="s">
        <v>34</v>
      </c>
      <c r="AX121" s="14" t="s">
        <v>73</v>
      </c>
      <c r="AY121" s="245" t="s">
        <v>122</v>
      </c>
    </row>
    <row r="122" s="15" customFormat="1">
      <c r="A122" s="15"/>
      <c r="B122" s="246"/>
      <c r="C122" s="247"/>
      <c r="D122" s="226" t="s">
        <v>133</v>
      </c>
      <c r="E122" s="248" t="s">
        <v>21</v>
      </c>
      <c r="F122" s="249" t="s">
        <v>137</v>
      </c>
      <c r="G122" s="247"/>
      <c r="H122" s="250">
        <v>1435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133</v>
      </c>
      <c r="AU122" s="256" t="s">
        <v>83</v>
      </c>
      <c r="AV122" s="15" t="s">
        <v>129</v>
      </c>
      <c r="AW122" s="15" t="s">
        <v>34</v>
      </c>
      <c r="AX122" s="15" t="s">
        <v>81</v>
      </c>
      <c r="AY122" s="256" t="s">
        <v>122</v>
      </c>
    </row>
    <row r="123" s="2" customFormat="1" ht="24.15" customHeight="1">
      <c r="A123" s="40"/>
      <c r="B123" s="41"/>
      <c r="C123" s="206" t="s">
        <v>166</v>
      </c>
      <c r="D123" s="206" t="s">
        <v>124</v>
      </c>
      <c r="E123" s="207" t="s">
        <v>167</v>
      </c>
      <c r="F123" s="208" t="s">
        <v>168</v>
      </c>
      <c r="G123" s="209" t="s">
        <v>153</v>
      </c>
      <c r="H123" s="210">
        <v>17.600000000000001</v>
      </c>
      <c r="I123" s="211"/>
      <c r="J123" s="212">
        <f>ROUND(I123*H123,2)</f>
        <v>0</v>
      </c>
      <c r="K123" s="208" t="s">
        <v>128</v>
      </c>
      <c r="L123" s="46"/>
      <c r="M123" s="213" t="s">
        <v>21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129</v>
      </c>
      <c r="AT123" s="217" t="s">
        <v>124</v>
      </c>
      <c r="AU123" s="217" t="s">
        <v>83</v>
      </c>
      <c r="AY123" s="19" t="s">
        <v>122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81</v>
      </c>
      <c r="BK123" s="218">
        <f>ROUND(I123*H123,2)</f>
        <v>0</v>
      </c>
      <c r="BL123" s="19" t="s">
        <v>129</v>
      </c>
      <c r="BM123" s="217" t="s">
        <v>169</v>
      </c>
    </row>
    <row r="124" s="2" customFormat="1">
      <c r="A124" s="40"/>
      <c r="B124" s="41"/>
      <c r="C124" s="42"/>
      <c r="D124" s="219" t="s">
        <v>131</v>
      </c>
      <c r="E124" s="42"/>
      <c r="F124" s="220" t="s">
        <v>170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131</v>
      </c>
      <c r="AU124" s="19" t="s">
        <v>83</v>
      </c>
    </row>
    <row r="125" s="13" customFormat="1">
      <c r="A125" s="13"/>
      <c r="B125" s="224"/>
      <c r="C125" s="225"/>
      <c r="D125" s="226" t="s">
        <v>133</v>
      </c>
      <c r="E125" s="227" t="s">
        <v>21</v>
      </c>
      <c r="F125" s="228" t="s">
        <v>171</v>
      </c>
      <c r="G125" s="225"/>
      <c r="H125" s="227" t="s">
        <v>21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133</v>
      </c>
      <c r="AU125" s="234" t="s">
        <v>83</v>
      </c>
      <c r="AV125" s="13" t="s">
        <v>81</v>
      </c>
      <c r="AW125" s="13" t="s">
        <v>34</v>
      </c>
      <c r="AX125" s="13" t="s">
        <v>73</v>
      </c>
      <c r="AY125" s="234" t="s">
        <v>122</v>
      </c>
    </row>
    <row r="126" s="14" customFormat="1">
      <c r="A126" s="14"/>
      <c r="B126" s="235"/>
      <c r="C126" s="236"/>
      <c r="D126" s="226" t="s">
        <v>133</v>
      </c>
      <c r="E126" s="237" t="s">
        <v>21</v>
      </c>
      <c r="F126" s="238" t="s">
        <v>172</v>
      </c>
      <c r="G126" s="236"/>
      <c r="H126" s="239">
        <v>7.2000000000000002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133</v>
      </c>
      <c r="AU126" s="245" t="s">
        <v>83</v>
      </c>
      <c r="AV126" s="14" t="s">
        <v>83</v>
      </c>
      <c r="AW126" s="14" t="s">
        <v>34</v>
      </c>
      <c r="AX126" s="14" t="s">
        <v>73</v>
      </c>
      <c r="AY126" s="245" t="s">
        <v>122</v>
      </c>
    </row>
    <row r="127" s="13" customFormat="1">
      <c r="A127" s="13"/>
      <c r="B127" s="224"/>
      <c r="C127" s="225"/>
      <c r="D127" s="226" t="s">
        <v>133</v>
      </c>
      <c r="E127" s="227" t="s">
        <v>21</v>
      </c>
      <c r="F127" s="228" t="s">
        <v>173</v>
      </c>
      <c r="G127" s="225"/>
      <c r="H127" s="227" t="s">
        <v>21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133</v>
      </c>
      <c r="AU127" s="234" t="s">
        <v>83</v>
      </c>
      <c r="AV127" s="13" t="s">
        <v>81</v>
      </c>
      <c r="AW127" s="13" t="s">
        <v>34</v>
      </c>
      <c r="AX127" s="13" t="s">
        <v>73</v>
      </c>
      <c r="AY127" s="234" t="s">
        <v>122</v>
      </c>
    </row>
    <row r="128" s="14" customFormat="1">
      <c r="A128" s="14"/>
      <c r="B128" s="235"/>
      <c r="C128" s="236"/>
      <c r="D128" s="226" t="s">
        <v>133</v>
      </c>
      <c r="E128" s="237" t="s">
        <v>21</v>
      </c>
      <c r="F128" s="238" t="s">
        <v>174</v>
      </c>
      <c r="G128" s="236"/>
      <c r="H128" s="239">
        <v>10.4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133</v>
      </c>
      <c r="AU128" s="245" t="s">
        <v>83</v>
      </c>
      <c r="AV128" s="14" t="s">
        <v>83</v>
      </c>
      <c r="AW128" s="14" t="s">
        <v>34</v>
      </c>
      <c r="AX128" s="14" t="s">
        <v>73</v>
      </c>
      <c r="AY128" s="245" t="s">
        <v>122</v>
      </c>
    </row>
    <row r="129" s="13" customFormat="1">
      <c r="A129" s="13"/>
      <c r="B129" s="224"/>
      <c r="C129" s="225"/>
      <c r="D129" s="226" t="s">
        <v>133</v>
      </c>
      <c r="E129" s="227" t="s">
        <v>21</v>
      </c>
      <c r="F129" s="228" t="s">
        <v>175</v>
      </c>
      <c r="G129" s="225"/>
      <c r="H129" s="227" t="s">
        <v>21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133</v>
      </c>
      <c r="AU129" s="234" t="s">
        <v>83</v>
      </c>
      <c r="AV129" s="13" t="s">
        <v>81</v>
      </c>
      <c r="AW129" s="13" t="s">
        <v>34</v>
      </c>
      <c r="AX129" s="13" t="s">
        <v>73</v>
      </c>
      <c r="AY129" s="234" t="s">
        <v>122</v>
      </c>
    </row>
    <row r="130" s="15" customFormat="1">
      <c r="A130" s="15"/>
      <c r="B130" s="246"/>
      <c r="C130" s="247"/>
      <c r="D130" s="226" t="s">
        <v>133</v>
      </c>
      <c r="E130" s="248" t="s">
        <v>21</v>
      </c>
      <c r="F130" s="249" t="s">
        <v>137</v>
      </c>
      <c r="G130" s="247"/>
      <c r="H130" s="250">
        <v>17.600000000000001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133</v>
      </c>
      <c r="AU130" s="256" t="s">
        <v>83</v>
      </c>
      <c r="AV130" s="15" t="s">
        <v>129</v>
      </c>
      <c r="AW130" s="15" t="s">
        <v>34</v>
      </c>
      <c r="AX130" s="15" t="s">
        <v>81</v>
      </c>
      <c r="AY130" s="256" t="s">
        <v>122</v>
      </c>
    </row>
    <row r="131" s="2" customFormat="1" ht="24.15" customHeight="1">
      <c r="A131" s="40"/>
      <c r="B131" s="41"/>
      <c r="C131" s="206" t="s">
        <v>176</v>
      </c>
      <c r="D131" s="206" t="s">
        <v>124</v>
      </c>
      <c r="E131" s="207" t="s">
        <v>177</v>
      </c>
      <c r="F131" s="208" t="s">
        <v>178</v>
      </c>
      <c r="G131" s="209" t="s">
        <v>153</v>
      </c>
      <c r="H131" s="210">
        <v>45.167999999999999</v>
      </c>
      <c r="I131" s="211"/>
      <c r="J131" s="212">
        <f>ROUND(I131*H131,2)</f>
        <v>0</v>
      </c>
      <c r="K131" s="208" t="s">
        <v>128</v>
      </c>
      <c r="L131" s="46"/>
      <c r="M131" s="213" t="s">
        <v>21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129</v>
      </c>
      <c r="AT131" s="217" t="s">
        <v>124</v>
      </c>
      <c r="AU131" s="217" t="s">
        <v>83</v>
      </c>
      <c r="AY131" s="19" t="s">
        <v>122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ROUND(I131*H131,2)</f>
        <v>0</v>
      </c>
      <c r="BL131" s="19" t="s">
        <v>129</v>
      </c>
      <c r="BM131" s="217" t="s">
        <v>179</v>
      </c>
    </row>
    <row r="132" s="2" customFormat="1">
      <c r="A132" s="40"/>
      <c r="B132" s="41"/>
      <c r="C132" s="42"/>
      <c r="D132" s="219" t="s">
        <v>131</v>
      </c>
      <c r="E132" s="42"/>
      <c r="F132" s="220" t="s">
        <v>180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131</v>
      </c>
      <c r="AU132" s="19" t="s">
        <v>83</v>
      </c>
    </row>
    <row r="133" s="13" customFormat="1">
      <c r="A133" s="13"/>
      <c r="B133" s="224"/>
      <c r="C133" s="225"/>
      <c r="D133" s="226" t="s">
        <v>133</v>
      </c>
      <c r="E133" s="227" t="s">
        <v>21</v>
      </c>
      <c r="F133" s="228" t="s">
        <v>181</v>
      </c>
      <c r="G133" s="225"/>
      <c r="H133" s="227" t="s">
        <v>21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133</v>
      </c>
      <c r="AU133" s="234" t="s">
        <v>83</v>
      </c>
      <c r="AV133" s="13" t="s">
        <v>81</v>
      </c>
      <c r="AW133" s="13" t="s">
        <v>34</v>
      </c>
      <c r="AX133" s="13" t="s">
        <v>73</v>
      </c>
      <c r="AY133" s="234" t="s">
        <v>122</v>
      </c>
    </row>
    <row r="134" s="14" customFormat="1">
      <c r="A134" s="14"/>
      <c r="B134" s="235"/>
      <c r="C134" s="236"/>
      <c r="D134" s="226" t="s">
        <v>133</v>
      </c>
      <c r="E134" s="237" t="s">
        <v>21</v>
      </c>
      <c r="F134" s="238" t="s">
        <v>182</v>
      </c>
      <c r="G134" s="236"/>
      <c r="H134" s="239">
        <v>9.1679999999999993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133</v>
      </c>
      <c r="AU134" s="245" t="s">
        <v>83</v>
      </c>
      <c r="AV134" s="14" t="s">
        <v>83</v>
      </c>
      <c r="AW134" s="14" t="s">
        <v>34</v>
      </c>
      <c r="AX134" s="14" t="s">
        <v>73</v>
      </c>
      <c r="AY134" s="245" t="s">
        <v>122</v>
      </c>
    </row>
    <row r="135" s="13" customFormat="1">
      <c r="A135" s="13"/>
      <c r="B135" s="224"/>
      <c r="C135" s="225"/>
      <c r="D135" s="226" t="s">
        <v>133</v>
      </c>
      <c r="E135" s="227" t="s">
        <v>21</v>
      </c>
      <c r="F135" s="228" t="s">
        <v>173</v>
      </c>
      <c r="G135" s="225"/>
      <c r="H135" s="227" t="s">
        <v>21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133</v>
      </c>
      <c r="AU135" s="234" t="s">
        <v>83</v>
      </c>
      <c r="AV135" s="13" t="s">
        <v>81</v>
      </c>
      <c r="AW135" s="13" t="s">
        <v>34</v>
      </c>
      <c r="AX135" s="13" t="s">
        <v>73</v>
      </c>
      <c r="AY135" s="234" t="s">
        <v>122</v>
      </c>
    </row>
    <row r="136" s="14" customFormat="1">
      <c r="A136" s="14"/>
      <c r="B136" s="235"/>
      <c r="C136" s="236"/>
      <c r="D136" s="226" t="s">
        <v>133</v>
      </c>
      <c r="E136" s="237" t="s">
        <v>21</v>
      </c>
      <c r="F136" s="238" t="s">
        <v>183</v>
      </c>
      <c r="G136" s="236"/>
      <c r="H136" s="239">
        <v>24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133</v>
      </c>
      <c r="AU136" s="245" t="s">
        <v>83</v>
      </c>
      <c r="AV136" s="14" t="s">
        <v>83</v>
      </c>
      <c r="AW136" s="14" t="s">
        <v>34</v>
      </c>
      <c r="AX136" s="14" t="s">
        <v>73</v>
      </c>
      <c r="AY136" s="245" t="s">
        <v>122</v>
      </c>
    </row>
    <row r="137" s="13" customFormat="1">
      <c r="A137" s="13"/>
      <c r="B137" s="224"/>
      <c r="C137" s="225"/>
      <c r="D137" s="226" t="s">
        <v>133</v>
      </c>
      <c r="E137" s="227" t="s">
        <v>21</v>
      </c>
      <c r="F137" s="228" t="s">
        <v>175</v>
      </c>
      <c r="G137" s="225"/>
      <c r="H137" s="227" t="s">
        <v>21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133</v>
      </c>
      <c r="AU137" s="234" t="s">
        <v>83</v>
      </c>
      <c r="AV137" s="13" t="s">
        <v>81</v>
      </c>
      <c r="AW137" s="13" t="s">
        <v>34</v>
      </c>
      <c r="AX137" s="13" t="s">
        <v>73</v>
      </c>
      <c r="AY137" s="234" t="s">
        <v>122</v>
      </c>
    </row>
    <row r="138" s="13" customFormat="1">
      <c r="A138" s="13"/>
      <c r="B138" s="224"/>
      <c r="C138" s="225"/>
      <c r="D138" s="226" t="s">
        <v>133</v>
      </c>
      <c r="E138" s="227" t="s">
        <v>21</v>
      </c>
      <c r="F138" s="228" t="s">
        <v>184</v>
      </c>
      <c r="G138" s="225"/>
      <c r="H138" s="227" t="s">
        <v>21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133</v>
      </c>
      <c r="AU138" s="234" t="s">
        <v>83</v>
      </c>
      <c r="AV138" s="13" t="s">
        <v>81</v>
      </c>
      <c r="AW138" s="13" t="s">
        <v>34</v>
      </c>
      <c r="AX138" s="13" t="s">
        <v>73</v>
      </c>
      <c r="AY138" s="234" t="s">
        <v>122</v>
      </c>
    </row>
    <row r="139" s="14" customFormat="1">
      <c r="A139" s="14"/>
      <c r="B139" s="235"/>
      <c r="C139" s="236"/>
      <c r="D139" s="226" t="s">
        <v>133</v>
      </c>
      <c r="E139" s="237" t="s">
        <v>21</v>
      </c>
      <c r="F139" s="238" t="s">
        <v>185</v>
      </c>
      <c r="G139" s="236"/>
      <c r="H139" s="239">
        <v>11.039999999999999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133</v>
      </c>
      <c r="AU139" s="245" t="s">
        <v>83</v>
      </c>
      <c r="AV139" s="14" t="s">
        <v>83</v>
      </c>
      <c r="AW139" s="14" t="s">
        <v>34</v>
      </c>
      <c r="AX139" s="14" t="s">
        <v>73</v>
      </c>
      <c r="AY139" s="245" t="s">
        <v>122</v>
      </c>
    </row>
    <row r="140" s="13" customFormat="1">
      <c r="A140" s="13"/>
      <c r="B140" s="224"/>
      <c r="C140" s="225"/>
      <c r="D140" s="226" t="s">
        <v>133</v>
      </c>
      <c r="E140" s="227" t="s">
        <v>21</v>
      </c>
      <c r="F140" s="228" t="s">
        <v>186</v>
      </c>
      <c r="G140" s="225"/>
      <c r="H140" s="227" t="s">
        <v>21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133</v>
      </c>
      <c r="AU140" s="234" t="s">
        <v>83</v>
      </c>
      <c r="AV140" s="13" t="s">
        <v>81</v>
      </c>
      <c r="AW140" s="13" t="s">
        <v>34</v>
      </c>
      <c r="AX140" s="13" t="s">
        <v>73</v>
      </c>
      <c r="AY140" s="234" t="s">
        <v>122</v>
      </c>
    </row>
    <row r="141" s="14" customFormat="1">
      <c r="A141" s="14"/>
      <c r="B141" s="235"/>
      <c r="C141" s="236"/>
      <c r="D141" s="226" t="s">
        <v>133</v>
      </c>
      <c r="E141" s="237" t="s">
        <v>21</v>
      </c>
      <c r="F141" s="238" t="s">
        <v>187</v>
      </c>
      <c r="G141" s="236"/>
      <c r="H141" s="239">
        <v>0.95999999999999996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133</v>
      </c>
      <c r="AU141" s="245" t="s">
        <v>83</v>
      </c>
      <c r="AV141" s="14" t="s">
        <v>83</v>
      </c>
      <c r="AW141" s="14" t="s">
        <v>34</v>
      </c>
      <c r="AX141" s="14" t="s">
        <v>73</v>
      </c>
      <c r="AY141" s="245" t="s">
        <v>122</v>
      </c>
    </row>
    <row r="142" s="13" customFormat="1">
      <c r="A142" s="13"/>
      <c r="B142" s="224"/>
      <c r="C142" s="225"/>
      <c r="D142" s="226" t="s">
        <v>133</v>
      </c>
      <c r="E142" s="227" t="s">
        <v>21</v>
      </c>
      <c r="F142" s="228" t="s">
        <v>188</v>
      </c>
      <c r="G142" s="225"/>
      <c r="H142" s="227" t="s">
        <v>21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133</v>
      </c>
      <c r="AU142" s="234" t="s">
        <v>83</v>
      </c>
      <c r="AV142" s="13" t="s">
        <v>81</v>
      </c>
      <c r="AW142" s="13" t="s">
        <v>34</v>
      </c>
      <c r="AX142" s="13" t="s">
        <v>73</v>
      </c>
      <c r="AY142" s="234" t="s">
        <v>122</v>
      </c>
    </row>
    <row r="143" s="15" customFormat="1">
      <c r="A143" s="15"/>
      <c r="B143" s="246"/>
      <c r="C143" s="247"/>
      <c r="D143" s="226" t="s">
        <v>133</v>
      </c>
      <c r="E143" s="248" t="s">
        <v>21</v>
      </c>
      <c r="F143" s="249" t="s">
        <v>137</v>
      </c>
      <c r="G143" s="247"/>
      <c r="H143" s="250">
        <v>45.167999999999999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133</v>
      </c>
      <c r="AU143" s="256" t="s">
        <v>83</v>
      </c>
      <c r="AV143" s="15" t="s">
        <v>129</v>
      </c>
      <c r="AW143" s="15" t="s">
        <v>34</v>
      </c>
      <c r="AX143" s="15" t="s">
        <v>81</v>
      </c>
      <c r="AY143" s="256" t="s">
        <v>122</v>
      </c>
    </row>
    <row r="144" s="2" customFormat="1" ht="24.15" customHeight="1">
      <c r="A144" s="40"/>
      <c r="B144" s="41"/>
      <c r="C144" s="206" t="s">
        <v>189</v>
      </c>
      <c r="D144" s="206" t="s">
        <v>124</v>
      </c>
      <c r="E144" s="207" t="s">
        <v>190</v>
      </c>
      <c r="F144" s="208" t="s">
        <v>191</v>
      </c>
      <c r="G144" s="209" t="s">
        <v>153</v>
      </c>
      <c r="H144" s="210">
        <v>152.59999999999999</v>
      </c>
      <c r="I144" s="211"/>
      <c r="J144" s="212">
        <f>ROUND(I144*H144,2)</f>
        <v>0</v>
      </c>
      <c r="K144" s="208" t="s">
        <v>128</v>
      </c>
      <c r="L144" s="46"/>
      <c r="M144" s="213" t="s">
        <v>21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129</v>
      </c>
      <c r="AT144" s="217" t="s">
        <v>124</v>
      </c>
      <c r="AU144" s="217" t="s">
        <v>83</v>
      </c>
      <c r="AY144" s="19" t="s">
        <v>122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129</v>
      </c>
      <c r="BM144" s="217" t="s">
        <v>192</v>
      </c>
    </row>
    <row r="145" s="2" customFormat="1">
      <c r="A145" s="40"/>
      <c r="B145" s="41"/>
      <c r="C145" s="42"/>
      <c r="D145" s="219" t="s">
        <v>131</v>
      </c>
      <c r="E145" s="42"/>
      <c r="F145" s="220" t="s">
        <v>193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131</v>
      </c>
      <c r="AU145" s="19" t="s">
        <v>83</v>
      </c>
    </row>
    <row r="146" s="13" customFormat="1">
      <c r="A146" s="13"/>
      <c r="B146" s="224"/>
      <c r="C146" s="225"/>
      <c r="D146" s="226" t="s">
        <v>133</v>
      </c>
      <c r="E146" s="227" t="s">
        <v>21</v>
      </c>
      <c r="F146" s="228" t="s">
        <v>194</v>
      </c>
      <c r="G146" s="225"/>
      <c r="H146" s="227" t="s">
        <v>21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133</v>
      </c>
      <c r="AU146" s="234" t="s">
        <v>83</v>
      </c>
      <c r="AV146" s="13" t="s">
        <v>81</v>
      </c>
      <c r="AW146" s="13" t="s">
        <v>34</v>
      </c>
      <c r="AX146" s="13" t="s">
        <v>73</v>
      </c>
      <c r="AY146" s="234" t="s">
        <v>122</v>
      </c>
    </row>
    <row r="147" s="14" customFormat="1">
      <c r="A147" s="14"/>
      <c r="B147" s="235"/>
      <c r="C147" s="236"/>
      <c r="D147" s="226" t="s">
        <v>133</v>
      </c>
      <c r="E147" s="237" t="s">
        <v>21</v>
      </c>
      <c r="F147" s="238" t="s">
        <v>195</v>
      </c>
      <c r="G147" s="236"/>
      <c r="H147" s="239">
        <v>114.59999999999999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133</v>
      </c>
      <c r="AU147" s="245" t="s">
        <v>83</v>
      </c>
      <c r="AV147" s="14" t="s">
        <v>83</v>
      </c>
      <c r="AW147" s="14" t="s">
        <v>34</v>
      </c>
      <c r="AX147" s="14" t="s">
        <v>73</v>
      </c>
      <c r="AY147" s="245" t="s">
        <v>122</v>
      </c>
    </row>
    <row r="148" s="14" customFormat="1">
      <c r="A148" s="14"/>
      <c r="B148" s="235"/>
      <c r="C148" s="236"/>
      <c r="D148" s="226" t="s">
        <v>133</v>
      </c>
      <c r="E148" s="237" t="s">
        <v>21</v>
      </c>
      <c r="F148" s="238" t="s">
        <v>196</v>
      </c>
      <c r="G148" s="236"/>
      <c r="H148" s="239">
        <v>38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133</v>
      </c>
      <c r="AU148" s="245" t="s">
        <v>83</v>
      </c>
      <c r="AV148" s="14" t="s">
        <v>83</v>
      </c>
      <c r="AW148" s="14" t="s">
        <v>34</v>
      </c>
      <c r="AX148" s="14" t="s">
        <v>73</v>
      </c>
      <c r="AY148" s="245" t="s">
        <v>122</v>
      </c>
    </row>
    <row r="149" s="15" customFormat="1">
      <c r="A149" s="15"/>
      <c r="B149" s="246"/>
      <c r="C149" s="247"/>
      <c r="D149" s="226" t="s">
        <v>133</v>
      </c>
      <c r="E149" s="248" t="s">
        <v>21</v>
      </c>
      <c r="F149" s="249" t="s">
        <v>137</v>
      </c>
      <c r="G149" s="247"/>
      <c r="H149" s="250">
        <v>152.59999999999999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133</v>
      </c>
      <c r="AU149" s="256" t="s">
        <v>83</v>
      </c>
      <c r="AV149" s="15" t="s">
        <v>129</v>
      </c>
      <c r="AW149" s="15" t="s">
        <v>34</v>
      </c>
      <c r="AX149" s="15" t="s">
        <v>81</v>
      </c>
      <c r="AY149" s="256" t="s">
        <v>122</v>
      </c>
    </row>
    <row r="150" s="2" customFormat="1" ht="16.5" customHeight="1">
      <c r="A150" s="40"/>
      <c r="B150" s="41"/>
      <c r="C150" s="206" t="s">
        <v>197</v>
      </c>
      <c r="D150" s="206" t="s">
        <v>124</v>
      </c>
      <c r="E150" s="207" t="s">
        <v>198</v>
      </c>
      <c r="F150" s="208" t="s">
        <v>199</v>
      </c>
      <c r="G150" s="209" t="s">
        <v>153</v>
      </c>
      <c r="H150" s="210">
        <v>1650.4000000000001</v>
      </c>
      <c r="I150" s="211"/>
      <c r="J150" s="212">
        <f>ROUND(I150*H150,2)</f>
        <v>0</v>
      </c>
      <c r="K150" s="208" t="s">
        <v>21</v>
      </c>
      <c r="L150" s="46"/>
      <c r="M150" s="213" t="s">
        <v>21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129</v>
      </c>
      <c r="AT150" s="217" t="s">
        <v>124</v>
      </c>
      <c r="AU150" s="217" t="s">
        <v>83</v>
      </c>
      <c r="AY150" s="19" t="s">
        <v>122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81</v>
      </c>
      <c r="BK150" s="218">
        <f>ROUND(I150*H150,2)</f>
        <v>0</v>
      </c>
      <c r="BL150" s="19" t="s">
        <v>129</v>
      </c>
      <c r="BM150" s="217" t="s">
        <v>200</v>
      </c>
    </row>
    <row r="151" s="13" customFormat="1">
      <c r="A151" s="13"/>
      <c r="B151" s="224"/>
      <c r="C151" s="225"/>
      <c r="D151" s="226" t="s">
        <v>133</v>
      </c>
      <c r="E151" s="227" t="s">
        <v>21</v>
      </c>
      <c r="F151" s="228" t="s">
        <v>201</v>
      </c>
      <c r="G151" s="225"/>
      <c r="H151" s="227" t="s">
        <v>21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133</v>
      </c>
      <c r="AU151" s="234" t="s">
        <v>83</v>
      </c>
      <c r="AV151" s="13" t="s">
        <v>81</v>
      </c>
      <c r="AW151" s="13" t="s">
        <v>34</v>
      </c>
      <c r="AX151" s="13" t="s">
        <v>73</v>
      </c>
      <c r="AY151" s="234" t="s">
        <v>122</v>
      </c>
    </row>
    <row r="152" s="14" customFormat="1">
      <c r="A152" s="14"/>
      <c r="B152" s="235"/>
      <c r="C152" s="236"/>
      <c r="D152" s="226" t="s">
        <v>133</v>
      </c>
      <c r="E152" s="237" t="s">
        <v>21</v>
      </c>
      <c r="F152" s="238" t="s">
        <v>202</v>
      </c>
      <c r="G152" s="236"/>
      <c r="H152" s="239">
        <v>1650.4000000000001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133</v>
      </c>
      <c r="AU152" s="245" t="s">
        <v>83</v>
      </c>
      <c r="AV152" s="14" t="s">
        <v>83</v>
      </c>
      <c r="AW152" s="14" t="s">
        <v>34</v>
      </c>
      <c r="AX152" s="14" t="s">
        <v>81</v>
      </c>
      <c r="AY152" s="245" t="s">
        <v>122</v>
      </c>
    </row>
    <row r="153" s="13" customFormat="1">
      <c r="A153" s="13"/>
      <c r="B153" s="224"/>
      <c r="C153" s="225"/>
      <c r="D153" s="226" t="s">
        <v>133</v>
      </c>
      <c r="E153" s="227" t="s">
        <v>21</v>
      </c>
      <c r="F153" s="228" t="s">
        <v>203</v>
      </c>
      <c r="G153" s="225"/>
      <c r="H153" s="227" t="s">
        <v>21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133</v>
      </c>
      <c r="AU153" s="234" t="s">
        <v>83</v>
      </c>
      <c r="AV153" s="13" t="s">
        <v>81</v>
      </c>
      <c r="AW153" s="13" t="s">
        <v>34</v>
      </c>
      <c r="AX153" s="13" t="s">
        <v>73</v>
      </c>
      <c r="AY153" s="234" t="s">
        <v>122</v>
      </c>
    </row>
    <row r="154" s="2" customFormat="1" ht="21.75" customHeight="1">
      <c r="A154" s="40"/>
      <c r="B154" s="41"/>
      <c r="C154" s="206" t="s">
        <v>204</v>
      </c>
      <c r="D154" s="206" t="s">
        <v>124</v>
      </c>
      <c r="E154" s="207" t="s">
        <v>205</v>
      </c>
      <c r="F154" s="208" t="s">
        <v>206</v>
      </c>
      <c r="G154" s="209" t="s">
        <v>153</v>
      </c>
      <c r="H154" s="210">
        <v>22.399999999999999</v>
      </c>
      <c r="I154" s="211"/>
      <c r="J154" s="212">
        <f>ROUND(I154*H154,2)</f>
        <v>0</v>
      </c>
      <c r="K154" s="208" t="s">
        <v>21</v>
      </c>
      <c r="L154" s="46"/>
      <c r="M154" s="213" t="s">
        <v>21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129</v>
      </c>
      <c r="AT154" s="217" t="s">
        <v>124</v>
      </c>
      <c r="AU154" s="217" t="s">
        <v>83</v>
      </c>
      <c r="AY154" s="19" t="s">
        <v>122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129</v>
      </c>
      <c r="BM154" s="217" t="s">
        <v>207</v>
      </c>
    </row>
    <row r="155" s="14" customFormat="1">
      <c r="A155" s="14"/>
      <c r="B155" s="235"/>
      <c r="C155" s="236"/>
      <c r="D155" s="226" t="s">
        <v>133</v>
      </c>
      <c r="E155" s="237" t="s">
        <v>21</v>
      </c>
      <c r="F155" s="238" t="s">
        <v>208</v>
      </c>
      <c r="G155" s="236"/>
      <c r="H155" s="239">
        <v>8.8000000000000007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133</v>
      </c>
      <c r="AU155" s="245" t="s">
        <v>83</v>
      </c>
      <c r="AV155" s="14" t="s">
        <v>83</v>
      </c>
      <c r="AW155" s="14" t="s">
        <v>34</v>
      </c>
      <c r="AX155" s="14" t="s">
        <v>73</v>
      </c>
      <c r="AY155" s="245" t="s">
        <v>122</v>
      </c>
    </row>
    <row r="156" s="14" customFormat="1">
      <c r="A156" s="14"/>
      <c r="B156" s="235"/>
      <c r="C156" s="236"/>
      <c r="D156" s="226" t="s">
        <v>133</v>
      </c>
      <c r="E156" s="237" t="s">
        <v>21</v>
      </c>
      <c r="F156" s="238" t="s">
        <v>209</v>
      </c>
      <c r="G156" s="236"/>
      <c r="H156" s="239">
        <v>6.7999999999999998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133</v>
      </c>
      <c r="AU156" s="245" t="s">
        <v>83</v>
      </c>
      <c r="AV156" s="14" t="s">
        <v>83</v>
      </c>
      <c r="AW156" s="14" t="s">
        <v>34</v>
      </c>
      <c r="AX156" s="14" t="s">
        <v>73</v>
      </c>
      <c r="AY156" s="245" t="s">
        <v>122</v>
      </c>
    </row>
    <row r="157" s="14" customFormat="1">
      <c r="A157" s="14"/>
      <c r="B157" s="235"/>
      <c r="C157" s="236"/>
      <c r="D157" s="226" t="s">
        <v>133</v>
      </c>
      <c r="E157" s="237" t="s">
        <v>21</v>
      </c>
      <c r="F157" s="238" t="s">
        <v>210</v>
      </c>
      <c r="G157" s="236"/>
      <c r="H157" s="239">
        <v>6.7999999999999998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133</v>
      </c>
      <c r="AU157" s="245" t="s">
        <v>83</v>
      </c>
      <c r="AV157" s="14" t="s">
        <v>83</v>
      </c>
      <c r="AW157" s="14" t="s">
        <v>34</v>
      </c>
      <c r="AX157" s="14" t="s">
        <v>73</v>
      </c>
      <c r="AY157" s="245" t="s">
        <v>122</v>
      </c>
    </row>
    <row r="158" s="15" customFormat="1">
      <c r="A158" s="15"/>
      <c r="B158" s="246"/>
      <c r="C158" s="247"/>
      <c r="D158" s="226" t="s">
        <v>133</v>
      </c>
      <c r="E158" s="248" t="s">
        <v>21</v>
      </c>
      <c r="F158" s="249" t="s">
        <v>137</v>
      </c>
      <c r="G158" s="247"/>
      <c r="H158" s="250">
        <v>22.400000000000002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133</v>
      </c>
      <c r="AU158" s="256" t="s">
        <v>83</v>
      </c>
      <c r="AV158" s="15" t="s">
        <v>129</v>
      </c>
      <c r="AW158" s="15" t="s">
        <v>34</v>
      </c>
      <c r="AX158" s="15" t="s">
        <v>81</v>
      </c>
      <c r="AY158" s="256" t="s">
        <v>122</v>
      </c>
    </row>
    <row r="159" s="2" customFormat="1" ht="24.15" customHeight="1">
      <c r="A159" s="40"/>
      <c r="B159" s="41"/>
      <c r="C159" s="206" t="s">
        <v>211</v>
      </c>
      <c r="D159" s="206" t="s">
        <v>124</v>
      </c>
      <c r="E159" s="207" t="s">
        <v>212</v>
      </c>
      <c r="F159" s="208" t="s">
        <v>213</v>
      </c>
      <c r="G159" s="209" t="s">
        <v>153</v>
      </c>
      <c r="H159" s="210">
        <v>1160</v>
      </c>
      <c r="I159" s="211"/>
      <c r="J159" s="212">
        <f>ROUND(I159*H159,2)</f>
        <v>0</v>
      </c>
      <c r="K159" s="208" t="s">
        <v>128</v>
      </c>
      <c r="L159" s="46"/>
      <c r="M159" s="213" t="s">
        <v>21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129</v>
      </c>
      <c r="AT159" s="217" t="s">
        <v>124</v>
      </c>
      <c r="AU159" s="217" t="s">
        <v>83</v>
      </c>
      <c r="AY159" s="19" t="s">
        <v>122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129</v>
      </c>
      <c r="BM159" s="217" t="s">
        <v>214</v>
      </c>
    </row>
    <row r="160" s="2" customFormat="1">
      <c r="A160" s="40"/>
      <c r="B160" s="41"/>
      <c r="C160" s="42"/>
      <c r="D160" s="219" t="s">
        <v>131</v>
      </c>
      <c r="E160" s="42"/>
      <c r="F160" s="220" t="s">
        <v>215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131</v>
      </c>
      <c r="AU160" s="19" t="s">
        <v>83</v>
      </c>
    </row>
    <row r="161" s="13" customFormat="1">
      <c r="A161" s="13"/>
      <c r="B161" s="224"/>
      <c r="C161" s="225"/>
      <c r="D161" s="226" t="s">
        <v>133</v>
      </c>
      <c r="E161" s="227" t="s">
        <v>21</v>
      </c>
      <c r="F161" s="228" t="s">
        <v>159</v>
      </c>
      <c r="G161" s="225"/>
      <c r="H161" s="227" t="s">
        <v>21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133</v>
      </c>
      <c r="AU161" s="234" t="s">
        <v>83</v>
      </c>
      <c r="AV161" s="13" t="s">
        <v>81</v>
      </c>
      <c r="AW161" s="13" t="s">
        <v>34</v>
      </c>
      <c r="AX161" s="13" t="s">
        <v>73</v>
      </c>
      <c r="AY161" s="234" t="s">
        <v>122</v>
      </c>
    </row>
    <row r="162" s="13" customFormat="1">
      <c r="A162" s="13"/>
      <c r="B162" s="224"/>
      <c r="C162" s="225"/>
      <c r="D162" s="226" t="s">
        <v>133</v>
      </c>
      <c r="E162" s="227" t="s">
        <v>21</v>
      </c>
      <c r="F162" s="228" t="s">
        <v>134</v>
      </c>
      <c r="G162" s="225"/>
      <c r="H162" s="227" t="s">
        <v>21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133</v>
      </c>
      <c r="AU162" s="234" t="s">
        <v>83</v>
      </c>
      <c r="AV162" s="13" t="s">
        <v>81</v>
      </c>
      <c r="AW162" s="13" t="s">
        <v>34</v>
      </c>
      <c r="AX162" s="13" t="s">
        <v>73</v>
      </c>
      <c r="AY162" s="234" t="s">
        <v>122</v>
      </c>
    </row>
    <row r="163" s="14" customFormat="1">
      <c r="A163" s="14"/>
      <c r="B163" s="235"/>
      <c r="C163" s="236"/>
      <c r="D163" s="226" t="s">
        <v>133</v>
      </c>
      <c r="E163" s="237" t="s">
        <v>21</v>
      </c>
      <c r="F163" s="238" t="s">
        <v>160</v>
      </c>
      <c r="G163" s="236"/>
      <c r="H163" s="239">
        <v>664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133</v>
      </c>
      <c r="AU163" s="245" t="s">
        <v>83</v>
      </c>
      <c r="AV163" s="14" t="s">
        <v>83</v>
      </c>
      <c r="AW163" s="14" t="s">
        <v>34</v>
      </c>
      <c r="AX163" s="14" t="s">
        <v>73</v>
      </c>
      <c r="AY163" s="245" t="s">
        <v>122</v>
      </c>
    </row>
    <row r="164" s="14" customFormat="1">
      <c r="A164" s="14"/>
      <c r="B164" s="235"/>
      <c r="C164" s="236"/>
      <c r="D164" s="226" t="s">
        <v>133</v>
      </c>
      <c r="E164" s="237" t="s">
        <v>21</v>
      </c>
      <c r="F164" s="238" t="s">
        <v>161</v>
      </c>
      <c r="G164" s="236"/>
      <c r="H164" s="239">
        <v>436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133</v>
      </c>
      <c r="AU164" s="245" t="s">
        <v>83</v>
      </c>
      <c r="AV164" s="14" t="s">
        <v>83</v>
      </c>
      <c r="AW164" s="14" t="s">
        <v>34</v>
      </c>
      <c r="AX164" s="14" t="s">
        <v>73</v>
      </c>
      <c r="AY164" s="245" t="s">
        <v>122</v>
      </c>
    </row>
    <row r="165" s="13" customFormat="1">
      <c r="A165" s="13"/>
      <c r="B165" s="224"/>
      <c r="C165" s="225"/>
      <c r="D165" s="226" t="s">
        <v>133</v>
      </c>
      <c r="E165" s="227" t="s">
        <v>21</v>
      </c>
      <c r="F165" s="228" t="s">
        <v>162</v>
      </c>
      <c r="G165" s="225"/>
      <c r="H165" s="227" t="s">
        <v>21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133</v>
      </c>
      <c r="AU165" s="234" t="s">
        <v>83</v>
      </c>
      <c r="AV165" s="13" t="s">
        <v>81</v>
      </c>
      <c r="AW165" s="13" t="s">
        <v>34</v>
      </c>
      <c r="AX165" s="13" t="s">
        <v>73</v>
      </c>
      <c r="AY165" s="234" t="s">
        <v>122</v>
      </c>
    </row>
    <row r="166" s="14" customFormat="1">
      <c r="A166" s="14"/>
      <c r="B166" s="235"/>
      <c r="C166" s="236"/>
      <c r="D166" s="226" t="s">
        <v>133</v>
      </c>
      <c r="E166" s="237" t="s">
        <v>21</v>
      </c>
      <c r="F166" s="238" t="s">
        <v>163</v>
      </c>
      <c r="G166" s="236"/>
      <c r="H166" s="239">
        <v>42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133</v>
      </c>
      <c r="AU166" s="245" t="s">
        <v>83</v>
      </c>
      <c r="AV166" s="14" t="s">
        <v>83</v>
      </c>
      <c r="AW166" s="14" t="s">
        <v>34</v>
      </c>
      <c r="AX166" s="14" t="s">
        <v>73</v>
      </c>
      <c r="AY166" s="245" t="s">
        <v>122</v>
      </c>
    </row>
    <row r="167" s="13" customFormat="1">
      <c r="A167" s="13"/>
      <c r="B167" s="224"/>
      <c r="C167" s="225"/>
      <c r="D167" s="226" t="s">
        <v>133</v>
      </c>
      <c r="E167" s="227" t="s">
        <v>21</v>
      </c>
      <c r="F167" s="228" t="s">
        <v>164</v>
      </c>
      <c r="G167" s="225"/>
      <c r="H167" s="227" t="s">
        <v>21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133</v>
      </c>
      <c r="AU167" s="234" t="s">
        <v>83</v>
      </c>
      <c r="AV167" s="13" t="s">
        <v>81</v>
      </c>
      <c r="AW167" s="13" t="s">
        <v>34</v>
      </c>
      <c r="AX167" s="13" t="s">
        <v>73</v>
      </c>
      <c r="AY167" s="234" t="s">
        <v>122</v>
      </c>
    </row>
    <row r="168" s="14" customFormat="1">
      <c r="A168" s="14"/>
      <c r="B168" s="235"/>
      <c r="C168" s="236"/>
      <c r="D168" s="226" t="s">
        <v>133</v>
      </c>
      <c r="E168" s="237" t="s">
        <v>21</v>
      </c>
      <c r="F168" s="238" t="s">
        <v>165</v>
      </c>
      <c r="G168" s="236"/>
      <c r="H168" s="239">
        <v>18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133</v>
      </c>
      <c r="AU168" s="245" t="s">
        <v>83</v>
      </c>
      <c r="AV168" s="14" t="s">
        <v>83</v>
      </c>
      <c r="AW168" s="14" t="s">
        <v>34</v>
      </c>
      <c r="AX168" s="14" t="s">
        <v>73</v>
      </c>
      <c r="AY168" s="245" t="s">
        <v>122</v>
      </c>
    </row>
    <row r="169" s="15" customFormat="1">
      <c r="A169" s="15"/>
      <c r="B169" s="246"/>
      <c r="C169" s="247"/>
      <c r="D169" s="226" t="s">
        <v>133</v>
      </c>
      <c r="E169" s="248" t="s">
        <v>21</v>
      </c>
      <c r="F169" s="249" t="s">
        <v>137</v>
      </c>
      <c r="G169" s="247"/>
      <c r="H169" s="250">
        <v>1160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133</v>
      </c>
      <c r="AU169" s="256" t="s">
        <v>83</v>
      </c>
      <c r="AV169" s="15" t="s">
        <v>129</v>
      </c>
      <c r="AW169" s="15" t="s">
        <v>34</v>
      </c>
      <c r="AX169" s="15" t="s">
        <v>81</v>
      </c>
      <c r="AY169" s="256" t="s">
        <v>122</v>
      </c>
    </row>
    <row r="170" s="2" customFormat="1" ht="16.5" customHeight="1">
      <c r="A170" s="40"/>
      <c r="B170" s="41"/>
      <c r="C170" s="257" t="s">
        <v>216</v>
      </c>
      <c r="D170" s="257" t="s">
        <v>217</v>
      </c>
      <c r="E170" s="258" t="s">
        <v>218</v>
      </c>
      <c r="F170" s="259" t="s">
        <v>219</v>
      </c>
      <c r="G170" s="260" t="s">
        <v>220</v>
      </c>
      <c r="H170" s="261">
        <v>2552</v>
      </c>
      <c r="I170" s="262"/>
      <c r="J170" s="263">
        <f>ROUND(I170*H170,2)</f>
        <v>0</v>
      </c>
      <c r="K170" s="259" t="s">
        <v>128</v>
      </c>
      <c r="L170" s="264"/>
      <c r="M170" s="265" t="s">
        <v>21</v>
      </c>
      <c r="N170" s="266" t="s">
        <v>44</v>
      </c>
      <c r="O170" s="86"/>
      <c r="P170" s="215">
        <f>O170*H170</f>
        <v>0</v>
      </c>
      <c r="Q170" s="215">
        <v>1</v>
      </c>
      <c r="R170" s="215">
        <f>Q170*H170</f>
        <v>2552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197</v>
      </c>
      <c r="AT170" s="217" t="s">
        <v>217</v>
      </c>
      <c r="AU170" s="217" t="s">
        <v>83</v>
      </c>
      <c r="AY170" s="19" t="s">
        <v>122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81</v>
      </c>
      <c r="BK170" s="218">
        <f>ROUND(I170*H170,2)</f>
        <v>0</v>
      </c>
      <c r="BL170" s="19" t="s">
        <v>129</v>
      </c>
      <c r="BM170" s="217" t="s">
        <v>221</v>
      </c>
    </row>
    <row r="171" s="14" customFormat="1">
      <c r="A171" s="14"/>
      <c r="B171" s="235"/>
      <c r="C171" s="236"/>
      <c r="D171" s="226" t="s">
        <v>133</v>
      </c>
      <c r="E171" s="236"/>
      <c r="F171" s="238" t="s">
        <v>222</v>
      </c>
      <c r="G171" s="236"/>
      <c r="H171" s="239">
        <v>2552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133</v>
      </c>
      <c r="AU171" s="245" t="s">
        <v>83</v>
      </c>
      <c r="AV171" s="14" t="s">
        <v>83</v>
      </c>
      <c r="AW171" s="14" t="s">
        <v>4</v>
      </c>
      <c r="AX171" s="14" t="s">
        <v>81</v>
      </c>
      <c r="AY171" s="245" t="s">
        <v>122</v>
      </c>
    </row>
    <row r="172" s="2" customFormat="1" ht="24.15" customHeight="1">
      <c r="A172" s="40"/>
      <c r="B172" s="41"/>
      <c r="C172" s="206" t="s">
        <v>8</v>
      </c>
      <c r="D172" s="206" t="s">
        <v>124</v>
      </c>
      <c r="E172" s="207" t="s">
        <v>223</v>
      </c>
      <c r="F172" s="208" t="s">
        <v>224</v>
      </c>
      <c r="G172" s="209" t="s">
        <v>153</v>
      </c>
      <c r="H172" s="210">
        <v>1672.8</v>
      </c>
      <c r="I172" s="211"/>
      <c r="J172" s="212">
        <f>ROUND(I172*H172,2)</f>
        <v>0</v>
      </c>
      <c r="K172" s="208" t="s">
        <v>128</v>
      </c>
      <c r="L172" s="46"/>
      <c r="M172" s="213" t="s">
        <v>21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129</v>
      </c>
      <c r="AT172" s="217" t="s">
        <v>124</v>
      </c>
      <c r="AU172" s="217" t="s">
        <v>83</v>
      </c>
      <c r="AY172" s="19" t="s">
        <v>122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ROUND(I172*H172,2)</f>
        <v>0</v>
      </c>
      <c r="BL172" s="19" t="s">
        <v>129</v>
      </c>
      <c r="BM172" s="217" t="s">
        <v>225</v>
      </c>
    </row>
    <row r="173" s="2" customFormat="1">
      <c r="A173" s="40"/>
      <c r="B173" s="41"/>
      <c r="C173" s="42"/>
      <c r="D173" s="219" t="s">
        <v>131</v>
      </c>
      <c r="E173" s="42"/>
      <c r="F173" s="220" t="s">
        <v>226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131</v>
      </c>
      <c r="AU173" s="19" t="s">
        <v>83</v>
      </c>
    </row>
    <row r="174" s="14" customFormat="1">
      <c r="A174" s="14"/>
      <c r="B174" s="235"/>
      <c r="C174" s="236"/>
      <c r="D174" s="226" t="s">
        <v>133</v>
      </c>
      <c r="E174" s="237" t="s">
        <v>21</v>
      </c>
      <c r="F174" s="238" t="s">
        <v>227</v>
      </c>
      <c r="G174" s="236"/>
      <c r="H174" s="239">
        <v>22.399999999999999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133</v>
      </c>
      <c r="AU174" s="245" t="s">
        <v>83</v>
      </c>
      <c r="AV174" s="14" t="s">
        <v>83</v>
      </c>
      <c r="AW174" s="14" t="s">
        <v>34</v>
      </c>
      <c r="AX174" s="14" t="s">
        <v>73</v>
      </c>
      <c r="AY174" s="245" t="s">
        <v>122</v>
      </c>
    </row>
    <row r="175" s="14" customFormat="1">
      <c r="A175" s="14"/>
      <c r="B175" s="235"/>
      <c r="C175" s="236"/>
      <c r="D175" s="226" t="s">
        <v>133</v>
      </c>
      <c r="E175" s="237" t="s">
        <v>21</v>
      </c>
      <c r="F175" s="238" t="s">
        <v>228</v>
      </c>
      <c r="G175" s="236"/>
      <c r="H175" s="239">
        <v>1650.4000000000001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133</v>
      </c>
      <c r="AU175" s="245" t="s">
        <v>83</v>
      </c>
      <c r="AV175" s="14" t="s">
        <v>83</v>
      </c>
      <c r="AW175" s="14" t="s">
        <v>34</v>
      </c>
      <c r="AX175" s="14" t="s">
        <v>73</v>
      </c>
      <c r="AY175" s="245" t="s">
        <v>122</v>
      </c>
    </row>
    <row r="176" s="15" customFormat="1">
      <c r="A176" s="15"/>
      <c r="B176" s="246"/>
      <c r="C176" s="247"/>
      <c r="D176" s="226" t="s">
        <v>133</v>
      </c>
      <c r="E176" s="248" t="s">
        <v>21</v>
      </c>
      <c r="F176" s="249" t="s">
        <v>137</v>
      </c>
      <c r="G176" s="247"/>
      <c r="H176" s="250">
        <v>1672.8000000000002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133</v>
      </c>
      <c r="AU176" s="256" t="s">
        <v>83</v>
      </c>
      <c r="AV176" s="15" t="s">
        <v>129</v>
      </c>
      <c r="AW176" s="15" t="s">
        <v>34</v>
      </c>
      <c r="AX176" s="15" t="s">
        <v>81</v>
      </c>
      <c r="AY176" s="256" t="s">
        <v>122</v>
      </c>
    </row>
    <row r="177" s="2" customFormat="1" ht="24.15" customHeight="1">
      <c r="A177" s="40"/>
      <c r="B177" s="41"/>
      <c r="C177" s="206" t="s">
        <v>229</v>
      </c>
      <c r="D177" s="206" t="s">
        <v>124</v>
      </c>
      <c r="E177" s="207" t="s">
        <v>230</v>
      </c>
      <c r="F177" s="208" t="s">
        <v>231</v>
      </c>
      <c r="G177" s="209" t="s">
        <v>153</v>
      </c>
      <c r="H177" s="210">
        <v>15.58</v>
      </c>
      <c r="I177" s="211"/>
      <c r="J177" s="212">
        <f>ROUND(I177*H177,2)</f>
        <v>0</v>
      </c>
      <c r="K177" s="208" t="s">
        <v>128</v>
      </c>
      <c r="L177" s="46"/>
      <c r="M177" s="213" t="s">
        <v>21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129</v>
      </c>
      <c r="AT177" s="217" t="s">
        <v>124</v>
      </c>
      <c r="AU177" s="217" t="s">
        <v>83</v>
      </c>
      <c r="AY177" s="19" t="s">
        <v>122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129</v>
      </c>
      <c r="BM177" s="217" t="s">
        <v>232</v>
      </c>
    </row>
    <row r="178" s="2" customFormat="1">
      <c r="A178" s="40"/>
      <c r="B178" s="41"/>
      <c r="C178" s="42"/>
      <c r="D178" s="219" t="s">
        <v>131</v>
      </c>
      <c r="E178" s="42"/>
      <c r="F178" s="220" t="s">
        <v>233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131</v>
      </c>
      <c r="AU178" s="19" t="s">
        <v>83</v>
      </c>
    </row>
    <row r="179" s="13" customFormat="1">
      <c r="A179" s="13"/>
      <c r="B179" s="224"/>
      <c r="C179" s="225"/>
      <c r="D179" s="226" t="s">
        <v>133</v>
      </c>
      <c r="E179" s="227" t="s">
        <v>21</v>
      </c>
      <c r="F179" s="228" t="s">
        <v>234</v>
      </c>
      <c r="G179" s="225"/>
      <c r="H179" s="227" t="s">
        <v>21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133</v>
      </c>
      <c r="AU179" s="234" t="s">
        <v>83</v>
      </c>
      <c r="AV179" s="13" t="s">
        <v>81</v>
      </c>
      <c r="AW179" s="13" t="s">
        <v>34</v>
      </c>
      <c r="AX179" s="13" t="s">
        <v>73</v>
      </c>
      <c r="AY179" s="234" t="s">
        <v>122</v>
      </c>
    </row>
    <row r="180" s="14" customFormat="1">
      <c r="A180" s="14"/>
      <c r="B180" s="235"/>
      <c r="C180" s="236"/>
      <c r="D180" s="226" t="s">
        <v>133</v>
      </c>
      <c r="E180" s="237" t="s">
        <v>21</v>
      </c>
      <c r="F180" s="238" t="s">
        <v>235</v>
      </c>
      <c r="G180" s="236"/>
      <c r="H180" s="239">
        <v>3.6000000000000001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133</v>
      </c>
      <c r="AU180" s="245" t="s">
        <v>83</v>
      </c>
      <c r="AV180" s="14" t="s">
        <v>83</v>
      </c>
      <c r="AW180" s="14" t="s">
        <v>34</v>
      </c>
      <c r="AX180" s="14" t="s">
        <v>73</v>
      </c>
      <c r="AY180" s="245" t="s">
        <v>122</v>
      </c>
    </row>
    <row r="181" s="13" customFormat="1">
      <c r="A181" s="13"/>
      <c r="B181" s="224"/>
      <c r="C181" s="225"/>
      <c r="D181" s="226" t="s">
        <v>133</v>
      </c>
      <c r="E181" s="227" t="s">
        <v>21</v>
      </c>
      <c r="F181" s="228" t="s">
        <v>236</v>
      </c>
      <c r="G181" s="225"/>
      <c r="H181" s="227" t="s">
        <v>21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133</v>
      </c>
      <c r="AU181" s="234" t="s">
        <v>83</v>
      </c>
      <c r="AV181" s="13" t="s">
        <v>81</v>
      </c>
      <c r="AW181" s="13" t="s">
        <v>34</v>
      </c>
      <c r="AX181" s="13" t="s">
        <v>73</v>
      </c>
      <c r="AY181" s="234" t="s">
        <v>122</v>
      </c>
    </row>
    <row r="182" s="14" customFormat="1">
      <c r="A182" s="14"/>
      <c r="B182" s="235"/>
      <c r="C182" s="236"/>
      <c r="D182" s="226" t="s">
        <v>133</v>
      </c>
      <c r="E182" s="237" t="s">
        <v>21</v>
      </c>
      <c r="F182" s="238" t="s">
        <v>237</v>
      </c>
      <c r="G182" s="236"/>
      <c r="H182" s="239">
        <v>5.2000000000000002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133</v>
      </c>
      <c r="AU182" s="245" t="s">
        <v>83</v>
      </c>
      <c r="AV182" s="14" t="s">
        <v>83</v>
      </c>
      <c r="AW182" s="14" t="s">
        <v>34</v>
      </c>
      <c r="AX182" s="14" t="s">
        <v>73</v>
      </c>
      <c r="AY182" s="245" t="s">
        <v>122</v>
      </c>
    </row>
    <row r="183" s="13" customFormat="1">
      <c r="A183" s="13"/>
      <c r="B183" s="224"/>
      <c r="C183" s="225"/>
      <c r="D183" s="226" t="s">
        <v>133</v>
      </c>
      <c r="E183" s="227" t="s">
        <v>21</v>
      </c>
      <c r="F183" s="228" t="s">
        <v>175</v>
      </c>
      <c r="G183" s="225"/>
      <c r="H183" s="227" t="s">
        <v>21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133</v>
      </c>
      <c r="AU183" s="234" t="s">
        <v>83</v>
      </c>
      <c r="AV183" s="13" t="s">
        <v>81</v>
      </c>
      <c r="AW183" s="13" t="s">
        <v>34</v>
      </c>
      <c r="AX183" s="13" t="s">
        <v>73</v>
      </c>
      <c r="AY183" s="234" t="s">
        <v>122</v>
      </c>
    </row>
    <row r="184" s="13" customFormat="1">
      <c r="A184" s="13"/>
      <c r="B184" s="224"/>
      <c r="C184" s="225"/>
      <c r="D184" s="226" t="s">
        <v>133</v>
      </c>
      <c r="E184" s="227" t="s">
        <v>21</v>
      </c>
      <c r="F184" s="228" t="s">
        <v>238</v>
      </c>
      <c r="G184" s="225"/>
      <c r="H184" s="227" t="s">
        <v>21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133</v>
      </c>
      <c r="AU184" s="234" t="s">
        <v>83</v>
      </c>
      <c r="AV184" s="13" t="s">
        <v>81</v>
      </c>
      <c r="AW184" s="13" t="s">
        <v>34</v>
      </c>
      <c r="AX184" s="13" t="s">
        <v>73</v>
      </c>
      <c r="AY184" s="234" t="s">
        <v>122</v>
      </c>
    </row>
    <row r="185" s="14" customFormat="1">
      <c r="A185" s="14"/>
      <c r="B185" s="235"/>
      <c r="C185" s="236"/>
      <c r="D185" s="226" t="s">
        <v>133</v>
      </c>
      <c r="E185" s="237" t="s">
        <v>21</v>
      </c>
      <c r="F185" s="238" t="s">
        <v>239</v>
      </c>
      <c r="G185" s="236"/>
      <c r="H185" s="239">
        <v>1.3799999999999999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133</v>
      </c>
      <c r="AU185" s="245" t="s">
        <v>83</v>
      </c>
      <c r="AV185" s="14" t="s">
        <v>83</v>
      </c>
      <c r="AW185" s="14" t="s">
        <v>34</v>
      </c>
      <c r="AX185" s="14" t="s">
        <v>73</v>
      </c>
      <c r="AY185" s="245" t="s">
        <v>122</v>
      </c>
    </row>
    <row r="186" s="13" customFormat="1">
      <c r="A186" s="13"/>
      <c r="B186" s="224"/>
      <c r="C186" s="225"/>
      <c r="D186" s="226" t="s">
        <v>133</v>
      </c>
      <c r="E186" s="227" t="s">
        <v>21</v>
      </c>
      <c r="F186" s="228" t="s">
        <v>173</v>
      </c>
      <c r="G186" s="225"/>
      <c r="H186" s="227" t="s">
        <v>21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133</v>
      </c>
      <c r="AU186" s="234" t="s">
        <v>83</v>
      </c>
      <c r="AV186" s="13" t="s">
        <v>81</v>
      </c>
      <c r="AW186" s="13" t="s">
        <v>34</v>
      </c>
      <c r="AX186" s="13" t="s">
        <v>73</v>
      </c>
      <c r="AY186" s="234" t="s">
        <v>122</v>
      </c>
    </row>
    <row r="187" s="14" customFormat="1">
      <c r="A187" s="14"/>
      <c r="B187" s="235"/>
      <c r="C187" s="236"/>
      <c r="D187" s="226" t="s">
        <v>133</v>
      </c>
      <c r="E187" s="237" t="s">
        <v>21</v>
      </c>
      <c r="F187" s="238" t="s">
        <v>240</v>
      </c>
      <c r="G187" s="236"/>
      <c r="H187" s="239">
        <v>3.6000000000000001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133</v>
      </c>
      <c r="AU187" s="245" t="s">
        <v>83</v>
      </c>
      <c r="AV187" s="14" t="s">
        <v>83</v>
      </c>
      <c r="AW187" s="14" t="s">
        <v>34</v>
      </c>
      <c r="AX187" s="14" t="s">
        <v>73</v>
      </c>
      <c r="AY187" s="245" t="s">
        <v>122</v>
      </c>
    </row>
    <row r="188" s="13" customFormat="1">
      <c r="A188" s="13"/>
      <c r="B188" s="224"/>
      <c r="C188" s="225"/>
      <c r="D188" s="226" t="s">
        <v>133</v>
      </c>
      <c r="E188" s="227" t="s">
        <v>21</v>
      </c>
      <c r="F188" s="228" t="s">
        <v>175</v>
      </c>
      <c r="G188" s="225"/>
      <c r="H188" s="227" t="s">
        <v>21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133</v>
      </c>
      <c r="AU188" s="234" t="s">
        <v>83</v>
      </c>
      <c r="AV188" s="13" t="s">
        <v>81</v>
      </c>
      <c r="AW188" s="13" t="s">
        <v>34</v>
      </c>
      <c r="AX188" s="13" t="s">
        <v>73</v>
      </c>
      <c r="AY188" s="234" t="s">
        <v>122</v>
      </c>
    </row>
    <row r="189" s="13" customFormat="1">
      <c r="A189" s="13"/>
      <c r="B189" s="224"/>
      <c r="C189" s="225"/>
      <c r="D189" s="226" t="s">
        <v>133</v>
      </c>
      <c r="E189" s="227" t="s">
        <v>21</v>
      </c>
      <c r="F189" s="228" t="s">
        <v>241</v>
      </c>
      <c r="G189" s="225"/>
      <c r="H189" s="227" t="s">
        <v>21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133</v>
      </c>
      <c r="AU189" s="234" t="s">
        <v>83</v>
      </c>
      <c r="AV189" s="13" t="s">
        <v>81</v>
      </c>
      <c r="AW189" s="13" t="s">
        <v>34</v>
      </c>
      <c r="AX189" s="13" t="s">
        <v>73</v>
      </c>
      <c r="AY189" s="234" t="s">
        <v>122</v>
      </c>
    </row>
    <row r="190" s="14" customFormat="1">
      <c r="A190" s="14"/>
      <c r="B190" s="235"/>
      <c r="C190" s="236"/>
      <c r="D190" s="226" t="s">
        <v>133</v>
      </c>
      <c r="E190" s="237" t="s">
        <v>21</v>
      </c>
      <c r="F190" s="238" t="s">
        <v>242</v>
      </c>
      <c r="G190" s="236"/>
      <c r="H190" s="239">
        <v>1.6499999999999999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133</v>
      </c>
      <c r="AU190" s="245" t="s">
        <v>83</v>
      </c>
      <c r="AV190" s="14" t="s">
        <v>83</v>
      </c>
      <c r="AW190" s="14" t="s">
        <v>34</v>
      </c>
      <c r="AX190" s="14" t="s">
        <v>73</v>
      </c>
      <c r="AY190" s="245" t="s">
        <v>122</v>
      </c>
    </row>
    <row r="191" s="13" customFormat="1">
      <c r="A191" s="13"/>
      <c r="B191" s="224"/>
      <c r="C191" s="225"/>
      <c r="D191" s="226" t="s">
        <v>133</v>
      </c>
      <c r="E191" s="227" t="s">
        <v>21</v>
      </c>
      <c r="F191" s="228" t="s">
        <v>186</v>
      </c>
      <c r="G191" s="225"/>
      <c r="H191" s="227" t="s">
        <v>21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133</v>
      </c>
      <c r="AU191" s="234" t="s">
        <v>83</v>
      </c>
      <c r="AV191" s="13" t="s">
        <v>81</v>
      </c>
      <c r="AW191" s="13" t="s">
        <v>34</v>
      </c>
      <c r="AX191" s="13" t="s">
        <v>73</v>
      </c>
      <c r="AY191" s="234" t="s">
        <v>122</v>
      </c>
    </row>
    <row r="192" s="14" customFormat="1">
      <c r="A192" s="14"/>
      <c r="B192" s="235"/>
      <c r="C192" s="236"/>
      <c r="D192" s="226" t="s">
        <v>133</v>
      </c>
      <c r="E192" s="237" t="s">
        <v>21</v>
      </c>
      <c r="F192" s="238" t="s">
        <v>243</v>
      </c>
      <c r="G192" s="236"/>
      <c r="H192" s="239">
        <v>0.14999999999999999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133</v>
      </c>
      <c r="AU192" s="245" t="s">
        <v>83</v>
      </c>
      <c r="AV192" s="14" t="s">
        <v>83</v>
      </c>
      <c r="AW192" s="14" t="s">
        <v>34</v>
      </c>
      <c r="AX192" s="14" t="s">
        <v>73</v>
      </c>
      <c r="AY192" s="245" t="s">
        <v>122</v>
      </c>
    </row>
    <row r="193" s="13" customFormat="1">
      <c r="A193" s="13"/>
      <c r="B193" s="224"/>
      <c r="C193" s="225"/>
      <c r="D193" s="226" t="s">
        <v>133</v>
      </c>
      <c r="E193" s="227" t="s">
        <v>21</v>
      </c>
      <c r="F193" s="228" t="s">
        <v>188</v>
      </c>
      <c r="G193" s="225"/>
      <c r="H193" s="227" t="s">
        <v>21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133</v>
      </c>
      <c r="AU193" s="234" t="s">
        <v>83</v>
      </c>
      <c r="AV193" s="13" t="s">
        <v>81</v>
      </c>
      <c r="AW193" s="13" t="s">
        <v>34</v>
      </c>
      <c r="AX193" s="13" t="s">
        <v>73</v>
      </c>
      <c r="AY193" s="234" t="s">
        <v>122</v>
      </c>
    </row>
    <row r="194" s="15" customFormat="1">
      <c r="A194" s="15"/>
      <c r="B194" s="246"/>
      <c r="C194" s="247"/>
      <c r="D194" s="226" t="s">
        <v>133</v>
      </c>
      <c r="E194" s="248" t="s">
        <v>21</v>
      </c>
      <c r="F194" s="249" t="s">
        <v>137</v>
      </c>
      <c r="G194" s="247"/>
      <c r="H194" s="250">
        <v>15.58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133</v>
      </c>
      <c r="AU194" s="256" t="s">
        <v>83</v>
      </c>
      <c r="AV194" s="15" t="s">
        <v>129</v>
      </c>
      <c r="AW194" s="15" t="s">
        <v>34</v>
      </c>
      <c r="AX194" s="15" t="s">
        <v>81</v>
      </c>
      <c r="AY194" s="256" t="s">
        <v>122</v>
      </c>
    </row>
    <row r="195" s="2" customFormat="1" ht="37.8" customHeight="1">
      <c r="A195" s="40"/>
      <c r="B195" s="41"/>
      <c r="C195" s="206" t="s">
        <v>244</v>
      </c>
      <c r="D195" s="206" t="s">
        <v>124</v>
      </c>
      <c r="E195" s="207" t="s">
        <v>245</v>
      </c>
      <c r="F195" s="208" t="s">
        <v>246</v>
      </c>
      <c r="G195" s="209" t="s">
        <v>153</v>
      </c>
      <c r="H195" s="210">
        <v>6.8810000000000002</v>
      </c>
      <c r="I195" s="211"/>
      <c r="J195" s="212">
        <f>ROUND(I195*H195,2)</f>
        <v>0</v>
      </c>
      <c r="K195" s="208" t="s">
        <v>128</v>
      </c>
      <c r="L195" s="46"/>
      <c r="M195" s="213" t="s">
        <v>21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129</v>
      </c>
      <c r="AT195" s="217" t="s">
        <v>124</v>
      </c>
      <c r="AU195" s="217" t="s">
        <v>83</v>
      </c>
      <c r="AY195" s="19" t="s">
        <v>122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ROUND(I195*H195,2)</f>
        <v>0</v>
      </c>
      <c r="BL195" s="19" t="s">
        <v>129</v>
      </c>
      <c r="BM195" s="217" t="s">
        <v>247</v>
      </c>
    </row>
    <row r="196" s="2" customFormat="1">
      <c r="A196" s="40"/>
      <c r="B196" s="41"/>
      <c r="C196" s="42"/>
      <c r="D196" s="219" t="s">
        <v>131</v>
      </c>
      <c r="E196" s="42"/>
      <c r="F196" s="220" t="s">
        <v>248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131</v>
      </c>
      <c r="AU196" s="19" t="s">
        <v>83</v>
      </c>
    </row>
    <row r="197" s="13" customFormat="1">
      <c r="A197" s="13"/>
      <c r="B197" s="224"/>
      <c r="C197" s="225"/>
      <c r="D197" s="226" t="s">
        <v>133</v>
      </c>
      <c r="E197" s="227" t="s">
        <v>21</v>
      </c>
      <c r="F197" s="228" t="s">
        <v>249</v>
      </c>
      <c r="G197" s="225"/>
      <c r="H197" s="227" t="s">
        <v>21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133</v>
      </c>
      <c r="AU197" s="234" t="s">
        <v>83</v>
      </c>
      <c r="AV197" s="13" t="s">
        <v>81</v>
      </c>
      <c r="AW197" s="13" t="s">
        <v>34</v>
      </c>
      <c r="AX197" s="13" t="s">
        <v>73</v>
      </c>
      <c r="AY197" s="234" t="s">
        <v>122</v>
      </c>
    </row>
    <row r="198" s="14" customFormat="1">
      <c r="A198" s="14"/>
      <c r="B198" s="235"/>
      <c r="C198" s="236"/>
      <c r="D198" s="226" t="s">
        <v>133</v>
      </c>
      <c r="E198" s="237" t="s">
        <v>21</v>
      </c>
      <c r="F198" s="238" t="s">
        <v>250</v>
      </c>
      <c r="G198" s="236"/>
      <c r="H198" s="239">
        <v>2.1720000000000002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133</v>
      </c>
      <c r="AU198" s="245" t="s">
        <v>83</v>
      </c>
      <c r="AV198" s="14" t="s">
        <v>83</v>
      </c>
      <c r="AW198" s="14" t="s">
        <v>34</v>
      </c>
      <c r="AX198" s="14" t="s">
        <v>73</v>
      </c>
      <c r="AY198" s="245" t="s">
        <v>122</v>
      </c>
    </row>
    <row r="199" s="13" customFormat="1">
      <c r="A199" s="13"/>
      <c r="B199" s="224"/>
      <c r="C199" s="225"/>
      <c r="D199" s="226" t="s">
        <v>133</v>
      </c>
      <c r="E199" s="227" t="s">
        <v>21</v>
      </c>
      <c r="F199" s="228" t="s">
        <v>251</v>
      </c>
      <c r="G199" s="225"/>
      <c r="H199" s="227" t="s">
        <v>21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133</v>
      </c>
      <c r="AU199" s="234" t="s">
        <v>83</v>
      </c>
      <c r="AV199" s="13" t="s">
        <v>81</v>
      </c>
      <c r="AW199" s="13" t="s">
        <v>34</v>
      </c>
      <c r="AX199" s="13" t="s">
        <v>73</v>
      </c>
      <c r="AY199" s="234" t="s">
        <v>122</v>
      </c>
    </row>
    <row r="200" s="14" customFormat="1">
      <c r="A200" s="14"/>
      <c r="B200" s="235"/>
      <c r="C200" s="236"/>
      <c r="D200" s="226" t="s">
        <v>133</v>
      </c>
      <c r="E200" s="237" t="s">
        <v>21</v>
      </c>
      <c r="F200" s="238" t="s">
        <v>252</v>
      </c>
      <c r="G200" s="236"/>
      <c r="H200" s="239">
        <v>4.7089999999999996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133</v>
      </c>
      <c r="AU200" s="245" t="s">
        <v>83</v>
      </c>
      <c r="AV200" s="14" t="s">
        <v>83</v>
      </c>
      <c r="AW200" s="14" t="s">
        <v>34</v>
      </c>
      <c r="AX200" s="14" t="s">
        <v>73</v>
      </c>
      <c r="AY200" s="245" t="s">
        <v>122</v>
      </c>
    </row>
    <row r="201" s="13" customFormat="1">
      <c r="A201" s="13"/>
      <c r="B201" s="224"/>
      <c r="C201" s="225"/>
      <c r="D201" s="226" t="s">
        <v>133</v>
      </c>
      <c r="E201" s="227" t="s">
        <v>21</v>
      </c>
      <c r="F201" s="228" t="s">
        <v>253</v>
      </c>
      <c r="G201" s="225"/>
      <c r="H201" s="227" t="s">
        <v>21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133</v>
      </c>
      <c r="AU201" s="234" t="s">
        <v>83</v>
      </c>
      <c r="AV201" s="13" t="s">
        <v>81</v>
      </c>
      <c r="AW201" s="13" t="s">
        <v>34</v>
      </c>
      <c r="AX201" s="13" t="s">
        <v>73</v>
      </c>
      <c r="AY201" s="234" t="s">
        <v>122</v>
      </c>
    </row>
    <row r="202" s="15" customFormat="1">
      <c r="A202" s="15"/>
      <c r="B202" s="246"/>
      <c r="C202" s="247"/>
      <c r="D202" s="226" t="s">
        <v>133</v>
      </c>
      <c r="E202" s="248" t="s">
        <v>21</v>
      </c>
      <c r="F202" s="249" t="s">
        <v>137</v>
      </c>
      <c r="G202" s="247"/>
      <c r="H202" s="250">
        <v>6.8810000000000002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133</v>
      </c>
      <c r="AU202" s="256" t="s">
        <v>83</v>
      </c>
      <c r="AV202" s="15" t="s">
        <v>129</v>
      </c>
      <c r="AW202" s="15" t="s">
        <v>34</v>
      </c>
      <c r="AX202" s="15" t="s">
        <v>81</v>
      </c>
      <c r="AY202" s="256" t="s">
        <v>122</v>
      </c>
    </row>
    <row r="203" s="2" customFormat="1" ht="16.5" customHeight="1">
      <c r="A203" s="40"/>
      <c r="B203" s="41"/>
      <c r="C203" s="257" t="s">
        <v>254</v>
      </c>
      <c r="D203" s="257" t="s">
        <v>217</v>
      </c>
      <c r="E203" s="258" t="s">
        <v>255</v>
      </c>
      <c r="F203" s="259" t="s">
        <v>256</v>
      </c>
      <c r="G203" s="260" t="s">
        <v>220</v>
      </c>
      <c r="H203" s="261">
        <v>13.762000000000001</v>
      </c>
      <c r="I203" s="262"/>
      <c r="J203" s="263">
        <f>ROUND(I203*H203,2)</f>
        <v>0</v>
      </c>
      <c r="K203" s="259" t="s">
        <v>128</v>
      </c>
      <c r="L203" s="264"/>
      <c r="M203" s="265" t="s">
        <v>21</v>
      </c>
      <c r="N203" s="266" t="s">
        <v>44</v>
      </c>
      <c r="O203" s="86"/>
      <c r="P203" s="215">
        <f>O203*H203</f>
        <v>0</v>
      </c>
      <c r="Q203" s="215">
        <v>1</v>
      </c>
      <c r="R203" s="215">
        <f>Q203*H203</f>
        <v>13.762000000000001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197</v>
      </c>
      <c r="AT203" s="217" t="s">
        <v>217</v>
      </c>
      <c r="AU203" s="217" t="s">
        <v>83</v>
      </c>
      <c r="AY203" s="19" t="s">
        <v>122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129</v>
      </c>
      <c r="BM203" s="217" t="s">
        <v>257</v>
      </c>
    </row>
    <row r="204" s="14" customFormat="1">
      <c r="A204" s="14"/>
      <c r="B204" s="235"/>
      <c r="C204" s="236"/>
      <c r="D204" s="226" t="s">
        <v>133</v>
      </c>
      <c r="E204" s="236"/>
      <c r="F204" s="238" t="s">
        <v>258</v>
      </c>
      <c r="G204" s="236"/>
      <c r="H204" s="239">
        <v>13.762000000000001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133</v>
      </c>
      <c r="AU204" s="245" t="s">
        <v>83</v>
      </c>
      <c r="AV204" s="14" t="s">
        <v>83</v>
      </c>
      <c r="AW204" s="14" t="s">
        <v>4</v>
      </c>
      <c r="AX204" s="14" t="s">
        <v>81</v>
      </c>
      <c r="AY204" s="245" t="s">
        <v>122</v>
      </c>
    </row>
    <row r="205" s="2" customFormat="1" ht="16.5" customHeight="1">
      <c r="A205" s="40"/>
      <c r="B205" s="41"/>
      <c r="C205" s="206" t="s">
        <v>259</v>
      </c>
      <c r="D205" s="206" t="s">
        <v>124</v>
      </c>
      <c r="E205" s="207" t="s">
        <v>260</v>
      </c>
      <c r="F205" s="208" t="s">
        <v>261</v>
      </c>
      <c r="G205" s="209" t="s">
        <v>127</v>
      </c>
      <c r="H205" s="210">
        <v>2910</v>
      </c>
      <c r="I205" s="211"/>
      <c r="J205" s="212">
        <f>ROUND(I205*H205,2)</f>
        <v>0</v>
      </c>
      <c r="K205" s="208" t="s">
        <v>128</v>
      </c>
      <c r="L205" s="46"/>
      <c r="M205" s="213" t="s">
        <v>21</v>
      </c>
      <c r="N205" s="214" t="s">
        <v>44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129</v>
      </c>
      <c r="AT205" s="217" t="s">
        <v>124</v>
      </c>
      <c r="AU205" s="217" t="s">
        <v>83</v>
      </c>
      <c r="AY205" s="19" t="s">
        <v>122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81</v>
      </c>
      <c r="BK205" s="218">
        <f>ROUND(I205*H205,2)</f>
        <v>0</v>
      </c>
      <c r="BL205" s="19" t="s">
        <v>129</v>
      </c>
      <c r="BM205" s="217" t="s">
        <v>262</v>
      </c>
    </row>
    <row r="206" s="2" customFormat="1">
      <c r="A206" s="40"/>
      <c r="B206" s="41"/>
      <c r="C206" s="42"/>
      <c r="D206" s="219" t="s">
        <v>131</v>
      </c>
      <c r="E206" s="42"/>
      <c r="F206" s="220" t="s">
        <v>263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131</v>
      </c>
      <c r="AU206" s="19" t="s">
        <v>83</v>
      </c>
    </row>
    <row r="207" s="13" customFormat="1">
      <c r="A207" s="13"/>
      <c r="B207" s="224"/>
      <c r="C207" s="225"/>
      <c r="D207" s="226" t="s">
        <v>133</v>
      </c>
      <c r="E207" s="227" t="s">
        <v>21</v>
      </c>
      <c r="F207" s="228" t="s">
        <v>134</v>
      </c>
      <c r="G207" s="225"/>
      <c r="H207" s="227" t="s">
        <v>21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133</v>
      </c>
      <c r="AU207" s="234" t="s">
        <v>83</v>
      </c>
      <c r="AV207" s="13" t="s">
        <v>81</v>
      </c>
      <c r="AW207" s="13" t="s">
        <v>34</v>
      </c>
      <c r="AX207" s="13" t="s">
        <v>73</v>
      </c>
      <c r="AY207" s="234" t="s">
        <v>122</v>
      </c>
    </row>
    <row r="208" s="14" customFormat="1">
      <c r="A208" s="14"/>
      <c r="B208" s="235"/>
      <c r="C208" s="236"/>
      <c r="D208" s="226" t="s">
        <v>133</v>
      </c>
      <c r="E208" s="237" t="s">
        <v>21</v>
      </c>
      <c r="F208" s="238" t="s">
        <v>264</v>
      </c>
      <c r="G208" s="236"/>
      <c r="H208" s="239">
        <v>1660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133</v>
      </c>
      <c r="AU208" s="245" t="s">
        <v>83</v>
      </c>
      <c r="AV208" s="14" t="s">
        <v>83</v>
      </c>
      <c r="AW208" s="14" t="s">
        <v>34</v>
      </c>
      <c r="AX208" s="14" t="s">
        <v>73</v>
      </c>
      <c r="AY208" s="245" t="s">
        <v>122</v>
      </c>
    </row>
    <row r="209" s="14" customFormat="1">
      <c r="A209" s="14"/>
      <c r="B209" s="235"/>
      <c r="C209" s="236"/>
      <c r="D209" s="226" t="s">
        <v>133</v>
      </c>
      <c r="E209" s="237" t="s">
        <v>21</v>
      </c>
      <c r="F209" s="238" t="s">
        <v>265</v>
      </c>
      <c r="G209" s="236"/>
      <c r="H209" s="239">
        <v>1090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133</v>
      </c>
      <c r="AU209" s="245" t="s">
        <v>83</v>
      </c>
      <c r="AV209" s="14" t="s">
        <v>83</v>
      </c>
      <c r="AW209" s="14" t="s">
        <v>34</v>
      </c>
      <c r="AX209" s="14" t="s">
        <v>73</v>
      </c>
      <c r="AY209" s="245" t="s">
        <v>122</v>
      </c>
    </row>
    <row r="210" s="13" customFormat="1">
      <c r="A210" s="13"/>
      <c r="B210" s="224"/>
      <c r="C210" s="225"/>
      <c r="D210" s="226" t="s">
        <v>133</v>
      </c>
      <c r="E210" s="227" t="s">
        <v>21</v>
      </c>
      <c r="F210" s="228" t="s">
        <v>162</v>
      </c>
      <c r="G210" s="225"/>
      <c r="H210" s="227" t="s">
        <v>21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133</v>
      </c>
      <c r="AU210" s="234" t="s">
        <v>83</v>
      </c>
      <c r="AV210" s="13" t="s">
        <v>81</v>
      </c>
      <c r="AW210" s="13" t="s">
        <v>34</v>
      </c>
      <c r="AX210" s="13" t="s">
        <v>73</v>
      </c>
      <c r="AY210" s="234" t="s">
        <v>122</v>
      </c>
    </row>
    <row r="211" s="14" customFormat="1">
      <c r="A211" s="14"/>
      <c r="B211" s="235"/>
      <c r="C211" s="236"/>
      <c r="D211" s="226" t="s">
        <v>133</v>
      </c>
      <c r="E211" s="237" t="s">
        <v>21</v>
      </c>
      <c r="F211" s="238" t="s">
        <v>266</v>
      </c>
      <c r="G211" s="236"/>
      <c r="H211" s="239">
        <v>105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133</v>
      </c>
      <c r="AU211" s="245" t="s">
        <v>83</v>
      </c>
      <c r="AV211" s="14" t="s">
        <v>83</v>
      </c>
      <c r="AW211" s="14" t="s">
        <v>34</v>
      </c>
      <c r="AX211" s="14" t="s">
        <v>73</v>
      </c>
      <c r="AY211" s="245" t="s">
        <v>122</v>
      </c>
    </row>
    <row r="212" s="13" customFormat="1">
      <c r="A212" s="13"/>
      <c r="B212" s="224"/>
      <c r="C212" s="225"/>
      <c r="D212" s="226" t="s">
        <v>133</v>
      </c>
      <c r="E212" s="227" t="s">
        <v>21</v>
      </c>
      <c r="F212" s="228" t="s">
        <v>164</v>
      </c>
      <c r="G212" s="225"/>
      <c r="H212" s="227" t="s">
        <v>21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133</v>
      </c>
      <c r="AU212" s="234" t="s">
        <v>83</v>
      </c>
      <c r="AV212" s="13" t="s">
        <v>81</v>
      </c>
      <c r="AW212" s="13" t="s">
        <v>34</v>
      </c>
      <c r="AX212" s="13" t="s">
        <v>73</v>
      </c>
      <c r="AY212" s="234" t="s">
        <v>122</v>
      </c>
    </row>
    <row r="213" s="14" customFormat="1">
      <c r="A213" s="14"/>
      <c r="B213" s="235"/>
      <c r="C213" s="236"/>
      <c r="D213" s="226" t="s">
        <v>133</v>
      </c>
      <c r="E213" s="237" t="s">
        <v>21</v>
      </c>
      <c r="F213" s="238" t="s">
        <v>267</v>
      </c>
      <c r="G213" s="236"/>
      <c r="H213" s="239">
        <v>45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133</v>
      </c>
      <c r="AU213" s="245" t="s">
        <v>83</v>
      </c>
      <c r="AV213" s="14" t="s">
        <v>83</v>
      </c>
      <c r="AW213" s="14" t="s">
        <v>34</v>
      </c>
      <c r="AX213" s="14" t="s">
        <v>73</v>
      </c>
      <c r="AY213" s="245" t="s">
        <v>122</v>
      </c>
    </row>
    <row r="214" s="13" customFormat="1">
      <c r="A214" s="13"/>
      <c r="B214" s="224"/>
      <c r="C214" s="225"/>
      <c r="D214" s="226" t="s">
        <v>133</v>
      </c>
      <c r="E214" s="227" t="s">
        <v>21</v>
      </c>
      <c r="F214" s="228" t="s">
        <v>268</v>
      </c>
      <c r="G214" s="225"/>
      <c r="H214" s="227" t="s">
        <v>21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133</v>
      </c>
      <c r="AU214" s="234" t="s">
        <v>83</v>
      </c>
      <c r="AV214" s="13" t="s">
        <v>81</v>
      </c>
      <c r="AW214" s="13" t="s">
        <v>34</v>
      </c>
      <c r="AX214" s="13" t="s">
        <v>73</v>
      </c>
      <c r="AY214" s="234" t="s">
        <v>122</v>
      </c>
    </row>
    <row r="215" s="14" customFormat="1">
      <c r="A215" s="14"/>
      <c r="B215" s="235"/>
      <c r="C215" s="236"/>
      <c r="D215" s="226" t="s">
        <v>133</v>
      </c>
      <c r="E215" s="237" t="s">
        <v>21</v>
      </c>
      <c r="F215" s="238" t="s">
        <v>269</v>
      </c>
      <c r="G215" s="236"/>
      <c r="H215" s="239">
        <v>10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133</v>
      </c>
      <c r="AU215" s="245" t="s">
        <v>83</v>
      </c>
      <c r="AV215" s="14" t="s">
        <v>83</v>
      </c>
      <c r="AW215" s="14" t="s">
        <v>34</v>
      </c>
      <c r="AX215" s="14" t="s">
        <v>73</v>
      </c>
      <c r="AY215" s="245" t="s">
        <v>122</v>
      </c>
    </row>
    <row r="216" s="15" customFormat="1">
      <c r="A216" s="15"/>
      <c r="B216" s="246"/>
      <c r="C216" s="247"/>
      <c r="D216" s="226" t="s">
        <v>133</v>
      </c>
      <c r="E216" s="248" t="s">
        <v>21</v>
      </c>
      <c r="F216" s="249" t="s">
        <v>137</v>
      </c>
      <c r="G216" s="247"/>
      <c r="H216" s="250">
        <v>2910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133</v>
      </c>
      <c r="AU216" s="256" t="s">
        <v>83</v>
      </c>
      <c r="AV216" s="15" t="s">
        <v>129</v>
      </c>
      <c r="AW216" s="15" t="s">
        <v>34</v>
      </c>
      <c r="AX216" s="15" t="s">
        <v>81</v>
      </c>
      <c r="AY216" s="256" t="s">
        <v>122</v>
      </c>
    </row>
    <row r="217" s="12" customFormat="1" ht="22.8" customHeight="1">
      <c r="A217" s="12"/>
      <c r="B217" s="190"/>
      <c r="C217" s="191"/>
      <c r="D217" s="192" t="s">
        <v>72</v>
      </c>
      <c r="E217" s="204" t="s">
        <v>83</v>
      </c>
      <c r="F217" s="204" t="s">
        <v>270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SUM(P218:P235)</f>
        <v>0</v>
      </c>
      <c r="Q217" s="198"/>
      <c r="R217" s="199">
        <f>SUM(R218:R235)</f>
        <v>30.222429999999999</v>
      </c>
      <c r="S217" s="198"/>
      <c r="T217" s="200">
        <f>SUM(T218:T235)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81</v>
      </c>
      <c r="AT217" s="202" t="s">
        <v>72</v>
      </c>
      <c r="AU217" s="202" t="s">
        <v>81</v>
      </c>
      <c r="AY217" s="201" t="s">
        <v>122</v>
      </c>
      <c r="BK217" s="203">
        <f>SUM(BK218:BK235)</f>
        <v>0</v>
      </c>
    </row>
    <row r="218" s="2" customFormat="1" ht="24.15" customHeight="1">
      <c r="A218" s="40"/>
      <c r="B218" s="41"/>
      <c r="C218" s="206" t="s">
        <v>271</v>
      </c>
      <c r="D218" s="206" t="s">
        <v>124</v>
      </c>
      <c r="E218" s="207" t="s">
        <v>272</v>
      </c>
      <c r="F218" s="208" t="s">
        <v>273</v>
      </c>
      <c r="G218" s="209" t="s">
        <v>153</v>
      </c>
      <c r="H218" s="210">
        <v>152.59999999999999</v>
      </c>
      <c r="I218" s="211"/>
      <c r="J218" s="212">
        <f>ROUND(I218*H218,2)</f>
        <v>0</v>
      </c>
      <c r="K218" s="208" t="s">
        <v>128</v>
      </c>
      <c r="L218" s="46"/>
      <c r="M218" s="213" t="s">
        <v>21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129</v>
      </c>
      <c r="AT218" s="217" t="s">
        <v>124</v>
      </c>
      <c r="AU218" s="217" t="s">
        <v>83</v>
      </c>
      <c r="AY218" s="19" t="s">
        <v>122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ROUND(I218*H218,2)</f>
        <v>0</v>
      </c>
      <c r="BL218" s="19" t="s">
        <v>129</v>
      </c>
      <c r="BM218" s="217" t="s">
        <v>274</v>
      </c>
    </row>
    <row r="219" s="2" customFormat="1">
      <c r="A219" s="40"/>
      <c r="B219" s="41"/>
      <c r="C219" s="42"/>
      <c r="D219" s="219" t="s">
        <v>131</v>
      </c>
      <c r="E219" s="42"/>
      <c r="F219" s="220" t="s">
        <v>275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131</v>
      </c>
      <c r="AU219" s="19" t="s">
        <v>83</v>
      </c>
    </row>
    <row r="220" s="13" customFormat="1">
      <c r="A220" s="13"/>
      <c r="B220" s="224"/>
      <c r="C220" s="225"/>
      <c r="D220" s="226" t="s">
        <v>133</v>
      </c>
      <c r="E220" s="227" t="s">
        <v>21</v>
      </c>
      <c r="F220" s="228" t="s">
        <v>276</v>
      </c>
      <c r="G220" s="225"/>
      <c r="H220" s="227" t="s">
        <v>21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133</v>
      </c>
      <c r="AU220" s="234" t="s">
        <v>83</v>
      </c>
      <c r="AV220" s="13" t="s">
        <v>81</v>
      </c>
      <c r="AW220" s="13" t="s">
        <v>34</v>
      </c>
      <c r="AX220" s="13" t="s">
        <v>73</v>
      </c>
      <c r="AY220" s="234" t="s">
        <v>122</v>
      </c>
    </row>
    <row r="221" s="14" customFormat="1">
      <c r="A221" s="14"/>
      <c r="B221" s="235"/>
      <c r="C221" s="236"/>
      <c r="D221" s="226" t="s">
        <v>133</v>
      </c>
      <c r="E221" s="237" t="s">
        <v>21</v>
      </c>
      <c r="F221" s="238" t="s">
        <v>195</v>
      </c>
      <c r="G221" s="236"/>
      <c r="H221" s="239">
        <v>114.59999999999999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133</v>
      </c>
      <c r="AU221" s="245" t="s">
        <v>83</v>
      </c>
      <c r="AV221" s="14" t="s">
        <v>83</v>
      </c>
      <c r="AW221" s="14" t="s">
        <v>34</v>
      </c>
      <c r="AX221" s="14" t="s">
        <v>73</v>
      </c>
      <c r="AY221" s="245" t="s">
        <v>122</v>
      </c>
    </row>
    <row r="222" s="14" customFormat="1">
      <c r="A222" s="14"/>
      <c r="B222" s="235"/>
      <c r="C222" s="236"/>
      <c r="D222" s="226" t="s">
        <v>133</v>
      </c>
      <c r="E222" s="237" t="s">
        <v>21</v>
      </c>
      <c r="F222" s="238" t="s">
        <v>196</v>
      </c>
      <c r="G222" s="236"/>
      <c r="H222" s="239">
        <v>38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133</v>
      </c>
      <c r="AU222" s="245" t="s">
        <v>83</v>
      </c>
      <c r="AV222" s="14" t="s">
        <v>83</v>
      </c>
      <c r="AW222" s="14" t="s">
        <v>34</v>
      </c>
      <c r="AX222" s="14" t="s">
        <v>73</v>
      </c>
      <c r="AY222" s="245" t="s">
        <v>122</v>
      </c>
    </row>
    <row r="223" s="15" customFormat="1">
      <c r="A223" s="15"/>
      <c r="B223" s="246"/>
      <c r="C223" s="247"/>
      <c r="D223" s="226" t="s">
        <v>133</v>
      </c>
      <c r="E223" s="248" t="s">
        <v>21</v>
      </c>
      <c r="F223" s="249" t="s">
        <v>137</v>
      </c>
      <c r="G223" s="247"/>
      <c r="H223" s="250">
        <v>152.59999999999999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133</v>
      </c>
      <c r="AU223" s="256" t="s">
        <v>83</v>
      </c>
      <c r="AV223" s="15" t="s">
        <v>129</v>
      </c>
      <c r="AW223" s="15" t="s">
        <v>34</v>
      </c>
      <c r="AX223" s="15" t="s">
        <v>81</v>
      </c>
      <c r="AY223" s="256" t="s">
        <v>122</v>
      </c>
    </row>
    <row r="224" s="2" customFormat="1" ht="16.5" customHeight="1">
      <c r="A224" s="40"/>
      <c r="B224" s="41"/>
      <c r="C224" s="206" t="s">
        <v>277</v>
      </c>
      <c r="D224" s="206" t="s">
        <v>124</v>
      </c>
      <c r="E224" s="207" t="s">
        <v>278</v>
      </c>
      <c r="F224" s="208" t="s">
        <v>279</v>
      </c>
      <c r="G224" s="209" t="s">
        <v>153</v>
      </c>
      <c r="H224" s="210">
        <v>18.312000000000001</v>
      </c>
      <c r="I224" s="211"/>
      <c r="J224" s="212">
        <f>ROUND(I224*H224,2)</f>
        <v>0</v>
      </c>
      <c r="K224" s="208" t="s">
        <v>128</v>
      </c>
      <c r="L224" s="46"/>
      <c r="M224" s="213" t="s">
        <v>21</v>
      </c>
      <c r="N224" s="214" t="s">
        <v>44</v>
      </c>
      <c r="O224" s="86"/>
      <c r="P224" s="215">
        <f>O224*H224</f>
        <v>0</v>
      </c>
      <c r="Q224" s="215">
        <v>1.6299999999999999</v>
      </c>
      <c r="R224" s="215">
        <f>Q224*H224</f>
        <v>29.848559999999999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129</v>
      </c>
      <c r="AT224" s="217" t="s">
        <v>124</v>
      </c>
      <c r="AU224" s="217" t="s">
        <v>83</v>
      </c>
      <c r="AY224" s="19" t="s">
        <v>122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129</v>
      </c>
      <c r="BM224" s="217" t="s">
        <v>280</v>
      </c>
    </row>
    <row r="225" s="2" customFormat="1">
      <c r="A225" s="40"/>
      <c r="B225" s="41"/>
      <c r="C225" s="42"/>
      <c r="D225" s="219" t="s">
        <v>131</v>
      </c>
      <c r="E225" s="42"/>
      <c r="F225" s="220" t="s">
        <v>281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131</v>
      </c>
      <c r="AU225" s="19" t="s">
        <v>83</v>
      </c>
    </row>
    <row r="226" s="13" customFormat="1">
      <c r="A226" s="13"/>
      <c r="B226" s="224"/>
      <c r="C226" s="225"/>
      <c r="D226" s="226" t="s">
        <v>133</v>
      </c>
      <c r="E226" s="227" t="s">
        <v>21</v>
      </c>
      <c r="F226" s="228" t="s">
        <v>276</v>
      </c>
      <c r="G226" s="225"/>
      <c r="H226" s="227" t="s">
        <v>21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133</v>
      </c>
      <c r="AU226" s="234" t="s">
        <v>83</v>
      </c>
      <c r="AV226" s="13" t="s">
        <v>81</v>
      </c>
      <c r="AW226" s="13" t="s">
        <v>34</v>
      </c>
      <c r="AX226" s="13" t="s">
        <v>73</v>
      </c>
      <c r="AY226" s="234" t="s">
        <v>122</v>
      </c>
    </row>
    <row r="227" s="14" customFormat="1">
      <c r="A227" s="14"/>
      <c r="B227" s="235"/>
      <c r="C227" s="236"/>
      <c r="D227" s="226" t="s">
        <v>133</v>
      </c>
      <c r="E227" s="237" t="s">
        <v>21</v>
      </c>
      <c r="F227" s="238" t="s">
        <v>282</v>
      </c>
      <c r="G227" s="236"/>
      <c r="H227" s="239">
        <v>13.752000000000001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133</v>
      </c>
      <c r="AU227" s="245" t="s">
        <v>83</v>
      </c>
      <c r="AV227" s="14" t="s">
        <v>83</v>
      </c>
      <c r="AW227" s="14" t="s">
        <v>34</v>
      </c>
      <c r="AX227" s="14" t="s">
        <v>73</v>
      </c>
      <c r="AY227" s="245" t="s">
        <v>122</v>
      </c>
    </row>
    <row r="228" s="14" customFormat="1">
      <c r="A228" s="14"/>
      <c r="B228" s="235"/>
      <c r="C228" s="236"/>
      <c r="D228" s="226" t="s">
        <v>133</v>
      </c>
      <c r="E228" s="237" t="s">
        <v>21</v>
      </c>
      <c r="F228" s="238" t="s">
        <v>283</v>
      </c>
      <c r="G228" s="236"/>
      <c r="H228" s="239">
        <v>4.5599999999999996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133</v>
      </c>
      <c r="AU228" s="245" t="s">
        <v>83</v>
      </c>
      <c r="AV228" s="14" t="s">
        <v>83</v>
      </c>
      <c r="AW228" s="14" t="s">
        <v>34</v>
      </c>
      <c r="AX228" s="14" t="s">
        <v>73</v>
      </c>
      <c r="AY228" s="245" t="s">
        <v>122</v>
      </c>
    </row>
    <row r="229" s="15" customFormat="1">
      <c r="A229" s="15"/>
      <c r="B229" s="246"/>
      <c r="C229" s="247"/>
      <c r="D229" s="226" t="s">
        <v>133</v>
      </c>
      <c r="E229" s="248" t="s">
        <v>21</v>
      </c>
      <c r="F229" s="249" t="s">
        <v>137</v>
      </c>
      <c r="G229" s="247"/>
      <c r="H229" s="250">
        <v>18.312000000000001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133</v>
      </c>
      <c r="AU229" s="256" t="s">
        <v>83</v>
      </c>
      <c r="AV229" s="15" t="s">
        <v>129</v>
      </c>
      <c r="AW229" s="15" t="s">
        <v>34</v>
      </c>
      <c r="AX229" s="15" t="s">
        <v>81</v>
      </c>
      <c r="AY229" s="256" t="s">
        <v>122</v>
      </c>
    </row>
    <row r="230" s="2" customFormat="1" ht="16.5" customHeight="1">
      <c r="A230" s="40"/>
      <c r="B230" s="41"/>
      <c r="C230" s="206" t="s">
        <v>284</v>
      </c>
      <c r="D230" s="206" t="s">
        <v>124</v>
      </c>
      <c r="E230" s="207" t="s">
        <v>285</v>
      </c>
      <c r="F230" s="208" t="s">
        <v>286</v>
      </c>
      <c r="G230" s="209" t="s">
        <v>145</v>
      </c>
      <c r="H230" s="210">
        <v>763</v>
      </c>
      <c r="I230" s="211"/>
      <c r="J230" s="212">
        <f>ROUND(I230*H230,2)</f>
        <v>0</v>
      </c>
      <c r="K230" s="208" t="s">
        <v>128</v>
      </c>
      <c r="L230" s="46"/>
      <c r="M230" s="213" t="s">
        <v>21</v>
      </c>
      <c r="N230" s="214" t="s">
        <v>44</v>
      </c>
      <c r="O230" s="86"/>
      <c r="P230" s="215">
        <f>O230*H230</f>
        <v>0</v>
      </c>
      <c r="Q230" s="215">
        <v>0.00048999999999999998</v>
      </c>
      <c r="R230" s="215">
        <f>Q230*H230</f>
        <v>0.37386999999999998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129</v>
      </c>
      <c r="AT230" s="217" t="s">
        <v>124</v>
      </c>
      <c r="AU230" s="217" t="s">
        <v>83</v>
      </c>
      <c r="AY230" s="19" t="s">
        <v>122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129</v>
      </c>
      <c r="BM230" s="217" t="s">
        <v>287</v>
      </c>
    </row>
    <row r="231" s="2" customFormat="1">
      <c r="A231" s="40"/>
      <c r="B231" s="41"/>
      <c r="C231" s="42"/>
      <c r="D231" s="219" t="s">
        <v>131</v>
      </c>
      <c r="E231" s="42"/>
      <c r="F231" s="220" t="s">
        <v>288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131</v>
      </c>
      <c r="AU231" s="19" t="s">
        <v>83</v>
      </c>
    </row>
    <row r="232" s="13" customFormat="1">
      <c r="A232" s="13"/>
      <c r="B232" s="224"/>
      <c r="C232" s="225"/>
      <c r="D232" s="226" t="s">
        <v>133</v>
      </c>
      <c r="E232" s="227" t="s">
        <v>21</v>
      </c>
      <c r="F232" s="228" t="s">
        <v>276</v>
      </c>
      <c r="G232" s="225"/>
      <c r="H232" s="227" t="s">
        <v>21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133</v>
      </c>
      <c r="AU232" s="234" t="s">
        <v>83</v>
      </c>
      <c r="AV232" s="13" t="s">
        <v>81</v>
      </c>
      <c r="AW232" s="13" t="s">
        <v>34</v>
      </c>
      <c r="AX232" s="13" t="s">
        <v>73</v>
      </c>
      <c r="AY232" s="234" t="s">
        <v>122</v>
      </c>
    </row>
    <row r="233" s="14" customFormat="1">
      <c r="A233" s="14"/>
      <c r="B233" s="235"/>
      <c r="C233" s="236"/>
      <c r="D233" s="226" t="s">
        <v>133</v>
      </c>
      <c r="E233" s="237" t="s">
        <v>21</v>
      </c>
      <c r="F233" s="238" t="s">
        <v>289</v>
      </c>
      <c r="G233" s="236"/>
      <c r="H233" s="239">
        <v>573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133</v>
      </c>
      <c r="AU233" s="245" t="s">
        <v>83</v>
      </c>
      <c r="AV233" s="14" t="s">
        <v>83</v>
      </c>
      <c r="AW233" s="14" t="s">
        <v>34</v>
      </c>
      <c r="AX233" s="14" t="s">
        <v>73</v>
      </c>
      <c r="AY233" s="245" t="s">
        <v>122</v>
      </c>
    </row>
    <row r="234" s="14" customFormat="1">
      <c r="A234" s="14"/>
      <c r="B234" s="235"/>
      <c r="C234" s="236"/>
      <c r="D234" s="226" t="s">
        <v>133</v>
      </c>
      <c r="E234" s="237" t="s">
        <v>21</v>
      </c>
      <c r="F234" s="238" t="s">
        <v>290</v>
      </c>
      <c r="G234" s="236"/>
      <c r="H234" s="239">
        <v>190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133</v>
      </c>
      <c r="AU234" s="245" t="s">
        <v>83</v>
      </c>
      <c r="AV234" s="14" t="s">
        <v>83</v>
      </c>
      <c r="AW234" s="14" t="s">
        <v>34</v>
      </c>
      <c r="AX234" s="14" t="s">
        <v>73</v>
      </c>
      <c r="AY234" s="245" t="s">
        <v>122</v>
      </c>
    </row>
    <row r="235" s="15" customFormat="1">
      <c r="A235" s="15"/>
      <c r="B235" s="246"/>
      <c r="C235" s="247"/>
      <c r="D235" s="226" t="s">
        <v>133</v>
      </c>
      <c r="E235" s="248" t="s">
        <v>21</v>
      </c>
      <c r="F235" s="249" t="s">
        <v>137</v>
      </c>
      <c r="G235" s="247"/>
      <c r="H235" s="250">
        <v>763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133</v>
      </c>
      <c r="AU235" s="256" t="s">
        <v>83</v>
      </c>
      <c r="AV235" s="15" t="s">
        <v>129</v>
      </c>
      <c r="AW235" s="15" t="s">
        <v>34</v>
      </c>
      <c r="AX235" s="15" t="s">
        <v>81</v>
      </c>
      <c r="AY235" s="256" t="s">
        <v>122</v>
      </c>
    </row>
    <row r="236" s="12" customFormat="1" ht="22.8" customHeight="1">
      <c r="A236" s="12"/>
      <c r="B236" s="190"/>
      <c r="C236" s="191"/>
      <c r="D236" s="192" t="s">
        <v>72</v>
      </c>
      <c r="E236" s="204" t="s">
        <v>129</v>
      </c>
      <c r="F236" s="204" t="s">
        <v>291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f>SUM(P237:P274)</f>
        <v>0</v>
      </c>
      <c r="Q236" s="198"/>
      <c r="R236" s="199">
        <f>SUM(R237:R274)</f>
        <v>6.403319999999999</v>
      </c>
      <c r="S236" s="198"/>
      <c r="T236" s="200">
        <f>SUM(T237:T274)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81</v>
      </c>
      <c r="AT236" s="202" t="s">
        <v>72</v>
      </c>
      <c r="AU236" s="202" t="s">
        <v>81</v>
      </c>
      <c r="AY236" s="201" t="s">
        <v>122</v>
      </c>
      <c r="BK236" s="203">
        <f>SUM(BK237:BK274)</f>
        <v>0</v>
      </c>
    </row>
    <row r="237" s="2" customFormat="1" ht="16.5" customHeight="1">
      <c r="A237" s="40"/>
      <c r="B237" s="41"/>
      <c r="C237" s="206" t="s">
        <v>292</v>
      </c>
      <c r="D237" s="206" t="s">
        <v>124</v>
      </c>
      <c r="E237" s="207" t="s">
        <v>293</v>
      </c>
      <c r="F237" s="208" t="s">
        <v>294</v>
      </c>
      <c r="G237" s="209" t="s">
        <v>153</v>
      </c>
      <c r="H237" s="210">
        <v>6.7750000000000004</v>
      </c>
      <c r="I237" s="211"/>
      <c r="J237" s="212">
        <f>ROUND(I237*H237,2)</f>
        <v>0</v>
      </c>
      <c r="K237" s="208" t="s">
        <v>128</v>
      </c>
      <c r="L237" s="46"/>
      <c r="M237" s="213" t="s">
        <v>21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129</v>
      </c>
      <c r="AT237" s="217" t="s">
        <v>124</v>
      </c>
      <c r="AU237" s="217" t="s">
        <v>83</v>
      </c>
      <c r="AY237" s="19" t="s">
        <v>122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81</v>
      </c>
      <c r="BK237" s="218">
        <f>ROUND(I237*H237,2)</f>
        <v>0</v>
      </c>
      <c r="BL237" s="19" t="s">
        <v>129</v>
      </c>
      <c r="BM237" s="217" t="s">
        <v>295</v>
      </c>
    </row>
    <row r="238" s="2" customFormat="1">
      <c r="A238" s="40"/>
      <c r="B238" s="41"/>
      <c r="C238" s="42"/>
      <c r="D238" s="219" t="s">
        <v>131</v>
      </c>
      <c r="E238" s="42"/>
      <c r="F238" s="220" t="s">
        <v>296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131</v>
      </c>
      <c r="AU238" s="19" t="s">
        <v>83</v>
      </c>
    </row>
    <row r="239" s="13" customFormat="1">
      <c r="A239" s="13"/>
      <c r="B239" s="224"/>
      <c r="C239" s="225"/>
      <c r="D239" s="226" t="s">
        <v>133</v>
      </c>
      <c r="E239" s="227" t="s">
        <v>21</v>
      </c>
      <c r="F239" s="228" t="s">
        <v>297</v>
      </c>
      <c r="G239" s="225"/>
      <c r="H239" s="227" t="s">
        <v>21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133</v>
      </c>
      <c r="AU239" s="234" t="s">
        <v>83</v>
      </c>
      <c r="AV239" s="13" t="s">
        <v>81</v>
      </c>
      <c r="AW239" s="13" t="s">
        <v>34</v>
      </c>
      <c r="AX239" s="13" t="s">
        <v>73</v>
      </c>
      <c r="AY239" s="234" t="s">
        <v>122</v>
      </c>
    </row>
    <row r="240" s="14" customFormat="1">
      <c r="A240" s="14"/>
      <c r="B240" s="235"/>
      <c r="C240" s="236"/>
      <c r="D240" s="226" t="s">
        <v>133</v>
      </c>
      <c r="E240" s="237" t="s">
        <v>21</v>
      </c>
      <c r="F240" s="238" t="s">
        <v>298</v>
      </c>
      <c r="G240" s="236"/>
      <c r="H240" s="239">
        <v>1.375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133</v>
      </c>
      <c r="AU240" s="245" t="s">
        <v>83</v>
      </c>
      <c r="AV240" s="14" t="s">
        <v>83</v>
      </c>
      <c r="AW240" s="14" t="s">
        <v>34</v>
      </c>
      <c r="AX240" s="14" t="s">
        <v>73</v>
      </c>
      <c r="AY240" s="245" t="s">
        <v>122</v>
      </c>
    </row>
    <row r="241" s="13" customFormat="1">
      <c r="A241" s="13"/>
      <c r="B241" s="224"/>
      <c r="C241" s="225"/>
      <c r="D241" s="226" t="s">
        <v>133</v>
      </c>
      <c r="E241" s="227" t="s">
        <v>21</v>
      </c>
      <c r="F241" s="228" t="s">
        <v>173</v>
      </c>
      <c r="G241" s="225"/>
      <c r="H241" s="227" t="s">
        <v>21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133</v>
      </c>
      <c r="AU241" s="234" t="s">
        <v>83</v>
      </c>
      <c r="AV241" s="13" t="s">
        <v>81</v>
      </c>
      <c r="AW241" s="13" t="s">
        <v>34</v>
      </c>
      <c r="AX241" s="13" t="s">
        <v>73</v>
      </c>
      <c r="AY241" s="234" t="s">
        <v>122</v>
      </c>
    </row>
    <row r="242" s="14" customFormat="1">
      <c r="A242" s="14"/>
      <c r="B242" s="235"/>
      <c r="C242" s="236"/>
      <c r="D242" s="226" t="s">
        <v>133</v>
      </c>
      <c r="E242" s="237" t="s">
        <v>21</v>
      </c>
      <c r="F242" s="238" t="s">
        <v>299</v>
      </c>
      <c r="G242" s="236"/>
      <c r="H242" s="239">
        <v>3.6000000000000001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133</v>
      </c>
      <c r="AU242" s="245" t="s">
        <v>83</v>
      </c>
      <c r="AV242" s="14" t="s">
        <v>83</v>
      </c>
      <c r="AW242" s="14" t="s">
        <v>34</v>
      </c>
      <c r="AX242" s="14" t="s">
        <v>73</v>
      </c>
      <c r="AY242" s="245" t="s">
        <v>122</v>
      </c>
    </row>
    <row r="243" s="13" customFormat="1">
      <c r="A243" s="13"/>
      <c r="B243" s="224"/>
      <c r="C243" s="225"/>
      <c r="D243" s="226" t="s">
        <v>133</v>
      </c>
      <c r="E243" s="227" t="s">
        <v>21</v>
      </c>
      <c r="F243" s="228" t="s">
        <v>175</v>
      </c>
      <c r="G243" s="225"/>
      <c r="H243" s="227" t="s">
        <v>21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133</v>
      </c>
      <c r="AU243" s="234" t="s">
        <v>83</v>
      </c>
      <c r="AV243" s="13" t="s">
        <v>81</v>
      </c>
      <c r="AW243" s="13" t="s">
        <v>34</v>
      </c>
      <c r="AX243" s="13" t="s">
        <v>73</v>
      </c>
      <c r="AY243" s="234" t="s">
        <v>122</v>
      </c>
    </row>
    <row r="244" s="13" customFormat="1">
      <c r="A244" s="13"/>
      <c r="B244" s="224"/>
      <c r="C244" s="225"/>
      <c r="D244" s="226" t="s">
        <v>133</v>
      </c>
      <c r="E244" s="227" t="s">
        <v>21</v>
      </c>
      <c r="F244" s="228" t="s">
        <v>300</v>
      </c>
      <c r="G244" s="225"/>
      <c r="H244" s="227" t="s">
        <v>21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133</v>
      </c>
      <c r="AU244" s="234" t="s">
        <v>83</v>
      </c>
      <c r="AV244" s="13" t="s">
        <v>81</v>
      </c>
      <c r="AW244" s="13" t="s">
        <v>34</v>
      </c>
      <c r="AX244" s="13" t="s">
        <v>73</v>
      </c>
      <c r="AY244" s="234" t="s">
        <v>122</v>
      </c>
    </row>
    <row r="245" s="14" customFormat="1">
      <c r="A245" s="14"/>
      <c r="B245" s="235"/>
      <c r="C245" s="236"/>
      <c r="D245" s="226" t="s">
        <v>133</v>
      </c>
      <c r="E245" s="237" t="s">
        <v>21</v>
      </c>
      <c r="F245" s="238" t="s">
        <v>301</v>
      </c>
      <c r="G245" s="236"/>
      <c r="H245" s="239">
        <v>1.6559999999999999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133</v>
      </c>
      <c r="AU245" s="245" t="s">
        <v>83</v>
      </c>
      <c r="AV245" s="14" t="s">
        <v>83</v>
      </c>
      <c r="AW245" s="14" t="s">
        <v>34</v>
      </c>
      <c r="AX245" s="14" t="s">
        <v>73</v>
      </c>
      <c r="AY245" s="245" t="s">
        <v>122</v>
      </c>
    </row>
    <row r="246" s="13" customFormat="1">
      <c r="A246" s="13"/>
      <c r="B246" s="224"/>
      <c r="C246" s="225"/>
      <c r="D246" s="226" t="s">
        <v>133</v>
      </c>
      <c r="E246" s="227" t="s">
        <v>21</v>
      </c>
      <c r="F246" s="228" t="s">
        <v>186</v>
      </c>
      <c r="G246" s="225"/>
      <c r="H246" s="227" t="s">
        <v>21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133</v>
      </c>
      <c r="AU246" s="234" t="s">
        <v>83</v>
      </c>
      <c r="AV246" s="13" t="s">
        <v>81</v>
      </c>
      <c r="AW246" s="13" t="s">
        <v>34</v>
      </c>
      <c r="AX246" s="13" t="s">
        <v>73</v>
      </c>
      <c r="AY246" s="234" t="s">
        <v>122</v>
      </c>
    </row>
    <row r="247" s="14" customFormat="1">
      <c r="A247" s="14"/>
      <c r="B247" s="235"/>
      <c r="C247" s="236"/>
      <c r="D247" s="226" t="s">
        <v>133</v>
      </c>
      <c r="E247" s="237" t="s">
        <v>21</v>
      </c>
      <c r="F247" s="238" t="s">
        <v>302</v>
      </c>
      <c r="G247" s="236"/>
      <c r="H247" s="239">
        <v>0.14399999999999999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133</v>
      </c>
      <c r="AU247" s="245" t="s">
        <v>83</v>
      </c>
      <c r="AV247" s="14" t="s">
        <v>83</v>
      </c>
      <c r="AW247" s="14" t="s">
        <v>34</v>
      </c>
      <c r="AX247" s="14" t="s">
        <v>73</v>
      </c>
      <c r="AY247" s="245" t="s">
        <v>122</v>
      </c>
    </row>
    <row r="248" s="13" customFormat="1">
      <c r="A248" s="13"/>
      <c r="B248" s="224"/>
      <c r="C248" s="225"/>
      <c r="D248" s="226" t="s">
        <v>133</v>
      </c>
      <c r="E248" s="227" t="s">
        <v>21</v>
      </c>
      <c r="F248" s="228" t="s">
        <v>188</v>
      </c>
      <c r="G248" s="225"/>
      <c r="H248" s="227" t="s">
        <v>21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133</v>
      </c>
      <c r="AU248" s="234" t="s">
        <v>83</v>
      </c>
      <c r="AV248" s="13" t="s">
        <v>81</v>
      </c>
      <c r="AW248" s="13" t="s">
        <v>34</v>
      </c>
      <c r="AX248" s="13" t="s">
        <v>73</v>
      </c>
      <c r="AY248" s="234" t="s">
        <v>122</v>
      </c>
    </row>
    <row r="249" s="15" customFormat="1">
      <c r="A249" s="15"/>
      <c r="B249" s="246"/>
      <c r="C249" s="247"/>
      <c r="D249" s="226" t="s">
        <v>133</v>
      </c>
      <c r="E249" s="248" t="s">
        <v>21</v>
      </c>
      <c r="F249" s="249" t="s">
        <v>137</v>
      </c>
      <c r="G249" s="247"/>
      <c r="H249" s="250">
        <v>6.7749999999999995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133</v>
      </c>
      <c r="AU249" s="256" t="s">
        <v>83</v>
      </c>
      <c r="AV249" s="15" t="s">
        <v>129</v>
      </c>
      <c r="AW249" s="15" t="s">
        <v>34</v>
      </c>
      <c r="AX249" s="15" t="s">
        <v>81</v>
      </c>
      <c r="AY249" s="256" t="s">
        <v>122</v>
      </c>
    </row>
    <row r="250" s="2" customFormat="1" ht="16.5" customHeight="1">
      <c r="A250" s="40"/>
      <c r="B250" s="41"/>
      <c r="C250" s="206" t="s">
        <v>7</v>
      </c>
      <c r="D250" s="206" t="s">
        <v>124</v>
      </c>
      <c r="E250" s="207" t="s">
        <v>303</v>
      </c>
      <c r="F250" s="208" t="s">
        <v>304</v>
      </c>
      <c r="G250" s="209" t="s">
        <v>305</v>
      </c>
      <c r="H250" s="210">
        <v>22</v>
      </c>
      <c r="I250" s="211"/>
      <c r="J250" s="212">
        <f>ROUND(I250*H250,2)</f>
        <v>0</v>
      </c>
      <c r="K250" s="208" t="s">
        <v>128</v>
      </c>
      <c r="L250" s="46"/>
      <c r="M250" s="213" t="s">
        <v>21</v>
      </c>
      <c r="N250" s="214" t="s">
        <v>44</v>
      </c>
      <c r="O250" s="86"/>
      <c r="P250" s="215">
        <f>O250*H250</f>
        <v>0</v>
      </c>
      <c r="Q250" s="215">
        <v>0.087419999999999998</v>
      </c>
      <c r="R250" s="215">
        <f>Q250*H250</f>
        <v>1.9232399999999998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129</v>
      </c>
      <c r="AT250" s="217" t="s">
        <v>124</v>
      </c>
      <c r="AU250" s="217" t="s">
        <v>83</v>
      </c>
      <c r="AY250" s="19" t="s">
        <v>122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81</v>
      </c>
      <c r="BK250" s="218">
        <f>ROUND(I250*H250,2)</f>
        <v>0</v>
      </c>
      <c r="BL250" s="19" t="s">
        <v>129</v>
      </c>
      <c r="BM250" s="217" t="s">
        <v>306</v>
      </c>
    </row>
    <row r="251" s="2" customFormat="1">
      <c r="A251" s="40"/>
      <c r="B251" s="41"/>
      <c r="C251" s="42"/>
      <c r="D251" s="219" t="s">
        <v>131</v>
      </c>
      <c r="E251" s="42"/>
      <c r="F251" s="220" t="s">
        <v>307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131</v>
      </c>
      <c r="AU251" s="19" t="s">
        <v>83</v>
      </c>
    </row>
    <row r="252" s="13" customFormat="1">
      <c r="A252" s="13"/>
      <c r="B252" s="224"/>
      <c r="C252" s="225"/>
      <c r="D252" s="226" t="s">
        <v>133</v>
      </c>
      <c r="E252" s="227" t="s">
        <v>21</v>
      </c>
      <c r="F252" s="228" t="s">
        <v>308</v>
      </c>
      <c r="G252" s="225"/>
      <c r="H252" s="227" t="s">
        <v>21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133</v>
      </c>
      <c r="AU252" s="234" t="s">
        <v>83</v>
      </c>
      <c r="AV252" s="13" t="s">
        <v>81</v>
      </c>
      <c r="AW252" s="13" t="s">
        <v>34</v>
      </c>
      <c r="AX252" s="13" t="s">
        <v>73</v>
      </c>
      <c r="AY252" s="234" t="s">
        <v>122</v>
      </c>
    </row>
    <row r="253" s="14" customFormat="1">
      <c r="A253" s="14"/>
      <c r="B253" s="235"/>
      <c r="C253" s="236"/>
      <c r="D253" s="226" t="s">
        <v>133</v>
      </c>
      <c r="E253" s="237" t="s">
        <v>21</v>
      </c>
      <c r="F253" s="238" t="s">
        <v>309</v>
      </c>
      <c r="G253" s="236"/>
      <c r="H253" s="239">
        <v>9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133</v>
      </c>
      <c r="AU253" s="245" t="s">
        <v>83</v>
      </c>
      <c r="AV253" s="14" t="s">
        <v>83</v>
      </c>
      <c r="AW253" s="14" t="s">
        <v>34</v>
      </c>
      <c r="AX253" s="14" t="s">
        <v>73</v>
      </c>
      <c r="AY253" s="245" t="s">
        <v>122</v>
      </c>
    </row>
    <row r="254" s="13" customFormat="1">
      <c r="A254" s="13"/>
      <c r="B254" s="224"/>
      <c r="C254" s="225"/>
      <c r="D254" s="226" t="s">
        <v>133</v>
      </c>
      <c r="E254" s="227" t="s">
        <v>21</v>
      </c>
      <c r="F254" s="228" t="s">
        <v>173</v>
      </c>
      <c r="G254" s="225"/>
      <c r="H254" s="227" t="s">
        <v>21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133</v>
      </c>
      <c r="AU254" s="234" t="s">
        <v>83</v>
      </c>
      <c r="AV254" s="13" t="s">
        <v>81</v>
      </c>
      <c r="AW254" s="13" t="s">
        <v>34</v>
      </c>
      <c r="AX254" s="13" t="s">
        <v>73</v>
      </c>
      <c r="AY254" s="234" t="s">
        <v>122</v>
      </c>
    </row>
    <row r="255" s="14" customFormat="1">
      <c r="A255" s="14"/>
      <c r="B255" s="235"/>
      <c r="C255" s="236"/>
      <c r="D255" s="226" t="s">
        <v>133</v>
      </c>
      <c r="E255" s="237" t="s">
        <v>21</v>
      </c>
      <c r="F255" s="238" t="s">
        <v>310</v>
      </c>
      <c r="G255" s="236"/>
      <c r="H255" s="239">
        <v>13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133</v>
      </c>
      <c r="AU255" s="245" t="s">
        <v>83</v>
      </c>
      <c r="AV255" s="14" t="s">
        <v>83</v>
      </c>
      <c r="AW255" s="14" t="s">
        <v>34</v>
      </c>
      <c r="AX255" s="14" t="s">
        <v>73</v>
      </c>
      <c r="AY255" s="245" t="s">
        <v>122</v>
      </c>
    </row>
    <row r="256" s="13" customFormat="1">
      <c r="A256" s="13"/>
      <c r="B256" s="224"/>
      <c r="C256" s="225"/>
      <c r="D256" s="226" t="s">
        <v>133</v>
      </c>
      <c r="E256" s="227" t="s">
        <v>21</v>
      </c>
      <c r="F256" s="228" t="s">
        <v>175</v>
      </c>
      <c r="G256" s="225"/>
      <c r="H256" s="227" t="s">
        <v>21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133</v>
      </c>
      <c r="AU256" s="234" t="s">
        <v>83</v>
      </c>
      <c r="AV256" s="13" t="s">
        <v>81</v>
      </c>
      <c r="AW256" s="13" t="s">
        <v>34</v>
      </c>
      <c r="AX256" s="13" t="s">
        <v>73</v>
      </c>
      <c r="AY256" s="234" t="s">
        <v>122</v>
      </c>
    </row>
    <row r="257" s="15" customFormat="1">
      <c r="A257" s="15"/>
      <c r="B257" s="246"/>
      <c r="C257" s="247"/>
      <c r="D257" s="226" t="s">
        <v>133</v>
      </c>
      <c r="E257" s="248" t="s">
        <v>21</v>
      </c>
      <c r="F257" s="249" t="s">
        <v>137</v>
      </c>
      <c r="G257" s="247"/>
      <c r="H257" s="250">
        <v>22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133</v>
      </c>
      <c r="AU257" s="256" t="s">
        <v>83</v>
      </c>
      <c r="AV257" s="15" t="s">
        <v>129</v>
      </c>
      <c r="AW257" s="15" t="s">
        <v>34</v>
      </c>
      <c r="AX257" s="15" t="s">
        <v>81</v>
      </c>
      <c r="AY257" s="256" t="s">
        <v>122</v>
      </c>
    </row>
    <row r="258" s="2" customFormat="1" ht="16.5" customHeight="1">
      <c r="A258" s="40"/>
      <c r="B258" s="41"/>
      <c r="C258" s="257" t="s">
        <v>311</v>
      </c>
      <c r="D258" s="257" t="s">
        <v>217</v>
      </c>
      <c r="E258" s="258" t="s">
        <v>312</v>
      </c>
      <c r="F258" s="259" t="s">
        <v>313</v>
      </c>
      <c r="G258" s="260" t="s">
        <v>305</v>
      </c>
      <c r="H258" s="261">
        <v>22</v>
      </c>
      <c r="I258" s="262"/>
      <c r="J258" s="263">
        <f>ROUND(I258*H258,2)</f>
        <v>0</v>
      </c>
      <c r="K258" s="259" t="s">
        <v>128</v>
      </c>
      <c r="L258" s="264"/>
      <c r="M258" s="265" t="s">
        <v>21</v>
      </c>
      <c r="N258" s="266" t="s">
        <v>44</v>
      </c>
      <c r="O258" s="86"/>
      <c r="P258" s="215">
        <f>O258*H258</f>
        <v>0</v>
      </c>
      <c r="Q258" s="215">
        <v>0.027</v>
      </c>
      <c r="R258" s="215">
        <f>Q258*H258</f>
        <v>0.59399999999999997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197</v>
      </c>
      <c r="AT258" s="217" t="s">
        <v>217</v>
      </c>
      <c r="AU258" s="217" t="s">
        <v>83</v>
      </c>
      <c r="AY258" s="19" t="s">
        <v>122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81</v>
      </c>
      <c r="BK258" s="218">
        <f>ROUND(I258*H258,2)</f>
        <v>0</v>
      </c>
      <c r="BL258" s="19" t="s">
        <v>129</v>
      </c>
      <c r="BM258" s="217" t="s">
        <v>314</v>
      </c>
    </row>
    <row r="259" s="2" customFormat="1" ht="24.15" customHeight="1">
      <c r="A259" s="40"/>
      <c r="B259" s="41"/>
      <c r="C259" s="206" t="s">
        <v>315</v>
      </c>
      <c r="D259" s="206" t="s">
        <v>124</v>
      </c>
      <c r="E259" s="207" t="s">
        <v>316</v>
      </c>
      <c r="F259" s="208" t="s">
        <v>317</v>
      </c>
      <c r="G259" s="209" t="s">
        <v>153</v>
      </c>
      <c r="H259" s="210">
        <v>1.589</v>
      </c>
      <c r="I259" s="211"/>
      <c r="J259" s="212">
        <f>ROUND(I259*H259,2)</f>
        <v>0</v>
      </c>
      <c r="K259" s="208" t="s">
        <v>128</v>
      </c>
      <c r="L259" s="46"/>
      <c r="M259" s="213" t="s">
        <v>21</v>
      </c>
      <c r="N259" s="214" t="s">
        <v>44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129</v>
      </c>
      <c r="AT259" s="217" t="s">
        <v>124</v>
      </c>
      <c r="AU259" s="217" t="s">
        <v>83</v>
      </c>
      <c r="AY259" s="19" t="s">
        <v>122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ROUND(I259*H259,2)</f>
        <v>0</v>
      </c>
      <c r="BL259" s="19" t="s">
        <v>129</v>
      </c>
      <c r="BM259" s="217" t="s">
        <v>318</v>
      </c>
    </row>
    <row r="260" s="2" customFormat="1">
      <c r="A260" s="40"/>
      <c r="B260" s="41"/>
      <c r="C260" s="42"/>
      <c r="D260" s="219" t="s">
        <v>131</v>
      </c>
      <c r="E260" s="42"/>
      <c r="F260" s="220" t="s">
        <v>319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131</v>
      </c>
      <c r="AU260" s="19" t="s">
        <v>83</v>
      </c>
    </row>
    <row r="261" s="13" customFormat="1">
      <c r="A261" s="13"/>
      <c r="B261" s="224"/>
      <c r="C261" s="225"/>
      <c r="D261" s="226" t="s">
        <v>133</v>
      </c>
      <c r="E261" s="227" t="s">
        <v>21</v>
      </c>
      <c r="F261" s="228" t="s">
        <v>308</v>
      </c>
      <c r="G261" s="225"/>
      <c r="H261" s="227" t="s">
        <v>21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133</v>
      </c>
      <c r="AU261" s="234" t="s">
        <v>83</v>
      </c>
      <c r="AV261" s="13" t="s">
        <v>81</v>
      </c>
      <c r="AW261" s="13" t="s">
        <v>34</v>
      </c>
      <c r="AX261" s="13" t="s">
        <v>73</v>
      </c>
      <c r="AY261" s="234" t="s">
        <v>122</v>
      </c>
    </row>
    <row r="262" s="14" customFormat="1">
      <c r="A262" s="14"/>
      <c r="B262" s="235"/>
      <c r="C262" s="236"/>
      <c r="D262" s="226" t="s">
        <v>133</v>
      </c>
      <c r="E262" s="237" t="s">
        <v>21</v>
      </c>
      <c r="F262" s="238" t="s">
        <v>320</v>
      </c>
      <c r="G262" s="236"/>
      <c r="H262" s="239">
        <v>0.65000000000000002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133</v>
      </c>
      <c r="AU262" s="245" t="s">
        <v>83</v>
      </c>
      <c r="AV262" s="14" t="s">
        <v>83</v>
      </c>
      <c r="AW262" s="14" t="s">
        <v>34</v>
      </c>
      <c r="AX262" s="14" t="s">
        <v>73</v>
      </c>
      <c r="AY262" s="245" t="s">
        <v>122</v>
      </c>
    </row>
    <row r="263" s="13" customFormat="1">
      <c r="A263" s="13"/>
      <c r="B263" s="224"/>
      <c r="C263" s="225"/>
      <c r="D263" s="226" t="s">
        <v>133</v>
      </c>
      <c r="E263" s="227" t="s">
        <v>21</v>
      </c>
      <c r="F263" s="228" t="s">
        <v>173</v>
      </c>
      <c r="G263" s="225"/>
      <c r="H263" s="227" t="s">
        <v>21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133</v>
      </c>
      <c r="AU263" s="234" t="s">
        <v>83</v>
      </c>
      <c r="AV263" s="13" t="s">
        <v>81</v>
      </c>
      <c r="AW263" s="13" t="s">
        <v>34</v>
      </c>
      <c r="AX263" s="13" t="s">
        <v>73</v>
      </c>
      <c r="AY263" s="234" t="s">
        <v>122</v>
      </c>
    </row>
    <row r="264" s="14" customFormat="1">
      <c r="A264" s="14"/>
      <c r="B264" s="235"/>
      <c r="C264" s="236"/>
      <c r="D264" s="226" t="s">
        <v>133</v>
      </c>
      <c r="E264" s="237" t="s">
        <v>21</v>
      </c>
      <c r="F264" s="238" t="s">
        <v>321</v>
      </c>
      <c r="G264" s="236"/>
      <c r="H264" s="239">
        <v>0.93899999999999995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133</v>
      </c>
      <c r="AU264" s="245" t="s">
        <v>83</v>
      </c>
      <c r="AV264" s="14" t="s">
        <v>83</v>
      </c>
      <c r="AW264" s="14" t="s">
        <v>34</v>
      </c>
      <c r="AX264" s="14" t="s">
        <v>73</v>
      </c>
      <c r="AY264" s="245" t="s">
        <v>122</v>
      </c>
    </row>
    <row r="265" s="13" customFormat="1">
      <c r="A265" s="13"/>
      <c r="B265" s="224"/>
      <c r="C265" s="225"/>
      <c r="D265" s="226" t="s">
        <v>133</v>
      </c>
      <c r="E265" s="227" t="s">
        <v>21</v>
      </c>
      <c r="F265" s="228" t="s">
        <v>175</v>
      </c>
      <c r="G265" s="225"/>
      <c r="H265" s="227" t="s">
        <v>21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133</v>
      </c>
      <c r="AU265" s="234" t="s">
        <v>83</v>
      </c>
      <c r="AV265" s="13" t="s">
        <v>81</v>
      </c>
      <c r="AW265" s="13" t="s">
        <v>34</v>
      </c>
      <c r="AX265" s="13" t="s">
        <v>73</v>
      </c>
      <c r="AY265" s="234" t="s">
        <v>122</v>
      </c>
    </row>
    <row r="266" s="15" customFormat="1">
      <c r="A266" s="15"/>
      <c r="B266" s="246"/>
      <c r="C266" s="247"/>
      <c r="D266" s="226" t="s">
        <v>133</v>
      </c>
      <c r="E266" s="248" t="s">
        <v>21</v>
      </c>
      <c r="F266" s="249" t="s">
        <v>137</v>
      </c>
      <c r="G266" s="247"/>
      <c r="H266" s="250">
        <v>1.589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133</v>
      </c>
      <c r="AU266" s="256" t="s">
        <v>83</v>
      </c>
      <c r="AV266" s="15" t="s">
        <v>129</v>
      </c>
      <c r="AW266" s="15" t="s">
        <v>34</v>
      </c>
      <c r="AX266" s="15" t="s">
        <v>81</v>
      </c>
      <c r="AY266" s="256" t="s">
        <v>122</v>
      </c>
    </row>
    <row r="267" s="2" customFormat="1" ht="24.15" customHeight="1">
      <c r="A267" s="40"/>
      <c r="B267" s="41"/>
      <c r="C267" s="206" t="s">
        <v>322</v>
      </c>
      <c r="D267" s="206" t="s">
        <v>124</v>
      </c>
      <c r="E267" s="207" t="s">
        <v>323</v>
      </c>
      <c r="F267" s="208" t="s">
        <v>324</v>
      </c>
      <c r="G267" s="209" t="s">
        <v>305</v>
      </c>
      <c r="H267" s="210">
        <v>22</v>
      </c>
      <c r="I267" s="211"/>
      <c r="J267" s="212">
        <f>ROUND(I267*H267,2)</f>
        <v>0</v>
      </c>
      <c r="K267" s="208" t="s">
        <v>128</v>
      </c>
      <c r="L267" s="46"/>
      <c r="M267" s="213" t="s">
        <v>21</v>
      </c>
      <c r="N267" s="214" t="s">
        <v>44</v>
      </c>
      <c r="O267" s="86"/>
      <c r="P267" s="215">
        <f>O267*H267</f>
        <v>0</v>
      </c>
      <c r="Q267" s="215">
        <v>0.17663999999999999</v>
      </c>
      <c r="R267" s="215">
        <f>Q267*H267</f>
        <v>3.8860799999999998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129</v>
      </c>
      <c r="AT267" s="217" t="s">
        <v>124</v>
      </c>
      <c r="AU267" s="217" t="s">
        <v>83</v>
      </c>
      <c r="AY267" s="19" t="s">
        <v>122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ROUND(I267*H267,2)</f>
        <v>0</v>
      </c>
      <c r="BL267" s="19" t="s">
        <v>129</v>
      </c>
      <c r="BM267" s="217" t="s">
        <v>325</v>
      </c>
    </row>
    <row r="268" s="2" customFormat="1">
      <c r="A268" s="40"/>
      <c r="B268" s="41"/>
      <c r="C268" s="42"/>
      <c r="D268" s="219" t="s">
        <v>131</v>
      </c>
      <c r="E268" s="42"/>
      <c r="F268" s="220" t="s">
        <v>326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131</v>
      </c>
      <c r="AU268" s="19" t="s">
        <v>83</v>
      </c>
    </row>
    <row r="269" s="13" customFormat="1">
      <c r="A269" s="13"/>
      <c r="B269" s="224"/>
      <c r="C269" s="225"/>
      <c r="D269" s="226" t="s">
        <v>133</v>
      </c>
      <c r="E269" s="227" t="s">
        <v>21</v>
      </c>
      <c r="F269" s="228" t="s">
        <v>308</v>
      </c>
      <c r="G269" s="225"/>
      <c r="H269" s="227" t="s">
        <v>21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133</v>
      </c>
      <c r="AU269" s="234" t="s">
        <v>83</v>
      </c>
      <c r="AV269" s="13" t="s">
        <v>81</v>
      </c>
      <c r="AW269" s="13" t="s">
        <v>34</v>
      </c>
      <c r="AX269" s="13" t="s">
        <v>73</v>
      </c>
      <c r="AY269" s="234" t="s">
        <v>122</v>
      </c>
    </row>
    <row r="270" s="14" customFormat="1">
      <c r="A270" s="14"/>
      <c r="B270" s="235"/>
      <c r="C270" s="236"/>
      <c r="D270" s="226" t="s">
        <v>133</v>
      </c>
      <c r="E270" s="237" t="s">
        <v>21</v>
      </c>
      <c r="F270" s="238" t="s">
        <v>309</v>
      </c>
      <c r="G270" s="236"/>
      <c r="H270" s="239">
        <v>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133</v>
      </c>
      <c r="AU270" s="245" t="s">
        <v>83</v>
      </c>
      <c r="AV270" s="14" t="s">
        <v>83</v>
      </c>
      <c r="AW270" s="14" t="s">
        <v>34</v>
      </c>
      <c r="AX270" s="14" t="s">
        <v>73</v>
      </c>
      <c r="AY270" s="245" t="s">
        <v>122</v>
      </c>
    </row>
    <row r="271" s="13" customFormat="1">
      <c r="A271" s="13"/>
      <c r="B271" s="224"/>
      <c r="C271" s="225"/>
      <c r="D271" s="226" t="s">
        <v>133</v>
      </c>
      <c r="E271" s="227" t="s">
        <v>21</v>
      </c>
      <c r="F271" s="228" t="s">
        <v>173</v>
      </c>
      <c r="G271" s="225"/>
      <c r="H271" s="227" t="s">
        <v>21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133</v>
      </c>
      <c r="AU271" s="234" t="s">
        <v>83</v>
      </c>
      <c r="AV271" s="13" t="s">
        <v>81</v>
      </c>
      <c r="AW271" s="13" t="s">
        <v>34</v>
      </c>
      <c r="AX271" s="13" t="s">
        <v>73</v>
      </c>
      <c r="AY271" s="234" t="s">
        <v>122</v>
      </c>
    </row>
    <row r="272" s="14" customFormat="1">
      <c r="A272" s="14"/>
      <c r="B272" s="235"/>
      <c r="C272" s="236"/>
      <c r="D272" s="226" t="s">
        <v>133</v>
      </c>
      <c r="E272" s="237" t="s">
        <v>21</v>
      </c>
      <c r="F272" s="238" t="s">
        <v>310</v>
      </c>
      <c r="G272" s="236"/>
      <c r="H272" s="239">
        <v>13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133</v>
      </c>
      <c r="AU272" s="245" t="s">
        <v>83</v>
      </c>
      <c r="AV272" s="14" t="s">
        <v>83</v>
      </c>
      <c r="AW272" s="14" t="s">
        <v>34</v>
      </c>
      <c r="AX272" s="14" t="s">
        <v>73</v>
      </c>
      <c r="AY272" s="245" t="s">
        <v>122</v>
      </c>
    </row>
    <row r="273" s="13" customFormat="1">
      <c r="A273" s="13"/>
      <c r="B273" s="224"/>
      <c r="C273" s="225"/>
      <c r="D273" s="226" t="s">
        <v>133</v>
      </c>
      <c r="E273" s="227" t="s">
        <v>21</v>
      </c>
      <c r="F273" s="228" t="s">
        <v>175</v>
      </c>
      <c r="G273" s="225"/>
      <c r="H273" s="227" t="s">
        <v>21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133</v>
      </c>
      <c r="AU273" s="234" t="s">
        <v>83</v>
      </c>
      <c r="AV273" s="13" t="s">
        <v>81</v>
      </c>
      <c r="AW273" s="13" t="s">
        <v>34</v>
      </c>
      <c r="AX273" s="13" t="s">
        <v>73</v>
      </c>
      <c r="AY273" s="234" t="s">
        <v>122</v>
      </c>
    </row>
    <row r="274" s="15" customFormat="1">
      <c r="A274" s="15"/>
      <c r="B274" s="246"/>
      <c r="C274" s="247"/>
      <c r="D274" s="226" t="s">
        <v>133</v>
      </c>
      <c r="E274" s="248" t="s">
        <v>21</v>
      </c>
      <c r="F274" s="249" t="s">
        <v>137</v>
      </c>
      <c r="G274" s="247"/>
      <c r="H274" s="250">
        <v>22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133</v>
      </c>
      <c r="AU274" s="256" t="s">
        <v>83</v>
      </c>
      <c r="AV274" s="15" t="s">
        <v>129</v>
      </c>
      <c r="AW274" s="15" t="s">
        <v>34</v>
      </c>
      <c r="AX274" s="15" t="s">
        <v>81</v>
      </c>
      <c r="AY274" s="256" t="s">
        <v>122</v>
      </c>
    </row>
    <row r="275" s="12" customFormat="1" ht="22.8" customHeight="1">
      <c r="A275" s="12"/>
      <c r="B275" s="190"/>
      <c r="C275" s="191"/>
      <c r="D275" s="192" t="s">
        <v>72</v>
      </c>
      <c r="E275" s="204" t="s">
        <v>166</v>
      </c>
      <c r="F275" s="204" t="s">
        <v>327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SUM(P276:P322)</f>
        <v>0</v>
      </c>
      <c r="Q275" s="198"/>
      <c r="R275" s="199">
        <f>SUM(R276:R322)</f>
        <v>7.8200000000000003</v>
      </c>
      <c r="S275" s="198"/>
      <c r="T275" s="200">
        <f>SUM(T276:T322)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81</v>
      </c>
      <c r="AT275" s="202" t="s">
        <v>72</v>
      </c>
      <c r="AU275" s="202" t="s">
        <v>81</v>
      </c>
      <c r="AY275" s="201" t="s">
        <v>122</v>
      </c>
      <c r="BK275" s="203">
        <f>SUM(BK276:BK322)</f>
        <v>0</v>
      </c>
    </row>
    <row r="276" s="2" customFormat="1" ht="21.75" customHeight="1">
      <c r="A276" s="40"/>
      <c r="B276" s="41"/>
      <c r="C276" s="206" t="s">
        <v>328</v>
      </c>
      <c r="D276" s="206" t="s">
        <v>124</v>
      </c>
      <c r="E276" s="207" t="s">
        <v>329</v>
      </c>
      <c r="F276" s="208" t="s">
        <v>330</v>
      </c>
      <c r="G276" s="209" t="s">
        <v>127</v>
      </c>
      <c r="H276" s="210">
        <v>110</v>
      </c>
      <c r="I276" s="211"/>
      <c r="J276" s="212">
        <f>ROUND(I276*H276,2)</f>
        <v>0</v>
      </c>
      <c r="K276" s="208" t="s">
        <v>128</v>
      </c>
      <c r="L276" s="46"/>
      <c r="M276" s="213" t="s">
        <v>21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129</v>
      </c>
      <c r="AT276" s="217" t="s">
        <v>124</v>
      </c>
      <c r="AU276" s="217" t="s">
        <v>83</v>
      </c>
      <c r="AY276" s="19" t="s">
        <v>122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81</v>
      </c>
      <c r="BK276" s="218">
        <f>ROUND(I276*H276,2)</f>
        <v>0</v>
      </c>
      <c r="BL276" s="19" t="s">
        <v>129</v>
      </c>
      <c r="BM276" s="217" t="s">
        <v>331</v>
      </c>
    </row>
    <row r="277" s="2" customFormat="1">
      <c r="A277" s="40"/>
      <c r="B277" s="41"/>
      <c r="C277" s="42"/>
      <c r="D277" s="219" t="s">
        <v>131</v>
      </c>
      <c r="E277" s="42"/>
      <c r="F277" s="220" t="s">
        <v>332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131</v>
      </c>
      <c r="AU277" s="19" t="s">
        <v>83</v>
      </c>
    </row>
    <row r="278" s="13" customFormat="1">
      <c r="A278" s="13"/>
      <c r="B278" s="224"/>
      <c r="C278" s="225"/>
      <c r="D278" s="226" t="s">
        <v>133</v>
      </c>
      <c r="E278" s="227" t="s">
        <v>21</v>
      </c>
      <c r="F278" s="228" t="s">
        <v>164</v>
      </c>
      <c r="G278" s="225"/>
      <c r="H278" s="227" t="s">
        <v>21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133</v>
      </c>
      <c r="AU278" s="234" t="s">
        <v>83</v>
      </c>
      <c r="AV278" s="13" t="s">
        <v>81</v>
      </c>
      <c r="AW278" s="13" t="s">
        <v>34</v>
      </c>
      <c r="AX278" s="13" t="s">
        <v>73</v>
      </c>
      <c r="AY278" s="234" t="s">
        <v>122</v>
      </c>
    </row>
    <row r="279" s="14" customFormat="1">
      <c r="A279" s="14"/>
      <c r="B279" s="235"/>
      <c r="C279" s="236"/>
      <c r="D279" s="226" t="s">
        <v>133</v>
      </c>
      <c r="E279" s="237" t="s">
        <v>21</v>
      </c>
      <c r="F279" s="238" t="s">
        <v>333</v>
      </c>
      <c r="G279" s="236"/>
      <c r="H279" s="239">
        <v>90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133</v>
      </c>
      <c r="AU279" s="245" t="s">
        <v>83</v>
      </c>
      <c r="AV279" s="14" t="s">
        <v>83</v>
      </c>
      <c r="AW279" s="14" t="s">
        <v>34</v>
      </c>
      <c r="AX279" s="14" t="s">
        <v>73</v>
      </c>
      <c r="AY279" s="245" t="s">
        <v>122</v>
      </c>
    </row>
    <row r="280" s="13" customFormat="1">
      <c r="A280" s="13"/>
      <c r="B280" s="224"/>
      <c r="C280" s="225"/>
      <c r="D280" s="226" t="s">
        <v>133</v>
      </c>
      <c r="E280" s="227" t="s">
        <v>21</v>
      </c>
      <c r="F280" s="228" t="s">
        <v>268</v>
      </c>
      <c r="G280" s="225"/>
      <c r="H280" s="227" t="s">
        <v>21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133</v>
      </c>
      <c r="AU280" s="234" t="s">
        <v>83</v>
      </c>
      <c r="AV280" s="13" t="s">
        <v>81</v>
      </c>
      <c r="AW280" s="13" t="s">
        <v>34</v>
      </c>
      <c r="AX280" s="13" t="s">
        <v>73</v>
      </c>
      <c r="AY280" s="234" t="s">
        <v>122</v>
      </c>
    </row>
    <row r="281" s="14" customFormat="1">
      <c r="A281" s="14"/>
      <c r="B281" s="235"/>
      <c r="C281" s="236"/>
      <c r="D281" s="226" t="s">
        <v>133</v>
      </c>
      <c r="E281" s="237" t="s">
        <v>21</v>
      </c>
      <c r="F281" s="238" t="s">
        <v>334</v>
      </c>
      <c r="G281" s="236"/>
      <c r="H281" s="239">
        <v>20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133</v>
      </c>
      <c r="AU281" s="245" t="s">
        <v>83</v>
      </c>
      <c r="AV281" s="14" t="s">
        <v>83</v>
      </c>
      <c r="AW281" s="14" t="s">
        <v>34</v>
      </c>
      <c r="AX281" s="14" t="s">
        <v>73</v>
      </c>
      <c r="AY281" s="245" t="s">
        <v>122</v>
      </c>
    </row>
    <row r="282" s="15" customFormat="1">
      <c r="A282" s="15"/>
      <c r="B282" s="246"/>
      <c r="C282" s="247"/>
      <c r="D282" s="226" t="s">
        <v>133</v>
      </c>
      <c r="E282" s="248" t="s">
        <v>21</v>
      </c>
      <c r="F282" s="249" t="s">
        <v>137</v>
      </c>
      <c r="G282" s="247"/>
      <c r="H282" s="250">
        <v>110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133</v>
      </c>
      <c r="AU282" s="256" t="s">
        <v>83</v>
      </c>
      <c r="AV282" s="15" t="s">
        <v>129</v>
      </c>
      <c r="AW282" s="15" t="s">
        <v>34</v>
      </c>
      <c r="AX282" s="15" t="s">
        <v>81</v>
      </c>
      <c r="AY282" s="256" t="s">
        <v>122</v>
      </c>
    </row>
    <row r="283" s="2" customFormat="1" ht="21.75" customHeight="1">
      <c r="A283" s="40"/>
      <c r="B283" s="41"/>
      <c r="C283" s="206" t="s">
        <v>335</v>
      </c>
      <c r="D283" s="206" t="s">
        <v>124</v>
      </c>
      <c r="E283" s="207" t="s">
        <v>336</v>
      </c>
      <c r="F283" s="208" t="s">
        <v>337</v>
      </c>
      <c r="G283" s="209" t="s">
        <v>127</v>
      </c>
      <c r="H283" s="210">
        <v>5710</v>
      </c>
      <c r="I283" s="211"/>
      <c r="J283" s="212">
        <f>ROUND(I283*H283,2)</f>
        <v>0</v>
      </c>
      <c r="K283" s="208" t="s">
        <v>128</v>
      </c>
      <c r="L283" s="46"/>
      <c r="M283" s="213" t="s">
        <v>21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129</v>
      </c>
      <c r="AT283" s="217" t="s">
        <v>124</v>
      </c>
      <c r="AU283" s="217" t="s">
        <v>83</v>
      </c>
      <c r="AY283" s="19" t="s">
        <v>122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ROUND(I283*H283,2)</f>
        <v>0</v>
      </c>
      <c r="BL283" s="19" t="s">
        <v>129</v>
      </c>
      <c r="BM283" s="217" t="s">
        <v>338</v>
      </c>
    </row>
    <row r="284" s="2" customFormat="1">
      <c r="A284" s="40"/>
      <c r="B284" s="41"/>
      <c r="C284" s="42"/>
      <c r="D284" s="219" t="s">
        <v>131</v>
      </c>
      <c r="E284" s="42"/>
      <c r="F284" s="220" t="s">
        <v>339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131</v>
      </c>
      <c r="AU284" s="19" t="s">
        <v>83</v>
      </c>
    </row>
    <row r="285" s="13" customFormat="1">
      <c r="A285" s="13"/>
      <c r="B285" s="224"/>
      <c r="C285" s="225"/>
      <c r="D285" s="226" t="s">
        <v>133</v>
      </c>
      <c r="E285" s="227" t="s">
        <v>21</v>
      </c>
      <c r="F285" s="228" t="s">
        <v>134</v>
      </c>
      <c r="G285" s="225"/>
      <c r="H285" s="227" t="s">
        <v>21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133</v>
      </c>
      <c r="AU285" s="234" t="s">
        <v>83</v>
      </c>
      <c r="AV285" s="13" t="s">
        <v>81</v>
      </c>
      <c r="AW285" s="13" t="s">
        <v>34</v>
      </c>
      <c r="AX285" s="13" t="s">
        <v>73</v>
      </c>
      <c r="AY285" s="234" t="s">
        <v>122</v>
      </c>
    </row>
    <row r="286" s="14" customFormat="1">
      <c r="A286" s="14"/>
      <c r="B286" s="235"/>
      <c r="C286" s="236"/>
      <c r="D286" s="226" t="s">
        <v>133</v>
      </c>
      <c r="E286" s="237" t="s">
        <v>21</v>
      </c>
      <c r="F286" s="238" t="s">
        <v>340</v>
      </c>
      <c r="G286" s="236"/>
      <c r="H286" s="239">
        <v>3320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133</v>
      </c>
      <c r="AU286" s="245" t="s">
        <v>83</v>
      </c>
      <c r="AV286" s="14" t="s">
        <v>83</v>
      </c>
      <c r="AW286" s="14" t="s">
        <v>34</v>
      </c>
      <c r="AX286" s="14" t="s">
        <v>73</v>
      </c>
      <c r="AY286" s="245" t="s">
        <v>122</v>
      </c>
    </row>
    <row r="287" s="14" customFormat="1">
      <c r="A287" s="14"/>
      <c r="B287" s="235"/>
      <c r="C287" s="236"/>
      <c r="D287" s="226" t="s">
        <v>133</v>
      </c>
      <c r="E287" s="237" t="s">
        <v>21</v>
      </c>
      <c r="F287" s="238" t="s">
        <v>341</v>
      </c>
      <c r="G287" s="236"/>
      <c r="H287" s="239">
        <v>2180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133</v>
      </c>
      <c r="AU287" s="245" t="s">
        <v>83</v>
      </c>
      <c r="AV287" s="14" t="s">
        <v>83</v>
      </c>
      <c r="AW287" s="14" t="s">
        <v>34</v>
      </c>
      <c r="AX287" s="14" t="s">
        <v>73</v>
      </c>
      <c r="AY287" s="245" t="s">
        <v>122</v>
      </c>
    </row>
    <row r="288" s="13" customFormat="1">
      <c r="A288" s="13"/>
      <c r="B288" s="224"/>
      <c r="C288" s="225"/>
      <c r="D288" s="226" t="s">
        <v>133</v>
      </c>
      <c r="E288" s="227" t="s">
        <v>21</v>
      </c>
      <c r="F288" s="228" t="s">
        <v>162</v>
      </c>
      <c r="G288" s="225"/>
      <c r="H288" s="227" t="s">
        <v>21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133</v>
      </c>
      <c r="AU288" s="234" t="s">
        <v>83</v>
      </c>
      <c r="AV288" s="13" t="s">
        <v>81</v>
      </c>
      <c r="AW288" s="13" t="s">
        <v>34</v>
      </c>
      <c r="AX288" s="13" t="s">
        <v>73</v>
      </c>
      <c r="AY288" s="234" t="s">
        <v>122</v>
      </c>
    </row>
    <row r="289" s="14" customFormat="1">
      <c r="A289" s="14"/>
      <c r="B289" s="235"/>
      <c r="C289" s="236"/>
      <c r="D289" s="226" t="s">
        <v>133</v>
      </c>
      <c r="E289" s="237" t="s">
        <v>21</v>
      </c>
      <c r="F289" s="238" t="s">
        <v>342</v>
      </c>
      <c r="G289" s="236"/>
      <c r="H289" s="239">
        <v>210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133</v>
      </c>
      <c r="AU289" s="245" t="s">
        <v>83</v>
      </c>
      <c r="AV289" s="14" t="s">
        <v>83</v>
      </c>
      <c r="AW289" s="14" t="s">
        <v>34</v>
      </c>
      <c r="AX289" s="14" t="s">
        <v>73</v>
      </c>
      <c r="AY289" s="245" t="s">
        <v>122</v>
      </c>
    </row>
    <row r="290" s="15" customFormat="1">
      <c r="A290" s="15"/>
      <c r="B290" s="246"/>
      <c r="C290" s="247"/>
      <c r="D290" s="226" t="s">
        <v>133</v>
      </c>
      <c r="E290" s="248" t="s">
        <v>21</v>
      </c>
      <c r="F290" s="249" t="s">
        <v>137</v>
      </c>
      <c r="G290" s="247"/>
      <c r="H290" s="250">
        <v>5710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133</v>
      </c>
      <c r="AU290" s="256" t="s">
        <v>83</v>
      </c>
      <c r="AV290" s="15" t="s">
        <v>129</v>
      </c>
      <c r="AW290" s="15" t="s">
        <v>34</v>
      </c>
      <c r="AX290" s="15" t="s">
        <v>81</v>
      </c>
      <c r="AY290" s="256" t="s">
        <v>122</v>
      </c>
    </row>
    <row r="291" s="2" customFormat="1" ht="24.15" customHeight="1">
      <c r="A291" s="40"/>
      <c r="B291" s="41"/>
      <c r="C291" s="206" t="s">
        <v>343</v>
      </c>
      <c r="D291" s="206" t="s">
        <v>124</v>
      </c>
      <c r="E291" s="207" t="s">
        <v>344</v>
      </c>
      <c r="F291" s="208" t="s">
        <v>345</v>
      </c>
      <c r="G291" s="209" t="s">
        <v>127</v>
      </c>
      <c r="H291" s="210">
        <v>105</v>
      </c>
      <c r="I291" s="211"/>
      <c r="J291" s="212">
        <f>ROUND(I291*H291,2)</f>
        <v>0</v>
      </c>
      <c r="K291" s="208" t="s">
        <v>128</v>
      </c>
      <c r="L291" s="46"/>
      <c r="M291" s="213" t="s">
        <v>21</v>
      </c>
      <c r="N291" s="214" t="s">
        <v>44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129</v>
      </c>
      <c r="AT291" s="217" t="s">
        <v>124</v>
      </c>
      <c r="AU291" s="217" t="s">
        <v>83</v>
      </c>
      <c r="AY291" s="19" t="s">
        <v>122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81</v>
      </c>
      <c r="BK291" s="218">
        <f>ROUND(I291*H291,2)</f>
        <v>0</v>
      </c>
      <c r="BL291" s="19" t="s">
        <v>129</v>
      </c>
      <c r="BM291" s="217" t="s">
        <v>346</v>
      </c>
    </row>
    <row r="292" s="2" customFormat="1">
      <c r="A292" s="40"/>
      <c r="B292" s="41"/>
      <c r="C292" s="42"/>
      <c r="D292" s="219" t="s">
        <v>131</v>
      </c>
      <c r="E292" s="42"/>
      <c r="F292" s="220" t="s">
        <v>347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131</v>
      </c>
      <c r="AU292" s="19" t="s">
        <v>83</v>
      </c>
    </row>
    <row r="293" s="13" customFormat="1">
      <c r="A293" s="13"/>
      <c r="B293" s="224"/>
      <c r="C293" s="225"/>
      <c r="D293" s="226" t="s">
        <v>133</v>
      </c>
      <c r="E293" s="227" t="s">
        <v>21</v>
      </c>
      <c r="F293" s="228" t="s">
        <v>348</v>
      </c>
      <c r="G293" s="225"/>
      <c r="H293" s="227" t="s">
        <v>21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133</v>
      </c>
      <c r="AU293" s="234" t="s">
        <v>83</v>
      </c>
      <c r="AV293" s="13" t="s">
        <v>81</v>
      </c>
      <c r="AW293" s="13" t="s">
        <v>34</v>
      </c>
      <c r="AX293" s="13" t="s">
        <v>73</v>
      </c>
      <c r="AY293" s="234" t="s">
        <v>122</v>
      </c>
    </row>
    <row r="294" s="14" customFormat="1">
      <c r="A294" s="14"/>
      <c r="B294" s="235"/>
      <c r="C294" s="236"/>
      <c r="D294" s="226" t="s">
        <v>133</v>
      </c>
      <c r="E294" s="237" t="s">
        <v>21</v>
      </c>
      <c r="F294" s="238" t="s">
        <v>266</v>
      </c>
      <c r="G294" s="236"/>
      <c r="H294" s="239">
        <v>105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133</v>
      </c>
      <c r="AU294" s="245" t="s">
        <v>83</v>
      </c>
      <c r="AV294" s="14" t="s">
        <v>83</v>
      </c>
      <c r="AW294" s="14" t="s">
        <v>34</v>
      </c>
      <c r="AX294" s="14" t="s">
        <v>81</v>
      </c>
      <c r="AY294" s="245" t="s">
        <v>122</v>
      </c>
    </row>
    <row r="295" s="2" customFormat="1" ht="24.15" customHeight="1">
      <c r="A295" s="40"/>
      <c r="B295" s="41"/>
      <c r="C295" s="206" t="s">
        <v>349</v>
      </c>
      <c r="D295" s="206" t="s">
        <v>124</v>
      </c>
      <c r="E295" s="207" t="s">
        <v>350</v>
      </c>
      <c r="F295" s="208" t="s">
        <v>351</v>
      </c>
      <c r="G295" s="209" t="s">
        <v>127</v>
      </c>
      <c r="H295" s="210">
        <v>2815</v>
      </c>
      <c r="I295" s="211"/>
      <c r="J295" s="212">
        <f>ROUND(I295*H295,2)</f>
        <v>0</v>
      </c>
      <c r="K295" s="208" t="s">
        <v>128</v>
      </c>
      <c r="L295" s="46"/>
      <c r="M295" s="213" t="s">
        <v>21</v>
      </c>
      <c r="N295" s="214" t="s">
        <v>44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129</v>
      </c>
      <c r="AT295" s="217" t="s">
        <v>124</v>
      </c>
      <c r="AU295" s="217" t="s">
        <v>83</v>
      </c>
      <c r="AY295" s="19" t="s">
        <v>122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81</v>
      </c>
      <c r="BK295" s="218">
        <f>ROUND(I295*H295,2)</f>
        <v>0</v>
      </c>
      <c r="BL295" s="19" t="s">
        <v>129</v>
      </c>
      <c r="BM295" s="217" t="s">
        <v>352</v>
      </c>
    </row>
    <row r="296" s="2" customFormat="1">
      <c r="A296" s="40"/>
      <c r="B296" s="41"/>
      <c r="C296" s="42"/>
      <c r="D296" s="219" t="s">
        <v>131</v>
      </c>
      <c r="E296" s="42"/>
      <c r="F296" s="220" t="s">
        <v>353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131</v>
      </c>
      <c r="AU296" s="19" t="s">
        <v>83</v>
      </c>
    </row>
    <row r="297" s="13" customFormat="1">
      <c r="A297" s="13"/>
      <c r="B297" s="224"/>
      <c r="C297" s="225"/>
      <c r="D297" s="226" t="s">
        <v>133</v>
      </c>
      <c r="E297" s="227" t="s">
        <v>21</v>
      </c>
      <c r="F297" s="228" t="s">
        <v>134</v>
      </c>
      <c r="G297" s="225"/>
      <c r="H297" s="227" t="s">
        <v>21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133</v>
      </c>
      <c r="AU297" s="234" t="s">
        <v>83</v>
      </c>
      <c r="AV297" s="13" t="s">
        <v>81</v>
      </c>
      <c r="AW297" s="13" t="s">
        <v>34</v>
      </c>
      <c r="AX297" s="13" t="s">
        <v>73</v>
      </c>
      <c r="AY297" s="234" t="s">
        <v>122</v>
      </c>
    </row>
    <row r="298" s="14" customFormat="1">
      <c r="A298" s="14"/>
      <c r="B298" s="235"/>
      <c r="C298" s="236"/>
      <c r="D298" s="226" t="s">
        <v>133</v>
      </c>
      <c r="E298" s="237" t="s">
        <v>21</v>
      </c>
      <c r="F298" s="238" t="s">
        <v>265</v>
      </c>
      <c r="G298" s="236"/>
      <c r="H298" s="239">
        <v>1090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133</v>
      </c>
      <c r="AU298" s="245" t="s">
        <v>83</v>
      </c>
      <c r="AV298" s="14" t="s">
        <v>83</v>
      </c>
      <c r="AW298" s="14" t="s">
        <v>34</v>
      </c>
      <c r="AX298" s="14" t="s">
        <v>73</v>
      </c>
      <c r="AY298" s="245" t="s">
        <v>122</v>
      </c>
    </row>
    <row r="299" s="14" customFormat="1">
      <c r="A299" s="14"/>
      <c r="B299" s="235"/>
      <c r="C299" s="236"/>
      <c r="D299" s="226" t="s">
        <v>133</v>
      </c>
      <c r="E299" s="237" t="s">
        <v>21</v>
      </c>
      <c r="F299" s="238" t="s">
        <v>354</v>
      </c>
      <c r="G299" s="236"/>
      <c r="H299" s="239">
        <v>1655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133</v>
      </c>
      <c r="AU299" s="245" t="s">
        <v>83</v>
      </c>
      <c r="AV299" s="14" t="s">
        <v>83</v>
      </c>
      <c r="AW299" s="14" t="s">
        <v>34</v>
      </c>
      <c r="AX299" s="14" t="s">
        <v>73</v>
      </c>
      <c r="AY299" s="245" t="s">
        <v>122</v>
      </c>
    </row>
    <row r="300" s="14" customFormat="1">
      <c r="A300" s="14"/>
      <c r="B300" s="235"/>
      <c r="C300" s="236"/>
      <c r="D300" s="226" t="s">
        <v>133</v>
      </c>
      <c r="E300" s="237" t="s">
        <v>21</v>
      </c>
      <c r="F300" s="238" t="s">
        <v>355</v>
      </c>
      <c r="G300" s="236"/>
      <c r="H300" s="239">
        <v>60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133</v>
      </c>
      <c r="AU300" s="245" t="s">
        <v>83</v>
      </c>
      <c r="AV300" s="14" t="s">
        <v>83</v>
      </c>
      <c r="AW300" s="14" t="s">
        <v>34</v>
      </c>
      <c r="AX300" s="14" t="s">
        <v>73</v>
      </c>
      <c r="AY300" s="245" t="s">
        <v>122</v>
      </c>
    </row>
    <row r="301" s="14" customFormat="1">
      <c r="A301" s="14"/>
      <c r="B301" s="235"/>
      <c r="C301" s="236"/>
      <c r="D301" s="226" t="s">
        <v>133</v>
      </c>
      <c r="E301" s="237" t="s">
        <v>21</v>
      </c>
      <c r="F301" s="238" t="s">
        <v>356</v>
      </c>
      <c r="G301" s="236"/>
      <c r="H301" s="239">
        <v>10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133</v>
      </c>
      <c r="AU301" s="245" t="s">
        <v>83</v>
      </c>
      <c r="AV301" s="14" t="s">
        <v>83</v>
      </c>
      <c r="AW301" s="14" t="s">
        <v>34</v>
      </c>
      <c r="AX301" s="14" t="s">
        <v>73</v>
      </c>
      <c r="AY301" s="245" t="s">
        <v>122</v>
      </c>
    </row>
    <row r="302" s="15" customFormat="1">
      <c r="A302" s="15"/>
      <c r="B302" s="246"/>
      <c r="C302" s="247"/>
      <c r="D302" s="226" t="s">
        <v>133</v>
      </c>
      <c r="E302" s="248" t="s">
        <v>21</v>
      </c>
      <c r="F302" s="249" t="s">
        <v>137</v>
      </c>
      <c r="G302" s="247"/>
      <c r="H302" s="250">
        <v>2815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133</v>
      </c>
      <c r="AU302" s="256" t="s">
        <v>83</v>
      </c>
      <c r="AV302" s="15" t="s">
        <v>129</v>
      </c>
      <c r="AW302" s="15" t="s">
        <v>34</v>
      </c>
      <c r="AX302" s="15" t="s">
        <v>81</v>
      </c>
      <c r="AY302" s="256" t="s">
        <v>122</v>
      </c>
    </row>
    <row r="303" s="2" customFormat="1" ht="21.75" customHeight="1">
      <c r="A303" s="40"/>
      <c r="B303" s="41"/>
      <c r="C303" s="206" t="s">
        <v>357</v>
      </c>
      <c r="D303" s="206" t="s">
        <v>124</v>
      </c>
      <c r="E303" s="207" t="s">
        <v>358</v>
      </c>
      <c r="F303" s="208" t="s">
        <v>359</v>
      </c>
      <c r="G303" s="209" t="s">
        <v>127</v>
      </c>
      <c r="H303" s="210">
        <v>34</v>
      </c>
      <c r="I303" s="211"/>
      <c r="J303" s="212">
        <f>ROUND(I303*H303,2)</f>
        <v>0</v>
      </c>
      <c r="K303" s="208" t="s">
        <v>128</v>
      </c>
      <c r="L303" s="46"/>
      <c r="M303" s="213" t="s">
        <v>21</v>
      </c>
      <c r="N303" s="214" t="s">
        <v>44</v>
      </c>
      <c r="O303" s="86"/>
      <c r="P303" s="215">
        <f>O303*H303</f>
        <v>0</v>
      </c>
      <c r="Q303" s="215">
        <v>0.23000000000000001</v>
      </c>
      <c r="R303" s="215">
        <f>Q303*H303</f>
        <v>7.8200000000000003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129</v>
      </c>
      <c r="AT303" s="217" t="s">
        <v>124</v>
      </c>
      <c r="AU303" s="217" t="s">
        <v>83</v>
      </c>
      <c r="AY303" s="19" t="s">
        <v>122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ROUND(I303*H303,2)</f>
        <v>0</v>
      </c>
      <c r="BL303" s="19" t="s">
        <v>129</v>
      </c>
      <c r="BM303" s="217" t="s">
        <v>360</v>
      </c>
    </row>
    <row r="304" s="2" customFormat="1">
      <c r="A304" s="40"/>
      <c r="B304" s="41"/>
      <c r="C304" s="42"/>
      <c r="D304" s="219" t="s">
        <v>131</v>
      </c>
      <c r="E304" s="42"/>
      <c r="F304" s="220" t="s">
        <v>361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131</v>
      </c>
      <c r="AU304" s="19" t="s">
        <v>83</v>
      </c>
    </row>
    <row r="305" s="13" customFormat="1">
      <c r="A305" s="13"/>
      <c r="B305" s="224"/>
      <c r="C305" s="225"/>
      <c r="D305" s="226" t="s">
        <v>133</v>
      </c>
      <c r="E305" s="227" t="s">
        <v>21</v>
      </c>
      <c r="F305" s="228" t="s">
        <v>362</v>
      </c>
      <c r="G305" s="225"/>
      <c r="H305" s="227" t="s">
        <v>21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133</v>
      </c>
      <c r="AU305" s="234" t="s">
        <v>83</v>
      </c>
      <c r="AV305" s="13" t="s">
        <v>81</v>
      </c>
      <c r="AW305" s="13" t="s">
        <v>34</v>
      </c>
      <c r="AX305" s="13" t="s">
        <v>73</v>
      </c>
      <c r="AY305" s="234" t="s">
        <v>122</v>
      </c>
    </row>
    <row r="306" s="14" customFormat="1">
      <c r="A306" s="14"/>
      <c r="B306" s="235"/>
      <c r="C306" s="236"/>
      <c r="D306" s="226" t="s">
        <v>133</v>
      </c>
      <c r="E306" s="237" t="s">
        <v>21</v>
      </c>
      <c r="F306" s="238" t="s">
        <v>363</v>
      </c>
      <c r="G306" s="236"/>
      <c r="H306" s="239">
        <v>34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133</v>
      </c>
      <c r="AU306" s="245" t="s">
        <v>83</v>
      </c>
      <c r="AV306" s="14" t="s">
        <v>83</v>
      </c>
      <c r="AW306" s="14" t="s">
        <v>34</v>
      </c>
      <c r="AX306" s="14" t="s">
        <v>81</v>
      </c>
      <c r="AY306" s="245" t="s">
        <v>122</v>
      </c>
    </row>
    <row r="307" s="2" customFormat="1" ht="16.5" customHeight="1">
      <c r="A307" s="40"/>
      <c r="B307" s="41"/>
      <c r="C307" s="206" t="s">
        <v>364</v>
      </c>
      <c r="D307" s="206" t="s">
        <v>124</v>
      </c>
      <c r="E307" s="207" t="s">
        <v>365</v>
      </c>
      <c r="F307" s="208" t="s">
        <v>366</v>
      </c>
      <c r="G307" s="209" t="s">
        <v>153</v>
      </c>
      <c r="H307" s="210">
        <v>6.7999999999999998</v>
      </c>
      <c r="I307" s="211"/>
      <c r="J307" s="212">
        <f>ROUND(I307*H307,2)</f>
        <v>0</v>
      </c>
      <c r="K307" s="208" t="s">
        <v>128</v>
      </c>
      <c r="L307" s="46"/>
      <c r="M307" s="213" t="s">
        <v>21</v>
      </c>
      <c r="N307" s="214" t="s">
        <v>44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129</v>
      </c>
      <c r="AT307" s="217" t="s">
        <v>124</v>
      </c>
      <c r="AU307" s="217" t="s">
        <v>83</v>
      </c>
      <c r="AY307" s="19" t="s">
        <v>122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81</v>
      </c>
      <c r="BK307" s="218">
        <f>ROUND(I307*H307,2)</f>
        <v>0</v>
      </c>
      <c r="BL307" s="19" t="s">
        <v>129</v>
      </c>
      <c r="BM307" s="217" t="s">
        <v>367</v>
      </c>
    </row>
    <row r="308" s="2" customFormat="1">
      <c r="A308" s="40"/>
      <c r="B308" s="41"/>
      <c r="C308" s="42"/>
      <c r="D308" s="219" t="s">
        <v>131</v>
      </c>
      <c r="E308" s="42"/>
      <c r="F308" s="220" t="s">
        <v>368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131</v>
      </c>
      <c r="AU308" s="19" t="s">
        <v>83</v>
      </c>
    </row>
    <row r="309" s="13" customFormat="1">
      <c r="A309" s="13"/>
      <c r="B309" s="224"/>
      <c r="C309" s="225"/>
      <c r="D309" s="226" t="s">
        <v>133</v>
      </c>
      <c r="E309" s="227" t="s">
        <v>21</v>
      </c>
      <c r="F309" s="228" t="s">
        <v>369</v>
      </c>
      <c r="G309" s="225"/>
      <c r="H309" s="227" t="s">
        <v>21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133</v>
      </c>
      <c r="AU309" s="234" t="s">
        <v>83</v>
      </c>
      <c r="AV309" s="13" t="s">
        <v>81</v>
      </c>
      <c r="AW309" s="13" t="s">
        <v>34</v>
      </c>
      <c r="AX309" s="13" t="s">
        <v>73</v>
      </c>
      <c r="AY309" s="234" t="s">
        <v>122</v>
      </c>
    </row>
    <row r="310" s="14" customFormat="1">
      <c r="A310" s="14"/>
      <c r="B310" s="235"/>
      <c r="C310" s="236"/>
      <c r="D310" s="226" t="s">
        <v>133</v>
      </c>
      <c r="E310" s="237" t="s">
        <v>21</v>
      </c>
      <c r="F310" s="238" t="s">
        <v>370</v>
      </c>
      <c r="G310" s="236"/>
      <c r="H310" s="239">
        <v>6.7999999999999998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133</v>
      </c>
      <c r="AU310" s="245" t="s">
        <v>83</v>
      </c>
      <c r="AV310" s="14" t="s">
        <v>83</v>
      </c>
      <c r="AW310" s="14" t="s">
        <v>34</v>
      </c>
      <c r="AX310" s="14" t="s">
        <v>81</v>
      </c>
      <c r="AY310" s="245" t="s">
        <v>122</v>
      </c>
    </row>
    <row r="311" s="2" customFormat="1" ht="24.15" customHeight="1">
      <c r="A311" s="40"/>
      <c r="B311" s="41"/>
      <c r="C311" s="206" t="s">
        <v>371</v>
      </c>
      <c r="D311" s="206" t="s">
        <v>124</v>
      </c>
      <c r="E311" s="207" t="s">
        <v>372</v>
      </c>
      <c r="F311" s="208" t="s">
        <v>373</v>
      </c>
      <c r="G311" s="209" t="s">
        <v>127</v>
      </c>
      <c r="H311" s="210">
        <v>105</v>
      </c>
      <c r="I311" s="211"/>
      <c r="J311" s="212">
        <f>ROUND(I311*H311,2)</f>
        <v>0</v>
      </c>
      <c r="K311" s="208" t="s">
        <v>128</v>
      </c>
      <c r="L311" s="46"/>
      <c r="M311" s="213" t="s">
        <v>21</v>
      </c>
      <c r="N311" s="214" t="s">
        <v>44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129</v>
      </c>
      <c r="AT311" s="217" t="s">
        <v>124</v>
      </c>
      <c r="AU311" s="217" t="s">
        <v>83</v>
      </c>
      <c r="AY311" s="19" t="s">
        <v>122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ROUND(I311*H311,2)</f>
        <v>0</v>
      </c>
      <c r="BL311" s="19" t="s">
        <v>129</v>
      </c>
      <c r="BM311" s="217" t="s">
        <v>374</v>
      </c>
    </row>
    <row r="312" s="2" customFormat="1">
      <c r="A312" s="40"/>
      <c r="B312" s="41"/>
      <c r="C312" s="42"/>
      <c r="D312" s="219" t="s">
        <v>131</v>
      </c>
      <c r="E312" s="42"/>
      <c r="F312" s="220" t="s">
        <v>375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131</v>
      </c>
      <c r="AU312" s="19" t="s">
        <v>83</v>
      </c>
    </row>
    <row r="313" s="13" customFormat="1">
      <c r="A313" s="13"/>
      <c r="B313" s="224"/>
      <c r="C313" s="225"/>
      <c r="D313" s="226" t="s">
        <v>133</v>
      </c>
      <c r="E313" s="227" t="s">
        <v>21</v>
      </c>
      <c r="F313" s="228" t="s">
        <v>348</v>
      </c>
      <c r="G313" s="225"/>
      <c r="H313" s="227" t="s">
        <v>21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133</v>
      </c>
      <c r="AU313" s="234" t="s">
        <v>83</v>
      </c>
      <c r="AV313" s="13" t="s">
        <v>81</v>
      </c>
      <c r="AW313" s="13" t="s">
        <v>34</v>
      </c>
      <c r="AX313" s="13" t="s">
        <v>73</v>
      </c>
      <c r="AY313" s="234" t="s">
        <v>122</v>
      </c>
    </row>
    <row r="314" s="14" customFormat="1">
      <c r="A314" s="14"/>
      <c r="B314" s="235"/>
      <c r="C314" s="236"/>
      <c r="D314" s="226" t="s">
        <v>133</v>
      </c>
      <c r="E314" s="237" t="s">
        <v>21</v>
      </c>
      <c r="F314" s="238" t="s">
        <v>266</v>
      </c>
      <c r="G314" s="236"/>
      <c r="H314" s="239">
        <v>105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133</v>
      </c>
      <c r="AU314" s="245" t="s">
        <v>83</v>
      </c>
      <c r="AV314" s="14" t="s">
        <v>83</v>
      </c>
      <c r="AW314" s="14" t="s">
        <v>34</v>
      </c>
      <c r="AX314" s="14" t="s">
        <v>81</v>
      </c>
      <c r="AY314" s="245" t="s">
        <v>122</v>
      </c>
    </row>
    <row r="315" s="2" customFormat="1" ht="24.15" customHeight="1">
      <c r="A315" s="40"/>
      <c r="B315" s="41"/>
      <c r="C315" s="206" t="s">
        <v>376</v>
      </c>
      <c r="D315" s="206" t="s">
        <v>124</v>
      </c>
      <c r="E315" s="207" t="s">
        <v>377</v>
      </c>
      <c r="F315" s="208" t="s">
        <v>378</v>
      </c>
      <c r="G315" s="209" t="s">
        <v>127</v>
      </c>
      <c r="H315" s="210">
        <v>2815</v>
      </c>
      <c r="I315" s="211"/>
      <c r="J315" s="212">
        <f>ROUND(I315*H315,2)</f>
        <v>0</v>
      </c>
      <c r="K315" s="208" t="s">
        <v>128</v>
      </c>
      <c r="L315" s="46"/>
      <c r="M315" s="213" t="s">
        <v>21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129</v>
      </c>
      <c r="AT315" s="217" t="s">
        <v>124</v>
      </c>
      <c r="AU315" s="217" t="s">
        <v>83</v>
      </c>
      <c r="AY315" s="19" t="s">
        <v>122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81</v>
      </c>
      <c r="BK315" s="218">
        <f>ROUND(I315*H315,2)</f>
        <v>0</v>
      </c>
      <c r="BL315" s="19" t="s">
        <v>129</v>
      </c>
      <c r="BM315" s="217" t="s">
        <v>379</v>
      </c>
    </row>
    <row r="316" s="2" customFormat="1">
      <c r="A316" s="40"/>
      <c r="B316" s="41"/>
      <c r="C316" s="42"/>
      <c r="D316" s="219" t="s">
        <v>131</v>
      </c>
      <c r="E316" s="42"/>
      <c r="F316" s="220" t="s">
        <v>380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131</v>
      </c>
      <c r="AU316" s="19" t="s">
        <v>83</v>
      </c>
    </row>
    <row r="317" s="13" customFormat="1">
      <c r="A317" s="13"/>
      <c r="B317" s="224"/>
      <c r="C317" s="225"/>
      <c r="D317" s="226" t="s">
        <v>133</v>
      </c>
      <c r="E317" s="227" t="s">
        <v>21</v>
      </c>
      <c r="F317" s="228" t="s">
        <v>134</v>
      </c>
      <c r="G317" s="225"/>
      <c r="H317" s="227" t="s">
        <v>21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133</v>
      </c>
      <c r="AU317" s="234" t="s">
        <v>83</v>
      </c>
      <c r="AV317" s="13" t="s">
        <v>81</v>
      </c>
      <c r="AW317" s="13" t="s">
        <v>34</v>
      </c>
      <c r="AX317" s="13" t="s">
        <v>73</v>
      </c>
      <c r="AY317" s="234" t="s">
        <v>122</v>
      </c>
    </row>
    <row r="318" s="14" customFormat="1">
      <c r="A318" s="14"/>
      <c r="B318" s="235"/>
      <c r="C318" s="236"/>
      <c r="D318" s="226" t="s">
        <v>133</v>
      </c>
      <c r="E318" s="237" t="s">
        <v>21</v>
      </c>
      <c r="F318" s="238" t="s">
        <v>265</v>
      </c>
      <c r="G318" s="236"/>
      <c r="H318" s="239">
        <v>1090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133</v>
      </c>
      <c r="AU318" s="245" t="s">
        <v>83</v>
      </c>
      <c r="AV318" s="14" t="s">
        <v>83</v>
      </c>
      <c r="AW318" s="14" t="s">
        <v>34</v>
      </c>
      <c r="AX318" s="14" t="s">
        <v>73</v>
      </c>
      <c r="AY318" s="245" t="s">
        <v>122</v>
      </c>
    </row>
    <row r="319" s="14" customFormat="1">
      <c r="A319" s="14"/>
      <c r="B319" s="235"/>
      <c r="C319" s="236"/>
      <c r="D319" s="226" t="s">
        <v>133</v>
      </c>
      <c r="E319" s="237" t="s">
        <v>21</v>
      </c>
      <c r="F319" s="238" t="s">
        <v>354</v>
      </c>
      <c r="G319" s="236"/>
      <c r="H319" s="239">
        <v>1655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133</v>
      </c>
      <c r="AU319" s="245" t="s">
        <v>83</v>
      </c>
      <c r="AV319" s="14" t="s">
        <v>83</v>
      </c>
      <c r="AW319" s="14" t="s">
        <v>34</v>
      </c>
      <c r="AX319" s="14" t="s">
        <v>73</v>
      </c>
      <c r="AY319" s="245" t="s">
        <v>122</v>
      </c>
    </row>
    <row r="320" s="14" customFormat="1">
      <c r="A320" s="14"/>
      <c r="B320" s="235"/>
      <c r="C320" s="236"/>
      <c r="D320" s="226" t="s">
        <v>133</v>
      </c>
      <c r="E320" s="237" t="s">
        <v>21</v>
      </c>
      <c r="F320" s="238" t="s">
        <v>355</v>
      </c>
      <c r="G320" s="236"/>
      <c r="H320" s="239">
        <v>60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133</v>
      </c>
      <c r="AU320" s="245" t="s">
        <v>83</v>
      </c>
      <c r="AV320" s="14" t="s">
        <v>83</v>
      </c>
      <c r="AW320" s="14" t="s">
        <v>34</v>
      </c>
      <c r="AX320" s="14" t="s">
        <v>73</v>
      </c>
      <c r="AY320" s="245" t="s">
        <v>122</v>
      </c>
    </row>
    <row r="321" s="14" customFormat="1">
      <c r="A321" s="14"/>
      <c r="B321" s="235"/>
      <c r="C321" s="236"/>
      <c r="D321" s="226" t="s">
        <v>133</v>
      </c>
      <c r="E321" s="237" t="s">
        <v>21</v>
      </c>
      <c r="F321" s="238" t="s">
        <v>356</v>
      </c>
      <c r="G321" s="236"/>
      <c r="H321" s="239">
        <v>10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133</v>
      </c>
      <c r="AU321" s="245" t="s">
        <v>83</v>
      </c>
      <c r="AV321" s="14" t="s">
        <v>83</v>
      </c>
      <c r="AW321" s="14" t="s">
        <v>34</v>
      </c>
      <c r="AX321" s="14" t="s">
        <v>73</v>
      </c>
      <c r="AY321" s="245" t="s">
        <v>122</v>
      </c>
    </row>
    <row r="322" s="15" customFormat="1">
      <c r="A322" s="15"/>
      <c r="B322" s="246"/>
      <c r="C322" s="247"/>
      <c r="D322" s="226" t="s">
        <v>133</v>
      </c>
      <c r="E322" s="248" t="s">
        <v>21</v>
      </c>
      <c r="F322" s="249" t="s">
        <v>137</v>
      </c>
      <c r="G322" s="247"/>
      <c r="H322" s="250">
        <v>2815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133</v>
      </c>
      <c r="AU322" s="256" t="s">
        <v>83</v>
      </c>
      <c r="AV322" s="15" t="s">
        <v>129</v>
      </c>
      <c r="AW322" s="15" t="s">
        <v>34</v>
      </c>
      <c r="AX322" s="15" t="s">
        <v>81</v>
      </c>
      <c r="AY322" s="256" t="s">
        <v>122</v>
      </c>
    </row>
    <row r="323" s="12" customFormat="1" ht="22.8" customHeight="1">
      <c r="A323" s="12"/>
      <c r="B323" s="190"/>
      <c r="C323" s="191"/>
      <c r="D323" s="192" t="s">
        <v>72</v>
      </c>
      <c r="E323" s="204" t="s">
        <v>197</v>
      </c>
      <c r="F323" s="204" t="s">
        <v>381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SUM(P324:P488)</f>
        <v>0</v>
      </c>
      <c r="Q323" s="198"/>
      <c r="R323" s="199">
        <f>SUM(R324:R488)</f>
        <v>24.713265409999998</v>
      </c>
      <c r="S323" s="198"/>
      <c r="T323" s="200">
        <f>SUM(T324:T488)</f>
        <v>5.7800000000000002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81</v>
      </c>
      <c r="AT323" s="202" t="s">
        <v>72</v>
      </c>
      <c r="AU323" s="202" t="s">
        <v>81</v>
      </c>
      <c r="AY323" s="201" t="s">
        <v>122</v>
      </c>
      <c r="BK323" s="203">
        <f>SUM(BK324:BK488)</f>
        <v>0</v>
      </c>
    </row>
    <row r="324" s="2" customFormat="1" ht="16.5" customHeight="1">
      <c r="A324" s="40"/>
      <c r="B324" s="41"/>
      <c r="C324" s="206" t="s">
        <v>382</v>
      </c>
      <c r="D324" s="206" t="s">
        <v>124</v>
      </c>
      <c r="E324" s="207" t="s">
        <v>383</v>
      </c>
      <c r="F324" s="208" t="s">
        <v>384</v>
      </c>
      <c r="G324" s="209" t="s">
        <v>305</v>
      </c>
      <c r="H324" s="210">
        <v>1</v>
      </c>
      <c r="I324" s="211"/>
      <c r="J324" s="212">
        <f>ROUND(I324*H324,2)</f>
        <v>0</v>
      </c>
      <c r="K324" s="208" t="s">
        <v>128</v>
      </c>
      <c r="L324" s="46"/>
      <c r="M324" s="213" t="s">
        <v>21</v>
      </c>
      <c r="N324" s="214" t="s">
        <v>44</v>
      </c>
      <c r="O324" s="86"/>
      <c r="P324" s="215">
        <f>O324*H324</f>
        <v>0</v>
      </c>
      <c r="Q324" s="215">
        <v>0.29558000000000001</v>
      </c>
      <c r="R324" s="215">
        <f>Q324*H324</f>
        <v>0.29558000000000001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129</v>
      </c>
      <c r="AT324" s="217" t="s">
        <v>124</v>
      </c>
      <c r="AU324" s="217" t="s">
        <v>83</v>
      </c>
      <c r="AY324" s="19" t="s">
        <v>122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81</v>
      </c>
      <c r="BK324" s="218">
        <f>ROUND(I324*H324,2)</f>
        <v>0</v>
      </c>
      <c r="BL324" s="19" t="s">
        <v>129</v>
      </c>
      <c r="BM324" s="217" t="s">
        <v>385</v>
      </c>
    </row>
    <row r="325" s="2" customFormat="1">
      <c r="A325" s="40"/>
      <c r="B325" s="41"/>
      <c r="C325" s="42"/>
      <c r="D325" s="219" t="s">
        <v>131</v>
      </c>
      <c r="E325" s="42"/>
      <c r="F325" s="220" t="s">
        <v>386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131</v>
      </c>
      <c r="AU325" s="19" t="s">
        <v>83</v>
      </c>
    </row>
    <row r="326" s="13" customFormat="1">
      <c r="A326" s="13"/>
      <c r="B326" s="224"/>
      <c r="C326" s="225"/>
      <c r="D326" s="226" t="s">
        <v>133</v>
      </c>
      <c r="E326" s="227" t="s">
        <v>21</v>
      </c>
      <c r="F326" s="228" t="s">
        <v>387</v>
      </c>
      <c r="G326" s="225"/>
      <c r="H326" s="227" t="s">
        <v>21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133</v>
      </c>
      <c r="AU326" s="234" t="s">
        <v>83</v>
      </c>
      <c r="AV326" s="13" t="s">
        <v>81</v>
      </c>
      <c r="AW326" s="13" t="s">
        <v>34</v>
      </c>
      <c r="AX326" s="13" t="s">
        <v>73</v>
      </c>
      <c r="AY326" s="234" t="s">
        <v>122</v>
      </c>
    </row>
    <row r="327" s="14" customFormat="1">
      <c r="A327" s="14"/>
      <c r="B327" s="235"/>
      <c r="C327" s="236"/>
      <c r="D327" s="226" t="s">
        <v>133</v>
      </c>
      <c r="E327" s="237" t="s">
        <v>21</v>
      </c>
      <c r="F327" s="238" t="s">
        <v>388</v>
      </c>
      <c r="G327" s="236"/>
      <c r="H327" s="239">
        <v>1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133</v>
      </c>
      <c r="AU327" s="245" t="s">
        <v>83</v>
      </c>
      <c r="AV327" s="14" t="s">
        <v>83</v>
      </c>
      <c r="AW327" s="14" t="s">
        <v>34</v>
      </c>
      <c r="AX327" s="14" t="s">
        <v>81</v>
      </c>
      <c r="AY327" s="245" t="s">
        <v>122</v>
      </c>
    </row>
    <row r="328" s="13" customFormat="1">
      <c r="A328" s="13"/>
      <c r="B328" s="224"/>
      <c r="C328" s="225"/>
      <c r="D328" s="226" t="s">
        <v>133</v>
      </c>
      <c r="E328" s="227" t="s">
        <v>21</v>
      </c>
      <c r="F328" s="228" t="s">
        <v>389</v>
      </c>
      <c r="G328" s="225"/>
      <c r="H328" s="227" t="s">
        <v>21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133</v>
      </c>
      <c r="AU328" s="234" t="s">
        <v>83</v>
      </c>
      <c r="AV328" s="13" t="s">
        <v>81</v>
      </c>
      <c r="AW328" s="13" t="s">
        <v>34</v>
      </c>
      <c r="AX328" s="13" t="s">
        <v>73</v>
      </c>
      <c r="AY328" s="234" t="s">
        <v>122</v>
      </c>
    </row>
    <row r="329" s="2" customFormat="1" ht="16.5" customHeight="1">
      <c r="A329" s="40"/>
      <c r="B329" s="41"/>
      <c r="C329" s="206" t="s">
        <v>390</v>
      </c>
      <c r="D329" s="206" t="s">
        <v>124</v>
      </c>
      <c r="E329" s="207" t="s">
        <v>391</v>
      </c>
      <c r="F329" s="208" t="s">
        <v>392</v>
      </c>
      <c r="G329" s="209" t="s">
        <v>305</v>
      </c>
      <c r="H329" s="210">
        <v>2</v>
      </c>
      <c r="I329" s="211"/>
      <c r="J329" s="212">
        <f>ROUND(I329*H329,2)</f>
        <v>0</v>
      </c>
      <c r="K329" s="208" t="s">
        <v>128</v>
      </c>
      <c r="L329" s="46"/>
      <c r="M329" s="213" t="s">
        <v>21</v>
      </c>
      <c r="N329" s="214" t="s">
        <v>44</v>
      </c>
      <c r="O329" s="86"/>
      <c r="P329" s="215">
        <f>O329*H329</f>
        <v>0</v>
      </c>
      <c r="Q329" s="215">
        <v>0.35492000000000001</v>
      </c>
      <c r="R329" s="215">
        <f>Q329*H329</f>
        <v>0.70984000000000003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129</v>
      </c>
      <c r="AT329" s="217" t="s">
        <v>124</v>
      </c>
      <c r="AU329" s="217" t="s">
        <v>83</v>
      </c>
      <c r="AY329" s="19" t="s">
        <v>122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129</v>
      </c>
      <c r="BM329" s="217" t="s">
        <v>393</v>
      </c>
    </row>
    <row r="330" s="2" customFormat="1">
      <c r="A330" s="40"/>
      <c r="B330" s="41"/>
      <c r="C330" s="42"/>
      <c r="D330" s="219" t="s">
        <v>131</v>
      </c>
      <c r="E330" s="42"/>
      <c r="F330" s="220" t="s">
        <v>394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131</v>
      </c>
      <c r="AU330" s="19" t="s">
        <v>83</v>
      </c>
    </row>
    <row r="331" s="13" customFormat="1">
      <c r="A331" s="13"/>
      <c r="B331" s="224"/>
      <c r="C331" s="225"/>
      <c r="D331" s="226" t="s">
        <v>133</v>
      </c>
      <c r="E331" s="227" t="s">
        <v>21</v>
      </c>
      <c r="F331" s="228" t="s">
        <v>387</v>
      </c>
      <c r="G331" s="225"/>
      <c r="H331" s="227" t="s">
        <v>21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133</v>
      </c>
      <c r="AU331" s="234" t="s">
        <v>83</v>
      </c>
      <c r="AV331" s="13" t="s">
        <v>81</v>
      </c>
      <c r="AW331" s="13" t="s">
        <v>34</v>
      </c>
      <c r="AX331" s="13" t="s">
        <v>73</v>
      </c>
      <c r="AY331" s="234" t="s">
        <v>122</v>
      </c>
    </row>
    <row r="332" s="14" customFormat="1">
      <c r="A332" s="14"/>
      <c r="B332" s="235"/>
      <c r="C332" s="236"/>
      <c r="D332" s="226" t="s">
        <v>133</v>
      </c>
      <c r="E332" s="237" t="s">
        <v>21</v>
      </c>
      <c r="F332" s="238" t="s">
        <v>395</v>
      </c>
      <c r="G332" s="236"/>
      <c r="H332" s="239">
        <v>2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133</v>
      </c>
      <c r="AU332" s="245" t="s">
        <v>83</v>
      </c>
      <c r="AV332" s="14" t="s">
        <v>83</v>
      </c>
      <c r="AW332" s="14" t="s">
        <v>34</v>
      </c>
      <c r="AX332" s="14" t="s">
        <v>81</v>
      </c>
      <c r="AY332" s="245" t="s">
        <v>122</v>
      </c>
    </row>
    <row r="333" s="13" customFormat="1">
      <c r="A333" s="13"/>
      <c r="B333" s="224"/>
      <c r="C333" s="225"/>
      <c r="D333" s="226" t="s">
        <v>133</v>
      </c>
      <c r="E333" s="227" t="s">
        <v>21</v>
      </c>
      <c r="F333" s="228" t="s">
        <v>396</v>
      </c>
      <c r="G333" s="225"/>
      <c r="H333" s="227" t="s">
        <v>21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133</v>
      </c>
      <c r="AU333" s="234" t="s">
        <v>83</v>
      </c>
      <c r="AV333" s="13" t="s">
        <v>81</v>
      </c>
      <c r="AW333" s="13" t="s">
        <v>34</v>
      </c>
      <c r="AX333" s="13" t="s">
        <v>73</v>
      </c>
      <c r="AY333" s="234" t="s">
        <v>122</v>
      </c>
    </row>
    <row r="334" s="2" customFormat="1" ht="16.5" customHeight="1">
      <c r="A334" s="40"/>
      <c r="B334" s="41"/>
      <c r="C334" s="206" t="s">
        <v>397</v>
      </c>
      <c r="D334" s="206" t="s">
        <v>124</v>
      </c>
      <c r="E334" s="207" t="s">
        <v>398</v>
      </c>
      <c r="F334" s="208" t="s">
        <v>399</v>
      </c>
      <c r="G334" s="209" t="s">
        <v>305</v>
      </c>
      <c r="H334" s="210">
        <v>4</v>
      </c>
      <c r="I334" s="211"/>
      <c r="J334" s="212">
        <f>ROUND(I334*H334,2)</f>
        <v>0</v>
      </c>
      <c r="K334" s="208" t="s">
        <v>128</v>
      </c>
      <c r="L334" s="46"/>
      <c r="M334" s="213" t="s">
        <v>21</v>
      </c>
      <c r="N334" s="214" t="s">
        <v>44</v>
      </c>
      <c r="O334" s="86"/>
      <c r="P334" s="215">
        <f>O334*H334</f>
        <v>0</v>
      </c>
      <c r="Q334" s="215">
        <v>0.47382999999999997</v>
      </c>
      <c r="R334" s="215">
        <f>Q334*H334</f>
        <v>1.8953199999999999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129</v>
      </c>
      <c r="AT334" s="217" t="s">
        <v>124</v>
      </c>
      <c r="AU334" s="217" t="s">
        <v>83</v>
      </c>
      <c r="AY334" s="19" t="s">
        <v>122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81</v>
      </c>
      <c r="BK334" s="218">
        <f>ROUND(I334*H334,2)</f>
        <v>0</v>
      </c>
      <c r="BL334" s="19" t="s">
        <v>129</v>
      </c>
      <c r="BM334" s="217" t="s">
        <v>400</v>
      </c>
    </row>
    <row r="335" s="2" customFormat="1">
      <c r="A335" s="40"/>
      <c r="B335" s="41"/>
      <c r="C335" s="42"/>
      <c r="D335" s="219" t="s">
        <v>131</v>
      </c>
      <c r="E335" s="42"/>
      <c r="F335" s="220" t="s">
        <v>401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131</v>
      </c>
      <c r="AU335" s="19" t="s">
        <v>83</v>
      </c>
    </row>
    <row r="336" s="13" customFormat="1">
      <c r="A336" s="13"/>
      <c r="B336" s="224"/>
      <c r="C336" s="225"/>
      <c r="D336" s="226" t="s">
        <v>133</v>
      </c>
      <c r="E336" s="227" t="s">
        <v>21</v>
      </c>
      <c r="F336" s="228" t="s">
        <v>387</v>
      </c>
      <c r="G336" s="225"/>
      <c r="H336" s="227" t="s">
        <v>21</v>
      </c>
      <c r="I336" s="229"/>
      <c r="J336" s="225"/>
      <c r="K336" s="225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133</v>
      </c>
      <c r="AU336" s="234" t="s">
        <v>83</v>
      </c>
      <c r="AV336" s="13" t="s">
        <v>81</v>
      </c>
      <c r="AW336" s="13" t="s">
        <v>34</v>
      </c>
      <c r="AX336" s="13" t="s">
        <v>73</v>
      </c>
      <c r="AY336" s="234" t="s">
        <v>122</v>
      </c>
    </row>
    <row r="337" s="14" customFormat="1">
      <c r="A337" s="14"/>
      <c r="B337" s="235"/>
      <c r="C337" s="236"/>
      <c r="D337" s="226" t="s">
        <v>133</v>
      </c>
      <c r="E337" s="237" t="s">
        <v>21</v>
      </c>
      <c r="F337" s="238" t="s">
        <v>402</v>
      </c>
      <c r="G337" s="236"/>
      <c r="H337" s="239">
        <v>4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133</v>
      </c>
      <c r="AU337" s="245" t="s">
        <v>83</v>
      </c>
      <c r="AV337" s="14" t="s">
        <v>83</v>
      </c>
      <c r="AW337" s="14" t="s">
        <v>34</v>
      </c>
      <c r="AX337" s="14" t="s">
        <v>81</v>
      </c>
      <c r="AY337" s="245" t="s">
        <v>122</v>
      </c>
    </row>
    <row r="338" s="13" customFormat="1">
      <c r="A338" s="13"/>
      <c r="B338" s="224"/>
      <c r="C338" s="225"/>
      <c r="D338" s="226" t="s">
        <v>133</v>
      </c>
      <c r="E338" s="227" t="s">
        <v>21</v>
      </c>
      <c r="F338" s="228" t="s">
        <v>403</v>
      </c>
      <c r="G338" s="225"/>
      <c r="H338" s="227" t="s">
        <v>21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133</v>
      </c>
      <c r="AU338" s="234" t="s">
        <v>83</v>
      </c>
      <c r="AV338" s="13" t="s">
        <v>81</v>
      </c>
      <c r="AW338" s="13" t="s">
        <v>34</v>
      </c>
      <c r="AX338" s="13" t="s">
        <v>73</v>
      </c>
      <c r="AY338" s="234" t="s">
        <v>122</v>
      </c>
    </row>
    <row r="339" s="2" customFormat="1" ht="16.5" customHeight="1">
      <c r="A339" s="40"/>
      <c r="B339" s="41"/>
      <c r="C339" s="206" t="s">
        <v>404</v>
      </c>
      <c r="D339" s="206" t="s">
        <v>124</v>
      </c>
      <c r="E339" s="207" t="s">
        <v>405</v>
      </c>
      <c r="F339" s="208" t="s">
        <v>406</v>
      </c>
      <c r="G339" s="209" t="s">
        <v>305</v>
      </c>
      <c r="H339" s="210">
        <v>2</v>
      </c>
      <c r="I339" s="211"/>
      <c r="J339" s="212">
        <f>ROUND(I339*H339,2)</f>
        <v>0</v>
      </c>
      <c r="K339" s="208" t="s">
        <v>128</v>
      </c>
      <c r="L339" s="46"/>
      <c r="M339" s="213" t="s">
        <v>21</v>
      </c>
      <c r="N339" s="214" t="s">
        <v>44</v>
      </c>
      <c r="O339" s="86"/>
      <c r="P339" s="215">
        <f>O339*H339</f>
        <v>0</v>
      </c>
      <c r="Q339" s="215">
        <v>0.62707000000000002</v>
      </c>
      <c r="R339" s="215">
        <f>Q339*H339</f>
        <v>1.25414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129</v>
      </c>
      <c r="AT339" s="217" t="s">
        <v>124</v>
      </c>
      <c r="AU339" s="217" t="s">
        <v>83</v>
      </c>
      <c r="AY339" s="19" t="s">
        <v>122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81</v>
      </c>
      <c r="BK339" s="218">
        <f>ROUND(I339*H339,2)</f>
        <v>0</v>
      </c>
      <c r="BL339" s="19" t="s">
        <v>129</v>
      </c>
      <c r="BM339" s="217" t="s">
        <v>407</v>
      </c>
    </row>
    <row r="340" s="2" customFormat="1">
      <c r="A340" s="40"/>
      <c r="B340" s="41"/>
      <c r="C340" s="42"/>
      <c r="D340" s="219" t="s">
        <v>131</v>
      </c>
      <c r="E340" s="42"/>
      <c r="F340" s="220" t="s">
        <v>408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131</v>
      </c>
      <c r="AU340" s="19" t="s">
        <v>83</v>
      </c>
    </row>
    <row r="341" s="13" customFormat="1">
      <c r="A341" s="13"/>
      <c r="B341" s="224"/>
      <c r="C341" s="225"/>
      <c r="D341" s="226" t="s">
        <v>133</v>
      </c>
      <c r="E341" s="227" t="s">
        <v>21</v>
      </c>
      <c r="F341" s="228" t="s">
        <v>387</v>
      </c>
      <c r="G341" s="225"/>
      <c r="H341" s="227" t="s">
        <v>21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133</v>
      </c>
      <c r="AU341" s="234" t="s">
        <v>83</v>
      </c>
      <c r="AV341" s="13" t="s">
        <v>81</v>
      </c>
      <c r="AW341" s="13" t="s">
        <v>34</v>
      </c>
      <c r="AX341" s="13" t="s">
        <v>73</v>
      </c>
      <c r="AY341" s="234" t="s">
        <v>122</v>
      </c>
    </row>
    <row r="342" s="14" customFormat="1">
      <c r="A342" s="14"/>
      <c r="B342" s="235"/>
      <c r="C342" s="236"/>
      <c r="D342" s="226" t="s">
        <v>133</v>
      </c>
      <c r="E342" s="237" t="s">
        <v>21</v>
      </c>
      <c r="F342" s="238" t="s">
        <v>409</v>
      </c>
      <c r="G342" s="236"/>
      <c r="H342" s="239">
        <v>2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133</v>
      </c>
      <c r="AU342" s="245" t="s">
        <v>83</v>
      </c>
      <c r="AV342" s="14" t="s">
        <v>83</v>
      </c>
      <c r="AW342" s="14" t="s">
        <v>34</v>
      </c>
      <c r="AX342" s="14" t="s">
        <v>81</v>
      </c>
      <c r="AY342" s="245" t="s">
        <v>122</v>
      </c>
    </row>
    <row r="343" s="13" customFormat="1">
      <c r="A343" s="13"/>
      <c r="B343" s="224"/>
      <c r="C343" s="225"/>
      <c r="D343" s="226" t="s">
        <v>133</v>
      </c>
      <c r="E343" s="227" t="s">
        <v>21</v>
      </c>
      <c r="F343" s="228" t="s">
        <v>410</v>
      </c>
      <c r="G343" s="225"/>
      <c r="H343" s="227" t="s">
        <v>21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133</v>
      </c>
      <c r="AU343" s="234" t="s">
        <v>83</v>
      </c>
      <c r="AV343" s="13" t="s">
        <v>81</v>
      </c>
      <c r="AW343" s="13" t="s">
        <v>34</v>
      </c>
      <c r="AX343" s="13" t="s">
        <v>73</v>
      </c>
      <c r="AY343" s="234" t="s">
        <v>122</v>
      </c>
    </row>
    <row r="344" s="2" customFormat="1" ht="16.5" customHeight="1">
      <c r="A344" s="40"/>
      <c r="B344" s="41"/>
      <c r="C344" s="206" t="s">
        <v>411</v>
      </c>
      <c r="D344" s="206" t="s">
        <v>124</v>
      </c>
      <c r="E344" s="207" t="s">
        <v>412</v>
      </c>
      <c r="F344" s="208" t="s">
        <v>413</v>
      </c>
      <c r="G344" s="209" t="s">
        <v>145</v>
      </c>
      <c r="H344" s="210">
        <v>94.099999999999994</v>
      </c>
      <c r="I344" s="211"/>
      <c r="J344" s="212">
        <f>ROUND(I344*H344,2)</f>
        <v>0</v>
      </c>
      <c r="K344" s="208" t="s">
        <v>128</v>
      </c>
      <c r="L344" s="46"/>
      <c r="M344" s="213" t="s">
        <v>21</v>
      </c>
      <c r="N344" s="214" t="s">
        <v>44</v>
      </c>
      <c r="O344" s="86"/>
      <c r="P344" s="215">
        <f>O344*H344</f>
        <v>0</v>
      </c>
      <c r="Q344" s="215">
        <v>1.0000000000000001E-05</v>
      </c>
      <c r="R344" s="215">
        <f>Q344*H344</f>
        <v>0.000941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129</v>
      </c>
      <c r="AT344" s="217" t="s">
        <v>124</v>
      </c>
      <c r="AU344" s="217" t="s">
        <v>83</v>
      </c>
      <c r="AY344" s="19" t="s">
        <v>122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81</v>
      </c>
      <c r="BK344" s="218">
        <f>ROUND(I344*H344,2)</f>
        <v>0</v>
      </c>
      <c r="BL344" s="19" t="s">
        <v>129</v>
      </c>
      <c r="BM344" s="217" t="s">
        <v>414</v>
      </c>
    </row>
    <row r="345" s="2" customFormat="1">
      <c r="A345" s="40"/>
      <c r="B345" s="41"/>
      <c r="C345" s="42"/>
      <c r="D345" s="219" t="s">
        <v>131</v>
      </c>
      <c r="E345" s="42"/>
      <c r="F345" s="220" t="s">
        <v>415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131</v>
      </c>
      <c r="AU345" s="19" t="s">
        <v>83</v>
      </c>
    </row>
    <row r="346" s="13" customFormat="1">
      <c r="A346" s="13"/>
      <c r="B346" s="224"/>
      <c r="C346" s="225"/>
      <c r="D346" s="226" t="s">
        <v>133</v>
      </c>
      <c r="E346" s="227" t="s">
        <v>21</v>
      </c>
      <c r="F346" s="228" t="s">
        <v>297</v>
      </c>
      <c r="G346" s="225"/>
      <c r="H346" s="227" t="s">
        <v>21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133</v>
      </c>
      <c r="AU346" s="234" t="s">
        <v>83</v>
      </c>
      <c r="AV346" s="13" t="s">
        <v>81</v>
      </c>
      <c r="AW346" s="13" t="s">
        <v>34</v>
      </c>
      <c r="AX346" s="13" t="s">
        <v>73</v>
      </c>
      <c r="AY346" s="234" t="s">
        <v>122</v>
      </c>
    </row>
    <row r="347" s="13" customFormat="1">
      <c r="A347" s="13"/>
      <c r="B347" s="224"/>
      <c r="C347" s="225"/>
      <c r="D347" s="226" t="s">
        <v>133</v>
      </c>
      <c r="E347" s="227" t="s">
        <v>21</v>
      </c>
      <c r="F347" s="228" t="s">
        <v>416</v>
      </c>
      <c r="G347" s="225"/>
      <c r="H347" s="227" t="s">
        <v>21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133</v>
      </c>
      <c r="AU347" s="234" t="s">
        <v>83</v>
      </c>
      <c r="AV347" s="13" t="s">
        <v>81</v>
      </c>
      <c r="AW347" s="13" t="s">
        <v>34</v>
      </c>
      <c r="AX347" s="13" t="s">
        <v>73</v>
      </c>
      <c r="AY347" s="234" t="s">
        <v>122</v>
      </c>
    </row>
    <row r="348" s="14" customFormat="1">
      <c r="A348" s="14"/>
      <c r="B348" s="235"/>
      <c r="C348" s="236"/>
      <c r="D348" s="226" t="s">
        <v>133</v>
      </c>
      <c r="E348" s="237" t="s">
        <v>21</v>
      </c>
      <c r="F348" s="238" t="s">
        <v>417</v>
      </c>
      <c r="G348" s="236"/>
      <c r="H348" s="239">
        <v>1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133</v>
      </c>
      <c r="AU348" s="245" t="s">
        <v>83</v>
      </c>
      <c r="AV348" s="14" t="s">
        <v>83</v>
      </c>
      <c r="AW348" s="14" t="s">
        <v>34</v>
      </c>
      <c r="AX348" s="14" t="s">
        <v>73</v>
      </c>
      <c r="AY348" s="245" t="s">
        <v>122</v>
      </c>
    </row>
    <row r="349" s="14" customFormat="1">
      <c r="A349" s="14"/>
      <c r="B349" s="235"/>
      <c r="C349" s="236"/>
      <c r="D349" s="226" t="s">
        <v>133</v>
      </c>
      <c r="E349" s="237" t="s">
        <v>21</v>
      </c>
      <c r="F349" s="238" t="s">
        <v>418</v>
      </c>
      <c r="G349" s="236"/>
      <c r="H349" s="239">
        <v>1.5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133</v>
      </c>
      <c r="AU349" s="245" t="s">
        <v>83</v>
      </c>
      <c r="AV349" s="14" t="s">
        <v>83</v>
      </c>
      <c r="AW349" s="14" t="s">
        <v>34</v>
      </c>
      <c r="AX349" s="14" t="s">
        <v>73</v>
      </c>
      <c r="AY349" s="245" t="s">
        <v>122</v>
      </c>
    </row>
    <row r="350" s="14" customFormat="1">
      <c r="A350" s="14"/>
      <c r="B350" s="235"/>
      <c r="C350" s="236"/>
      <c r="D350" s="226" t="s">
        <v>133</v>
      </c>
      <c r="E350" s="237" t="s">
        <v>21</v>
      </c>
      <c r="F350" s="238" t="s">
        <v>419</v>
      </c>
      <c r="G350" s="236"/>
      <c r="H350" s="239">
        <v>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133</v>
      </c>
      <c r="AU350" s="245" t="s">
        <v>83</v>
      </c>
      <c r="AV350" s="14" t="s">
        <v>83</v>
      </c>
      <c r="AW350" s="14" t="s">
        <v>34</v>
      </c>
      <c r="AX350" s="14" t="s">
        <v>73</v>
      </c>
      <c r="AY350" s="245" t="s">
        <v>122</v>
      </c>
    </row>
    <row r="351" s="14" customFormat="1">
      <c r="A351" s="14"/>
      <c r="B351" s="235"/>
      <c r="C351" s="236"/>
      <c r="D351" s="226" t="s">
        <v>133</v>
      </c>
      <c r="E351" s="237" t="s">
        <v>21</v>
      </c>
      <c r="F351" s="238" t="s">
        <v>420</v>
      </c>
      <c r="G351" s="236"/>
      <c r="H351" s="239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133</v>
      </c>
      <c r="AU351" s="245" t="s">
        <v>83</v>
      </c>
      <c r="AV351" s="14" t="s">
        <v>83</v>
      </c>
      <c r="AW351" s="14" t="s">
        <v>34</v>
      </c>
      <c r="AX351" s="14" t="s">
        <v>73</v>
      </c>
      <c r="AY351" s="245" t="s">
        <v>122</v>
      </c>
    </row>
    <row r="352" s="14" customFormat="1">
      <c r="A352" s="14"/>
      <c r="B352" s="235"/>
      <c r="C352" s="236"/>
      <c r="D352" s="226" t="s">
        <v>133</v>
      </c>
      <c r="E352" s="237" t="s">
        <v>21</v>
      </c>
      <c r="F352" s="238" t="s">
        <v>421</v>
      </c>
      <c r="G352" s="236"/>
      <c r="H352" s="239">
        <v>0.5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133</v>
      </c>
      <c r="AU352" s="245" t="s">
        <v>83</v>
      </c>
      <c r="AV352" s="14" t="s">
        <v>83</v>
      </c>
      <c r="AW352" s="14" t="s">
        <v>34</v>
      </c>
      <c r="AX352" s="14" t="s">
        <v>73</v>
      </c>
      <c r="AY352" s="245" t="s">
        <v>122</v>
      </c>
    </row>
    <row r="353" s="14" customFormat="1">
      <c r="A353" s="14"/>
      <c r="B353" s="235"/>
      <c r="C353" s="236"/>
      <c r="D353" s="226" t="s">
        <v>133</v>
      </c>
      <c r="E353" s="237" t="s">
        <v>21</v>
      </c>
      <c r="F353" s="238" t="s">
        <v>422</v>
      </c>
      <c r="G353" s="236"/>
      <c r="H353" s="239">
        <v>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133</v>
      </c>
      <c r="AU353" s="245" t="s">
        <v>83</v>
      </c>
      <c r="AV353" s="14" t="s">
        <v>83</v>
      </c>
      <c r="AW353" s="14" t="s">
        <v>34</v>
      </c>
      <c r="AX353" s="14" t="s">
        <v>73</v>
      </c>
      <c r="AY353" s="245" t="s">
        <v>122</v>
      </c>
    </row>
    <row r="354" s="14" customFormat="1">
      <c r="A354" s="14"/>
      <c r="B354" s="235"/>
      <c r="C354" s="236"/>
      <c r="D354" s="226" t="s">
        <v>133</v>
      </c>
      <c r="E354" s="237" t="s">
        <v>21</v>
      </c>
      <c r="F354" s="238" t="s">
        <v>423</v>
      </c>
      <c r="G354" s="236"/>
      <c r="H354" s="239">
        <v>1.8999999999999999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133</v>
      </c>
      <c r="AU354" s="245" t="s">
        <v>83</v>
      </c>
      <c r="AV354" s="14" t="s">
        <v>83</v>
      </c>
      <c r="AW354" s="14" t="s">
        <v>34</v>
      </c>
      <c r="AX354" s="14" t="s">
        <v>73</v>
      </c>
      <c r="AY354" s="245" t="s">
        <v>122</v>
      </c>
    </row>
    <row r="355" s="14" customFormat="1">
      <c r="A355" s="14"/>
      <c r="B355" s="235"/>
      <c r="C355" s="236"/>
      <c r="D355" s="226" t="s">
        <v>133</v>
      </c>
      <c r="E355" s="237" t="s">
        <v>21</v>
      </c>
      <c r="F355" s="238" t="s">
        <v>424</v>
      </c>
      <c r="G355" s="236"/>
      <c r="H355" s="239">
        <v>5.2000000000000002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133</v>
      </c>
      <c r="AU355" s="245" t="s">
        <v>83</v>
      </c>
      <c r="AV355" s="14" t="s">
        <v>83</v>
      </c>
      <c r="AW355" s="14" t="s">
        <v>34</v>
      </c>
      <c r="AX355" s="14" t="s">
        <v>73</v>
      </c>
      <c r="AY355" s="245" t="s">
        <v>122</v>
      </c>
    </row>
    <row r="356" s="14" customFormat="1">
      <c r="A356" s="14"/>
      <c r="B356" s="235"/>
      <c r="C356" s="236"/>
      <c r="D356" s="226" t="s">
        <v>133</v>
      </c>
      <c r="E356" s="237" t="s">
        <v>21</v>
      </c>
      <c r="F356" s="238" t="s">
        <v>425</v>
      </c>
      <c r="G356" s="236"/>
      <c r="H356" s="239">
        <v>6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133</v>
      </c>
      <c r="AU356" s="245" t="s">
        <v>83</v>
      </c>
      <c r="AV356" s="14" t="s">
        <v>83</v>
      </c>
      <c r="AW356" s="14" t="s">
        <v>34</v>
      </c>
      <c r="AX356" s="14" t="s">
        <v>73</v>
      </c>
      <c r="AY356" s="245" t="s">
        <v>122</v>
      </c>
    </row>
    <row r="357" s="13" customFormat="1">
      <c r="A357" s="13"/>
      <c r="B357" s="224"/>
      <c r="C357" s="225"/>
      <c r="D357" s="226" t="s">
        <v>133</v>
      </c>
      <c r="E357" s="227" t="s">
        <v>21</v>
      </c>
      <c r="F357" s="228" t="s">
        <v>426</v>
      </c>
      <c r="G357" s="225"/>
      <c r="H357" s="227" t="s">
        <v>21</v>
      </c>
      <c r="I357" s="229"/>
      <c r="J357" s="225"/>
      <c r="K357" s="225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133</v>
      </c>
      <c r="AU357" s="234" t="s">
        <v>83</v>
      </c>
      <c r="AV357" s="13" t="s">
        <v>81</v>
      </c>
      <c r="AW357" s="13" t="s">
        <v>34</v>
      </c>
      <c r="AX357" s="13" t="s">
        <v>73</v>
      </c>
      <c r="AY357" s="234" t="s">
        <v>122</v>
      </c>
    </row>
    <row r="358" s="14" customFormat="1">
      <c r="A358" s="14"/>
      <c r="B358" s="235"/>
      <c r="C358" s="236"/>
      <c r="D358" s="226" t="s">
        <v>133</v>
      </c>
      <c r="E358" s="237" t="s">
        <v>21</v>
      </c>
      <c r="F358" s="238" t="s">
        <v>427</v>
      </c>
      <c r="G358" s="236"/>
      <c r="H358" s="239">
        <v>1.1000000000000001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133</v>
      </c>
      <c r="AU358" s="245" t="s">
        <v>83</v>
      </c>
      <c r="AV358" s="14" t="s">
        <v>83</v>
      </c>
      <c r="AW358" s="14" t="s">
        <v>34</v>
      </c>
      <c r="AX358" s="14" t="s">
        <v>73</v>
      </c>
      <c r="AY358" s="245" t="s">
        <v>122</v>
      </c>
    </row>
    <row r="359" s="14" customFormat="1">
      <c r="A359" s="14"/>
      <c r="B359" s="235"/>
      <c r="C359" s="236"/>
      <c r="D359" s="226" t="s">
        <v>133</v>
      </c>
      <c r="E359" s="237" t="s">
        <v>21</v>
      </c>
      <c r="F359" s="238" t="s">
        <v>428</v>
      </c>
      <c r="G359" s="236"/>
      <c r="H359" s="239">
        <v>1.3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133</v>
      </c>
      <c r="AU359" s="245" t="s">
        <v>83</v>
      </c>
      <c r="AV359" s="14" t="s">
        <v>83</v>
      </c>
      <c r="AW359" s="14" t="s">
        <v>34</v>
      </c>
      <c r="AX359" s="14" t="s">
        <v>73</v>
      </c>
      <c r="AY359" s="245" t="s">
        <v>122</v>
      </c>
    </row>
    <row r="360" s="14" customFormat="1">
      <c r="A360" s="14"/>
      <c r="B360" s="235"/>
      <c r="C360" s="236"/>
      <c r="D360" s="226" t="s">
        <v>133</v>
      </c>
      <c r="E360" s="237" t="s">
        <v>21</v>
      </c>
      <c r="F360" s="238" t="s">
        <v>429</v>
      </c>
      <c r="G360" s="236"/>
      <c r="H360" s="239">
        <v>3.3999999999999999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133</v>
      </c>
      <c r="AU360" s="245" t="s">
        <v>83</v>
      </c>
      <c r="AV360" s="14" t="s">
        <v>83</v>
      </c>
      <c r="AW360" s="14" t="s">
        <v>34</v>
      </c>
      <c r="AX360" s="14" t="s">
        <v>73</v>
      </c>
      <c r="AY360" s="245" t="s">
        <v>122</v>
      </c>
    </row>
    <row r="361" s="14" customFormat="1">
      <c r="A361" s="14"/>
      <c r="B361" s="235"/>
      <c r="C361" s="236"/>
      <c r="D361" s="226" t="s">
        <v>133</v>
      </c>
      <c r="E361" s="237" t="s">
        <v>21</v>
      </c>
      <c r="F361" s="238" t="s">
        <v>430</v>
      </c>
      <c r="G361" s="236"/>
      <c r="H361" s="239">
        <v>7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133</v>
      </c>
      <c r="AU361" s="245" t="s">
        <v>83</v>
      </c>
      <c r="AV361" s="14" t="s">
        <v>83</v>
      </c>
      <c r="AW361" s="14" t="s">
        <v>34</v>
      </c>
      <c r="AX361" s="14" t="s">
        <v>73</v>
      </c>
      <c r="AY361" s="245" t="s">
        <v>122</v>
      </c>
    </row>
    <row r="362" s="14" customFormat="1">
      <c r="A362" s="14"/>
      <c r="B362" s="235"/>
      <c r="C362" s="236"/>
      <c r="D362" s="226" t="s">
        <v>133</v>
      </c>
      <c r="E362" s="237" t="s">
        <v>21</v>
      </c>
      <c r="F362" s="238" t="s">
        <v>431</v>
      </c>
      <c r="G362" s="236"/>
      <c r="H362" s="239">
        <v>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133</v>
      </c>
      <c r="AU362" s="245" t="s">
        <v>83</v>
      </c>
      <c r="AV362" s="14" t="s">
        <v>83</v>
      </c>
      <c r="AW362" s="14" t="s">
        <v>34</v>
      </c>
      <c r="AX362" s="14" t="s">
        <v>73</v>
      </c>
      <c r="AY362" s="245" t="s">
        <v>122</v>
      </c>
    </row>
    <row r="363" s="14" customFormat="1">
      <c r="A363" s="14"/>
      <c r="B363" s="235"/>
      <c r="C363" s="236"/>
      <c r="D363" s="226" t="s">
        <v>133</v>
      </c>
      <c r="E363" s="237" t="s">
        <v>21</v>
      </c>
      <c r="F363" s="238" t="s">
        <v>432</v>
      </c>
      <c r="G363" s="236"/>
      <c r="H363" s="239">
        <v>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133</v>
      </c>
      <c r="AU363" s="245" t="s">
        <v>83</v>
      </c>
      <c r="AV363" s="14" t="s">
        <v>83</v>
      </c>
      <c r="AW363" s="14" t="s">
        <v>34</v>
      </c>
      <c r="AX363" s="14" t="s">
        <v>73</v>
      </c>
      <c r="AY363" s="245" t="s">
        <v>122</v>
      </c>
    </row>
    <row r="364" s="14" customFormat="1">
      <c r="A364" s="14"/>
      <c r="B364" s="235"/>
      <c r="C364" s="236"/>
      <c r="D364" s="226" t="s">
        <v>133</v>
      </c>
      <c r="E364" s="237" t="s">
        <v>21</v>
      </c>
      <c r="F364" s="238" t="s">
        <v>433</v>
      </c>
      <c r="G364" s="236"/>
      <c r="H364" s="239">
        <v>1.5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133</v>
      </c>
      <c r="AU364" s="245" t="s">
        <v>83</v>
      </c>
      <c r="AV364" s="14" t="s">
        <v>83</v>
      </c>
      <c r="AW364" s="14" t="s">
        <v>34</v>
      </c>
      <c r="AX364" s="14" t="s">
        <v>73</v>
      </c>
      <c r="AY364" s="245" t="s">
        <v>122</v>
      </c>
    </row>
    <row r="365" s="14" customFormat="1">
      <c r="A365" s="14"/>
      <c r="B365" s="235"/>
      <c r="C365" s="236"/>
      <c r="D365" s="226" t="s">
        <v>133</v>
      </c>
      <c r="E365" s="237" t="s">
        <v>21</v>
      </c>
      <c r="F365" s="238" t="s">
        <v>434</v>
      </c>
      <c r="G365" s="236"/>
      <c r="H365" s="239">
        <v>16.199999999999999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133</v>
      </c>
      <c r="AU365" s="245" t="s">
        <v>83</v>
      </c>
      <c r="AV365" s="14" t="s">
        <v>83</v>
      </c>
      <c r="AW365" s="14" t="s">
        <v>34</v>
      </c>
      <c r="AX365" s="14" t="s">
        <v>73</v>
      </c>
      <c r="AY365" s="245" t="s">
        <v>122</v>
      </c>
    </row>
    <row r="366" s="14" customFormat="1">
      <c r="A366" s="14"/>
      <c r="B366" s="235"/>
      <c r="C366" s="236"/>
      <c r="D366" s="226" t="s">
        <v>133</v>
      </c>
      <c r="E366" s="237" t="s">
        <v>21</v>
      </c>
      <c r="F366" s="238" t="s">
        <v>435</v>
      </c>
      <c r="G366" s="236"/>
      <c r="H366" s="239">
        <v>1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133</v>
      </c>
      <c r="AU366" s="245" t="s">
        <v>83</v>
      </c>
      <c r="AV366" s="14" t="s">
        <v>83</v>
      </c>
      <c r="AW366" s="14" t="s">
        <v>34</v>
      </c>
      <c r="AX366" s="14" t="s">
        <v>73</v>
      </c>
      <c r="AY366" s="245" t="s">
        <v>122</v>
      </c>
    </row>
    <row r="367" s="14" customFormat="1">
      <c r="A367" s="14"/>
      <c r="B367" s="235"/>
      <c r="C367" s="236"/>
      <c r="D367" s="226" t="s">
        <v>133</v>
      </c>
      <c r="E367" s="237" t="s">
        <v>21</v>
      </c>
      <c r="F367" s="238" t="s">
        <v>436</v>
      </c>
      <c r="G367" s="236"/>
      <c r="H367" s="239">
        <v>1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133</v>
      </c>
      <c r="AU367" s="245" t="s">
        <v>83</v>
      </c>
      <c r="AV367" s="14" t="s">
        <v>83</v>
      </c>
      <c r="AW367" s="14" t="s">
        <v>34</v>
      </c>
      <c r="AX367" s="14" t="s">
        <v>73</v>
      </c>
      <c r="AY367" s="245" t="s">
        <v>122</v>
      </c>
    </row>
    <row r="368" s="14" customFormat="1">
      <c r="A368" s="14"/>
      <c r="B368" s="235"/>
      <c r="C368" s="236"/>
      <c r="D368" s="226" t="s">
        <v>133</v>
      </c>
      <c r="E368" s="237" t="s">
        <v>21</v>
      </c>
      <c r="F368" s="238" t="s">
        <v>437</v>
      </c>
      <c r="G368" s="236"/>
      <c r="H368" s="239">
        <v>7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133</v>
      </c>
      <c r="AU368" s="245" t="s">
        <v>83</v>
      </c>
      <c r="AV368" s="14" t="s">
        <v>83</v>
      </c>
      <c r="AW368" s="14" t="s">
        <v>34</v>
      </c>
      <c r="AX368" s="14" t="s">
        <v>73</v>
      </c>
      <c r="AY368" s="245" t="s">
        <v>122</v>
      </c>
    </row>
    <row r="369" s="14" customFormat="1">
      <c r="A369" s="14"/>
      <c r="B369" s="235"/>
      <c r="C369" s="236"/>
      <c r="D369" s="226" t="s">
        <v>133</v>
      </c>
      <c r="E369" s="237" t="s">
        <v>21</v>
      </c>
      <c r="F369" s="238" t="s">
        <v>438</v>
      </c>
      <c r="G369" s="236"/>
      <c r="H369" s="239">
        <v>7.5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133</v>
      </c>
      <c r="AU369" s="245" t="s">
        <v>83</v>
      </c>
      <c r="AV369" s="14" t="s">
        <v>83</v>
      </c>
      <c r="AW369" s="14" t="s">
        <v>34</v>
      </c>
      <c r="AX369" s="14" t="s">
        <v>73</v>
      </c>
      <c r="AY369" s="245" t="s">
        <v>122</v>
      </c>
    </row>
    <row r="370" s="14" customFormat="1">
      <c r="A370" s="14"/>
      <c r="B370" s="235"/>
      <c r="C370" s="236"/>
      <c r="D370" s="226" t="s">
        <v>133</v>
      </c>
      <c r="E370" s="237" t="s">
        <v>21</v>
      </c>
      <c r="F370" s="238" t="s">
        <v>439</v>
      </c>
      <c r="G370" s="236"/>
      <c r="H370" s="239">
        <v>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133</v>
      </c>
      <c r="AU370" s="245" t="s">
        <v>83</v>
      </c>
      <c r="AV370" s="14" t="s">
        <v>83</v>
      </c>
      <c r="AW370" s="14" t="s">
        <v>34</v>
      </c>
      <c r="AX370" s="14" t="s">
        <v>73</v>
      </c>
      <c r="AY370" s="245" t="s">
        <v>122</v>
      </c>
    </row>
    <row r="371" s="13" customFormat="1">
      <c r="A371" s="13"/>
      <c r="B371" s="224"/>
      <c r="C371" s="225"/>
      <c r="D371" s="226" t="s">
        <v>133</v>
      </c>
      <c r="E371" s="227" t="s">
        <v>21</v>
      </c>
      <c r="F371" s="228" t="s">
        <v>300</v>
      </c>
      <c r="G371" s="225"/>
      <c r="H371" s="227" t="s">
        <v>21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133</v>
      </c>
      <c r="AU371" s="234" t="s">
        <v>83</v>
      </c>
      <c r="AV371" s="13" t="s">
        <v>81</v>
      </c>
      <c r="AW371" s="13" t="s">
        <v>34</v>
      </c>
      <c r="AX371" s="13" t="s">
        <v>73</v>
      </c>
      <c r="AY371" s="234" t="s">
        <v>122</v>
      </c>
    </row>
    <row r="372" s="13" customFormat="1">
      <c r="A372" s="13"/>
      <c r="B372" s="224"/>
      <c r="C372" s="225"/>
      <c r="D372" s="226" t="s">
        <v>133</v>
      </c>
      <c r="E372" s="227" t="s">
        <v>21</v>
      </c>
      <c r="F372" s="228" t="s">
        <v>416</v>
      </c>
      <c r="G372" s="225"/>
      <c r="H372" s="227" t="s">
        <v>21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133</v>
      </c>
      <c r="AU372" s="234" t="s">
        <v>83</v>
      </c>
      <c r="AV372" s="13" t="s">
        <v>81</v>
      </c>
      <c r="AW372" s="13" t="s">
        <v>34</v>
      </c>
      <c r="AX372" s="13" t="s">
        <v>73</v>
      </c>
      <c r="AY372" s="234" t="s">
        <v>122</v>
      </c>
    </row>
    <row r="373" s="14" customFormat="1">
      <c r="A373" s="14"/>
      <c r="B373" s="235"/>
      <c r="C373" s="236"/>
      <c r="D373" s="226" t="s">
        <v>133</v>
      </c>
      <c r="E373" s="237" t="s">
        <v>21</v>
      </c>
      <c r="F373" s="238" t="s">
        <v>440</v>
      </c>
      <c r="G373" s="236"/>
      <c r="H373" s="239">
        <v>23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133</v>
      </c>
      <c r="AU373" s="245" t="s">
        <v>83</v>
      </c>
      <c r="AV373" s="14" t="s">
        <v>83</v>
      </c>
      <c r="AW373" s="14" t="s">
        <v>34</v>
      </c>
      <c r="AX373" s="14" t="s">
        <v>73</v>
      </c>
      <c r="AY373" s="245" t="s">
        <v>122</v>
      </c>
    </row>
    <row r="374" s="13" customFormat="1">
      <c r="A374" s="13"/>
      <c r="B374" s="224"/>
      <c r="C374" s="225"/>
      <c r="D374" s="226" t="s">
        <v>133</v>
      </c>
      <c r="E374" s="227" t="s">
        <v>21</v>
      </c>
      <c r="F374" s="228" t="s">
        <v>426</v>
      </c>
      <c r="G374" s="225"/>
      <c r="H374" s="227" t="s">
        <v>21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133</v>
      </c>
      <c r="AU374" s="234" t="s">
        <v>83</v>
      </c>
      <c r="AV374" s="13" t="s">
        <v>81</v>
      </c>
      <c r="AW374" s="13" t="s">
        <v>34</v>
      </c>
      <c r="AX374" s="13" t="s">
        <v>73</v>
      </c>
      <c r="AY374" s="234" t="s">
        <v>122</v>
      </c>
    </row>
    <row r="375" s="14" customFormat="1">
      <c r="A375" s="14"/>
      <c r="B375" s="235"/>
      <c r="C375" s="236"/>
      <c r="D375" s="226" t="s">
        <v>133</v>
      </c>
      <c r="E375" s="237" t="s">
        <v>21</v>
      </c>
      <c r="F375" s="238" t="s">
        <v>441</v>
      </c>
      <c r="G375" s="236"/>
      <c r="H375" s="239">
        <v>1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133</v>
      </c>
      <c r="AU375" s="245" t="s">
        <v>83</v>
      </c>
      <c r="AV375" s="14" t="s">
        <v>83</v>
      </c>
      <c r="AW375" s="14" t="s">
        <v>34</v>
      </c>
      <c r="AX375" s="14" t="s">
        <v>73</v>
      </c>
      <c r="AY375" s="245" t="s">
        <v>122</v>
      </c>
    </row>
    <row r="376" s="14" customFormat="1">
      <c r="A376" s="14"/>
      <c r="B376" s="235"/>
      <c r="C376" s="236"/>
      <c r="D376" s="226" t="s">
        <v>133</v>
      </c>
      <c r="E376" s="237" t="s">
        <v>21</v>
      </c>
      <c r="F376" s="238" t="s">
        <v>442</v>
      </c>
      <c r="G376" s="236"/>
      <c r="H376" s="239">
        <v>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133</v>
      </c>
      <c r="AU376" s="245" t="s">
        <v>83</v>
      </c>
      <c r="AV376" s="14" t="s">
        <v>83</v>
      </c>
      <c r="AW376" s="14" t="s">
        <v>34</v>
      </c>
      <c r="AX376" s="14" t="s">
        <v>73</v>
      </c>
      <c r="AY376" s="245" t="s">
        <v>122</v>
      </c>
    </row>
    <row r="377" s="15" customFormat="1">
      <c r="A377" s="15"/>
      <c r="B377" s="246"/>
      <c r="C377" s="247"/>
      <c r="D377" s="226" t="s">
        <v>133</v>
      </c>
      <c r="E377" s="248" t="s">
        <v>21</v>
      </c>
      <c r="F377" s="249" t="s">
        <v>137</v>
      </c>
      <c r="G377" s="247"/>
      <c r="H377" s="250">
        <v>94.099999999999994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133</v>
      </c>
      <c r="AU377" s="256" t="s">
        <v>83</v>
      </c>
      <c r="AV377" s="15" t="s">
        <v>129</v>
      </c>
      <c r="AW377" s="15" t="s">
        <v>34</v>
      </c>
      <c r="AX377" s="15" t="s">
        <v>81</v>
      </c>
      <c r="AY377" s="256" t="s">
        <v>122</v>
      </c>
    </row>
    <row r="378" s="2" customFormat="1" ht="16.5" customHeight="1">
      <c r="A378" s="40"/>
      <c r="B378" s="41"/>
      <c r="C378" s="257" t="s">
        <v>443</v>
      </c>
      <c r="D378" s="257" t="s">
        <v>217</v>
      </c>
      <c r="E378" s="258" t="s">
        <v>444</v>
      </c>
      <c r="F378" s="259" t="s">
        <v>445</v>
      </c>
      <c r="G378" s="260" t="s">
        <v>145</v>
      </c>
      <c r="H378" s="261">
        <v>96.923000000000002</v>
      </c>
      <c r="I378" s="262"/>
      <c r="J378" s="263">
        <f>ROUND(I378*H378,2)</f>
        <v>0</v>
      </c>
      <c r="K378" s="259" t="s">
        <v>128</v>
      </c>
      <c r="L378" s="264"/>
      <c r="M378" s="265" t="s">
        <v>21</v>
      </c>
      <c r="N378" s="266" t="s">
        <v>44</v>
      </c>
      <c r="O378" s="86"/>
      <c r="P378" s="215">
        <f>O378*H378</f>
        <v>0</v>
      </c>
      <c r="Q378" s="215">
        <v>0.0026700000000000001</v>
      </c>
      <c r="R378" s="215">
        <f>Q378*H378</f>
        <v>0.25878441000000002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197</v>
      </c>
      <c r="AT378" s="217" t="s">
        <v>217</v>
      </c>
      <c r="AU378" s="217" t="s">
        <v>83</v>
      </c>
      <c r="AY378" s="19" t="s">
        <v>122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81</v>
      </c>
      <c r="BK378" s="218">
        <f>ROUND(I378*H378,2)</f>
        <v>0</v>
      </c>
      <c r="BL378" s="19" t="s">
        <v>129</v>
      </c>
      <c r="BM378" s="217" t="s">
        <v>446</v>
      </c>
    </row>
    <row r="379" s="14" customFormat="1">
      <c r="A379" s="14"/>
      <c r="B379" s="235"/>
      <c r="C379" s="236"/>
      <c r="D379" s="226" t="s">
        <v>133</v>
      </c>
      <c r="E379" s="236"/>
      <c r="F379" s="238" t="s">
        <v>447</v>
      </c>
      <c r="G379" s="236"/>
      <c r="H379" s="239">
        <v>96.923000000000002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133</v>
      </c>
      <c r="AU379" s="245" t="s">
        <v>83</v>
      </c>
      <c r="AV379" s="14" t="s">
        <v>83</v>
      </c>
      <c r="AW379" s="14" t="s">
        <v>4</v>
      </c>
      <c r="AX379" s="14" t="s">
        <v>81</v>
      </c>
      <c r="AY379" s="245" t="s">
        <v>122</v>
      </c>
    </row>
    <row r="380" s="2" customFormat="1" ht="24.15" customHeight="1">
      <c r="A380" s="40"/>
      <c r="B380" s="41"/>
      <c r="C380" s="206" t="s">
        <v>448</v>
      </c>
      <c r="D380" s="206" t="s">
        <v>124</v>
      </c>
      <c r="E380" s="207" t="s">
        <v>449</v>
      </c>
      <c r="F380" s="208" t="s">
        <v>450</v>
      </c>
      <c r="G380" s="209" t="s">
        <v>305</v>
      </c>
      <c r="H380" s="210">
        <v>10</v>
      </c>
      <c r="I380" s="211"/>
      <c r="J380" s="212">
        <f>ROUND(I380*H380,2)</f>
        <v>0</v>
      </c>
      <c r="K380" s="208" t="s">
        <v>128</v>
      </c>
      <c r="L380" s="46"/>
      <c r="M380" s="213" t="s">
        <v>21</v>
      </c>
      <c r="N380" s="214" t="s">
        <v>44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129</v>
      </c>
      <c r="AT380" s="217" t="s">
        <v>124</v>
      </c>
      <c r="AU380" s="217" t="s">
        <v>83</v>
      </c>
      <c r="AY380" s="19" t="s">
        <v>122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81</v>
      </c>
      <c r="BK380" s="218">
        <f>ROUND(I380*H380,2)</f>
        <v>0</v>
      </c>
      <c r="BL380" s="19" t="s">
        <v>129</v>
      </c>
      <c r="BM380" s="217" t="s">
        <v>451</v>
      </c>
    </row>
    <row r="381" s="2" customFormat="1">
      <c r="A381" s="40"/>
      <c r="B381" s="41"/>
      <c r="C381" s="42"/>
      <c r="D381" s="219" t="s">
        <v>131</v>
      </c>
      <c r="E381" s="42"/>
      <c r="F381" s="220" t="s">
        <v>452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131</v>
      </c>
      <c r="AU381" s="19" t="s">
        <v>83</v>
      </c>
    </row>
    <row r="382" s="13" customFormat="1">
      <c r="A382" s="13"/>
      <c r="B382" s="224"/>
      <c r="C382" s="225"/>
      <c r="D382" s="226" t="s">
        <v>133</v>
      </c>
      <c r="E382" s="227" t="s">
        <v>21</v>
      </c>
      <c r="F382" s="228" t="s">
        <v>297</v>
      </c>
      <c r="G382" s="225"/>
      <c r="H382" s="227" t="s">
        <v>21</v>
      </c>
      <c r="I382" s="229"/>
      <c r="J382" s="225"/>
      <c r="K382" s="225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133</v>
      </c>
      <c r="AU382" s="234" t="s">
        <v>83</v>
      </c>
      <c r="AV382" s="13" t="s">
        <v>81</v>
      </c>
      <c r="AW382" s="13" t="s">
        <v>34</v>
      </c>
      <c r="AX382" s="13" t="s">
        <v>73</v>
      </c>
      <c r="AY382" s="234" t="s">
        <v>122</v>
      </c>
    </row>
    <row r="383" s="13" customFormat="1">
      <c r="A383" s="13"/>
      <c r="B383" s="224"/>
      <c r="C383" s="225"/>
      <c r="D383" s="226" t="s">
        <v>133</v>
      </c>
      <c r="E383" s="227" t="s">
        <v>21</v>
      </c>
      <c r="F383" s="228" t="s">
        <v>416</v>
      </c>
      <c r="G383" s="225"/>
      <c r="H383" s="227" t="s">
        <v>21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133</v>
      </c>
      <c r="AU383" s="234" t="s">
        <v>83</v>
      </c>
      <c r="AV383" s="13" t="s">
        <v>81</v>
      </c>
      <c r="AW383" s="13" t="s">
        <v>34</v>
      </c>
      <c r="AX383" s="13" t="s">
        <v>73</v>
      </c>
      <c r="AY383" s="234" t="s">
        <v>122</v>
      </c>
    </row>
    <row r="384" s="14" customFormat="1">
      <c r="A384" s="14"/>
      <c r="B384" s="235"/>
      <c r="C384" s="236"/>
      <c r="D384" s="226" t="s">
        <v>133</v>
      </c>
      <c r="E384" s="237" t="s">
        <v>21</v>
      </c>
      <c r="F384" s="238" t="s">
        <v>453</v>
      </c>
      <c r="G384" s="236"/>
      <c r="H384" s="239">
        <v>3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133</v>
      </c>
      <c r="AU384" s="245" t="s">
        <v>83</v>
      </c>
      <c r="AV384" s="14" t="s">
        <v>83</v>
      </c>
      <c r="AW384" s="14" t="s">
        <v>34</v>
      </c>
      <c r="AX384" s="14" t="s">
        <v>73</v>
      </c>
      <c r="AY384" s="245" t="s">
        <v>122</v>
      </c>
    </row>
    <row r="385" s="13" customFormat="1">
      <c r="A385" s="13"/>
      <c r="B385" s="224"/>
      <c r="C385" s="225"/>
      <c r="D385" s="226" t="s">
        <v>133</v>
      </c>
      <c r="E385" s="227" t="s">
        <v>21</v>
      </c>
      <c r="F385" s="228" t="s">
        <v>426</v>
      </c>
      <c r="G385" s="225"/>
      <c r="H385" s="227" t="s">
        <v>21</v>
      </c>
      <c r="I385" s="229"/>
      <c r="J385" s="225"/>
      <c r="K385" s="225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133</v>
      </c>
      <c r="AU385" s="234" t="s">
        <v>83</v>
      </c>
      <c r="AV385" s="13" t="s">
        <v>81</v>
      </c>
      <c r="AW385" s="13" t="s">
        <v>34</v>
      </c>
      <c r="AX385" s="13" t="s">
        <v>73</v>
      </c>
      <c r="AY385" s="234" t="s">
        <v>122</v>
      </c>
    </row>
    <row r="386" s="14" customFormat="1">
      <c r="A386" s="14"/>
      <c r="B386" s="235"/>
      <c r="C386" s="236"/>
      <c r="D386" s="226" t="s">
        <v>133</v>
      </c>
      <c r="E386" s="237" t="s">
        <v>21</v>
      </c>
      <c r="F386" s="238" t="s">
        <v>454</v>
      </c>
      <c r="G386" s="236"/>
      <c r="H386" s="239">
        <v>3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133</v>
      </c>
      <c r="AU386" s="245" t="s">
        <v>83</v>
      </c>
      <c r="AV386" s="14" t="s">
        <v>83</v>
      </c>
      <c r="AW386" s="14" t="s">
        <v>34</v>
      </c>
      <c r="AX386" s="14" t="s">
        <v>73</v>
      </c>
      <c r="AY386" s="245" t="s">
        <v>122</v>
      </c>
    </row>
    <row r="387" s="14" customFormat="1">
      <c r="A387" s="14"/>
      <c r="B387" s="235"/>
      <c r="C387" s="236"/>
      <c r="D387" s="226" t="s">
        <v>133</v>
      </c>
      <c r="E387" s="237" t="s">
        <v>21</v>
      </c>
      <c r="F387" s="238" t="s">
        <v>455</v>
      </c>
      <c r="G387" s="236"/>
      <c r="H387" s="239">
        <v>1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133</v>
      </c>
      <c r="AU387" s="245" t="s">
        <v>83</v>
      </c>
      <c r="AV387" s="14" t="s">
        <v>83</v>
      </c>
      <c r="AW387" s="14" t="s">
        <v>34</v>
      </c>
      <c r="AX387" s="14" t="s">
        <v>73</v>
      </c>
      <c r="AY387" s="245" t="s">
        <v>122</v>
      </c>
    </row>
    <row r="388" s="14" customFormat="1">
      <c r="A388" s="14"/>
      <c r="B388" s="235"/>
      <c r="C388" s="236"/>
      <c r="D388" s="226" t="s">
        <v>133</v>
      </c>
      <c r="E388" s="237" t="s">
        <v>21</v>
      </c>
      <c r="F388" s="238" t="s">
        <v>456</v>
      </c>
      <c r="G388" s="236"/>
      <c r="H388" s="239">
        <v>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133</v>
      </c>
      <c r="AU388" s="245" t="s">
        <v>83</v>
      </c>
      <c r="AV388" s="14" t="s">
        <v>83</v>
      </c>
      <c r="AW388" s="14" t="s">
        <v>34</v>
      </c>
      <c r="AX388" s="14" t="s">
        <v>73</v>
      </c>
      <c r="AY388" s="245" t="s">
        <v>122</v>
      </c>
    </row>
    <row r="389" s="13" customFormat="1">
      <c r="A389" s="13"/>
      <c r="B389" s="224"/>
      <c r="C389" s="225"/>
      <c r="D389" s="226" t="s">
        <v>133</v>
      </c>
      <c r="E389" s="227" t="s">
        <v>21</v>
      </c>
      <c r="F389" s="228" t="s">
        <v>300</v>
      </c>
      <c r="G389" s="225"/>
      <c r="H389" s="227" t="s">
        <v>21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133</v>
      </c>
      <c r="AU389" s="234" t="s">
        <v>83</v>
      </c>
      <c r="AV389" s="13" t="s">
        <v>81</v>
      </c>
      <c r="AW389" s="13" t="s">
        <v>34</v>
      </c>
      <c r="AX389" s="13" t="s">
        <v>73</v>
      </c>
      <c r="AY389" s="234" t="s">
        <v>122</v>
      </c>
    </row>
    <row r="390" s="13" customFormat="1">
      <c r="A390" s="13"/>
      <c r="B390" s="224"/>
      <c r="C390" s="225"/>
      <c r="D390" s="226" t="s">
        <v>133</v>
      </c>
      <c r="E390" s="227" t="s">
        <v>21</v>
      </c>
      <c r="F390" s="228" t="s">
        <v>416</v>
      </c>
      <c r="G390" s="225"/>
      <c r="H390" s="227" t="s">
        <v>21</v>
      </c>
      <c r="I390" s="229"/>
      <c r="J390" s="225"/>
      <c r="K390" s="225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133</v>
      </c>
      <c r="AU390" s="234" t="s">
        <v>83</v>
      </c>
      <c r="AV390" s="13" t="s">
        <v>81</v>
      </c>
      <c r="AW390" s="13" t="s">
        <v>34</v>
      </c>
      <c r="AX390" s="13" t="s">
        <v>73</v>
      </c>
      <c r="AY390" s="234" t="s">
        <v>122</v>
      </c>
    </row>
    <row r="391" s="14" customFormat="1">
      <c r="A391" s="14"/>
      <c r="B391" s="235"/>
      <c r="C391" s="236"/>
      <c r="D391" s="226" t="s">
        <v>133</v>
      </c>
      <c r="E391" s="237" t="s">
        <v>21</v>
      </c>
      <c r="F391" s="238" t="s">
        <v>457</v>
      </c>
      <c r="G391" s="236"/>
      <c r="H391" s="239">
        <v>2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133</v>
      </c>
      <c r="AU391" s="245" t="s">
        <v>83</v>
      </c>
      <c r="AV391" s="14" t="s">
        <v>83</v>
      </c>
      <c r="AW391" s="14" t="s">
        <v>34</v>
      </c>
      <c r="AX391" s="14" t="s">
        <v>73</v>
      </c>
      <c r="AY391" s="245" t="s">
        <v>122</v>
      </c>
    </row>
    <row r="392" s="15" customFormat="1">
      <c r="A392" s="15"/>
      <c r="B392" s="246"/>
      <c r="C392" s="247"/>
      <c r="D392" s="226" t="s">
        <v>133</v>
      </c>
      <c r="E392" s="248" t="s">
        <v>21</v>
      </c>
      <c r="F392" s="249" t="s">
        <v>137</v>
      </c>
      <c r="G392" s="247"/>
      <c r="H392" s="250">
        <v>10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133</v>
      </c>
      <c r="AU392" s="256" t="s">
        <v>83</v>
      </c>
      <c r="AV392" s="15" t="s">
        <v>129</v>
      </c>
      <c r="AW392" s="15" t="s">
        <v>34</v>
      </c>
      <c r="AX392" s="15" t="s">
        <v>81</v>
      </c>
      <c r="AY392" s="256" t="s">
        <v>122</v>
      </c>
    </row>
    <row r="393" s="2" customFormat="1" ht="16.5" customHeight="1">
      <c r="A393" s="40"/>
      <c r="B393" s="41"/>
      <c r="C393" s="257" t="s">
        <v>458</v>
      </c>
      <c r="D393" s="257" t="s">
        <v>217</v>
      </c>
      <c r="E393" s="258" t="s">
        <v>459</v>
      </c>
      <c r="F393" s="259" t="s">
        <v>460</v>
      </c>
      <c r="G393" s="260" t="s">
        <v>305</v>
      </c>
      <c r="H393" s="261">
        <v>10</v>
      </c>
      <c r="I393" s="262"/>
      <c r="J393" s="263">
        <f>ROUND(I393*H393,2)</f>
        <v>0</v>
      </c>
      <c r="K393" s="259" t="s">
        <v>128</v>
      </c>
      <c r="L393" s="264"/>
      <c r="M393" s="265" t="s">
        <v>21</v>
      </c>
      <c r="N393" s="266" t="s">
        <v>44</v>
      </c>
      <c r="O393" s="86"/>
      <c r="P393" s="215">
        <f>O393*H393</f>
        <v>0</v>
      </c>
      <c r="Q393" s="215">
        <v>0.00064999999999999997</v>
      </c>
      <c r="R393" s="215">
        <f>Q393*H393</f>
        <v>0.0064999999999999997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197</v>
      </c>
      <c r="AT393" s="217" t="s">
        <v>217</v>
      </c>
      <c r="AU393" s="217" t="s">
        <v>83</v>
      </c>
      <c r="AY393" s="19" t="s">
        <v>122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81</v>
      </c>
      <c r="BK393" s="218">
        <f>ROUND(I393*H393,2)</f>
        <v>0</v>
      </c>
      <c r="BL393" s="19" t="s">
        <v>129</v>
      </c>
      <c r="BM393" s="217" t="s">
        <v>461</v>
      </c>
    </row>
    <row r="394" s="2" customFormat="1" ht="24.15" customHeight="1">
      <c r="A394" s="40"/>
      <c r="B394" s="41"/>
      <c r="C394" s="206" t="s">
        <v>462</v>
      </c>
      <c r="D394" s="206" t="s">
        <v>124</v>
      </c>
      <c r="E394" s="207" t="s">
        <v>463</v>
      </c>
      <c r="F394" s="208" t="s">
        <v>464</v>
      </c>
      <c r="G394" s="209" t="s">
        <v>305</v>
      </c>
      <c r="H394" s="210">
        <v>4</v>
      </c>
      <c r="I394" s="211"/>
      <c r="J394" s="212">
        <f>ROUND(I394*H394,2)</f>
        <v>0</v>
      </c>
      <c r="K394" s="208" t="s">
        <v>128</v>
      </c>
      <c r="L394" s="46"/>
      <c r="M394" s="213" t="s">
        <v>21</v>
      </c>
      <c r="N394" s="214" t="s">
        <v>44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129</v>
      </c>
      <c r="AT394" s="217" t="s">
        <v>124</v>
      </c>
      <c r="AU394" s="217" t="s">
        <v>83</v>
      </c>
      <c r="AY394" s="19" t="s">
        <v>122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81</v>
      </c>
      <c r="BK394" s="218">
        <f>ROUND(I394*H394,2)</f>
        <v>0</v>
      </c>
      <c r="BL394" s="19" t="s">
        <v>129</v>
      </c>
      <c r="BM394" s="217" t="s">
        <v>465</v>
      </c>
    </row>
    <row r="395" s="2" customFormat="1">
      <c r="A395" s="40"/>
      <c r="B395" s="41"/>
      <c r="C395" s="42"/>
      <c r="D395" s="219" t="s">
        <v>131</v>
      </c>
      <c r="E395" s="42"/>
      <c r="F395" s="220" t="s">
        <v>466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131</v>
      </c>
      <c r="AU395" s="19" t="s">
        <v>83</v>
      </c>
    </row>
    <row r="396" s="13" customFormat="1">
      <c r="A396" s="13"/>
      <c r="B396" s="224"/>
      <c r="C396" s="225"/>
      <c r="D396" s="226" t="s">
        <v>133</v>
      </c>
      <c r="E396" s="227" t="s">
        <v>21</v>
      </c>
      <c r="F396" s="228" t="s">
        <v>297</v>
      </c>
      <c r="G396" s="225"/>
      <c r="H396" s="227" t="s">
        <v>21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133</v>
      </c>
      <c r="AU396" s="234" t="s">
        <v>83</v>
      </c>
      <c r="AV396" s="13" t="s">
        <v>81</v>
      </c>
      <c r="AW396" s="13" t="s">
        <v>34</v>
      </c>
      <c r="AX396" s="13" t="s">
        <v>73</v>
      </c>
      <c r="AY396" s="234" t="s">
        <v>122</v>
      </c>
    </row>
    <row r="397" s="13" customFormat="1">
      <c r="A397" s="13"/>
      <c r="B397" s="224"/>
      <c r="C397" s="225"/>
      <c r="D397" s="226" t="s">
        <v>133</v>
      </c>
      <c r="E397" s="227" t="s">
        <v>21</v>
      </c>
      <c r="F397" s="228" t="s">
        <v>426</v>
      </c>
      <c r="G397" s="225"/>
      <c r="H397" s="227" t="s">
        <v>21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133</v>
      </c>
      <c r="AU397" s="234" t="s">
        <v>83</v>
      </c>
      <c r="AV397" s="13" t="s">
        <v>81</v>
      </c>
      <c r="AW397" s="13" t="s">
        <v>34</v>
      </c>
      <c r="AX397" s="13" t="s">
        <v>73</v>
      </c>
      <c r="AY397" s="234" t="s">
        <v>122</v>
      </c>
    </row>
    <row r="398" s="14" customFormat="1">
      <c r="A398" s="14"/>
      <c r="B398" s="235"/>
      <c r="C398" s="236"/>
      <c r="D398" s="226" t="s">
        <v>133</v>
      </c>
      <c r="E398" s="237" t="s">
        <v>21</v>
      </c>
      <c r="F398" s="238" t="s">
        <v>467</v>
      </c>
      <c r="G398" s="236"/>
      <c r="H398" s="239">
        <v>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133</v>
      </c>
      <c r="AU398" s="245" t="s">
        <v>83</v>
      </c>
      <c r="AV398" s="14" t="s">
        <v>83</v>
      </c>
      <c r="AW398" s="14" t="s">
        <v>34</v>
      </c>
      <c r="AX398" s="14" t="s">
        <v>73</v>
      </c>
      <c r="AY398" s="245" t="s">
        <v>122</v>
      </c>
    </row>
    <row r="399" s="14" customFormat="1">
      <c r="A399" s="14"/>
      <c r="B399" s="235"/>
      <c r="C399" s="236"/>
      <c r="D399" s="226" t="s">
        <v>133</v>
      </c>
      <c r="E399" s="237" t="s">
        <v>21</v>
      </c>
      <c r="F399" s="238" t="s">
        <v>455</v>
      </c>
      <c r="G399" s="236"/>
      <c r="H399" s="239">
        <v>1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133</v>
      </c>
      <c r="AU399" s="245" t="s">
        <v>83</v>
      </c>
      <c r="AV399" s="14" t="s">
        <v>83</v>
      </c>
      <c r="AW399" s="14" t="s">
        <v>34</v>
      </c>
      <c r="AX399" s="14" t="s">
        <v>73</v>
      </c>
      <c r="AY399" s="245" t="s">
        <v>122</v>
      </c>
    </row>
    <row r="400" s="14" customFormat="1">
      <c r="A400" s="14"/>
      <c r="B400" s="235"/>
      <c r="C400" s="236"/>
      <c r="D400" s="226" t="s">
        <v>133</v>
      </c>
      <c r="E400" s="237" t="s">
        <v>21</v>
      </c>
      <c r="F400" s="238" t="s">
        <v>456</v>
      </c>
      <c r="G400" s="236"/>
      <c r="H400" s="239">
        <v>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133</v>
      </c>
      <c r="AU400" s="245" t="s">
        <v>83</v>
      </c>
      <c r="AV400" s="14" t="s">
        <v>83</v>
      </c>
      <c r="AW400" s="14" t="s">
        <v>34</v>
      </c>
      <c r="AX400" s="14" t="s">
        <v>73</v>
      </c>
      <c r="AY400" s="245" t="s">
        <v>122</v>
      </c>
    </row>
    <row r="401" s="13" customFormat="1">
      <c r="A401" s="13"/>
      <c r="B401" s="224"/>
      <c r="C401" s="225"/>
      <c r="D401" s="226" t="s">
        <v>133</v>
      </c>
      <c r="E401" s="227" t="s">
        <v>21</v>
      </c>
      <c r="F401" s="228" t="s">
        <v>300</v>
      </c>
      <c r="G401" s="225"/>
      <c r="H401" s="227" t="s">
        <v>21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133</v>
      </c>
      <c r="AU401" s="234" t="s">
        <v>83</v>
      </c>
      <c r="AV401" s="13" t="s">
        <v>81</v>
      </c>
      <c r="AW401" s="13" t="s">
        <v>34</v>
      </c>
      <c r="AX401" s="13" t="s">
        <v>73</v>
      </c>
      <c r="AY401" s="234" t="s">
        <v>122</v>
      </c>
    </row>
    <row r="402" s="13" customFormat="1">
      <c r="A402" s="13"/>
      <c r="B402" s="224"/>
      <c r="C402" s="225"/>
      <c r="D402" s="226" t="s">
        <v>133</v>
      </c>
      <c r="E402" s="227" t="s">
        <v>21</v>
      </c>
      <c r="F402" s="228" t="s">
        <v>416</v>
      </c>
      <c r="G402" s="225"/>
      <c r="H402" s="227" t="s">
        <v>21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133</v>
      </c>
      <c r="AU402" s="234" t="s">
        <v>83</v>
      </c>
      <c r="AV402" s="13" t="s">
        <v>81</v>
      </c>
      <c r="AW402" s="13" t="s">
        <v>34</v>
      </c>
      <c r="AX402" s="13" t="s">
        <v>73</v>
      </c>
      <c r="AY402" s="234" t="s">
        <v>122</v>
      </c>
    </row>
    <row r="403" s="14" customFormat="1">
      <c r="A403" s="14"/>
      <c r="B403" s="235"/>
      <c r="C403" s="236"/>
      <c r="D403" s="226" t="s">
        <v>133</v>
      </c>
      <c r="E403" s="237" t="s">
        <v>21</v>
      </c>
      <c r="F403" s="238" t="s">
        <v>468</v>
      </c>
      <c r="G403" s="236"/>
      <c r="H403" s="239">
        <v>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133</v>
      </c>
      <c r="AU403" s="245" t="s">
        <v>83</v>
      </c>
      <c r="AV403" s="14" t="s">
        <v>83</v>
      </c>
      <c r="AW403" s="14" t="s">
        <v>34</v>
      </c>
      <c r="AX403" s="14" t="s">
        <v>73</v>
      </c>
      <c r="AY403" s="245" t="s">
        <v>122</v>
      </c>
    </row>
    <row r="404" s="15" customFormat="1">
      <c r="A404" s="15"/>
      <c r="B404" s="246"/>
      <c r="C404" s="247"/>
      <c r="D404" s="226" t="s">
        <v>133</v>
      </c>
      <c r="E404" s="248" t="s">
        <v>21</v>
      </c>
      <c r="F404" s="249" t="s">
        <v>137</v>
      </c>
      <c r="G404" s="247"/>
      <c r="H404" s="250">
        <v>4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133</v>
      </c>
      <c r="AU404" s="256" t="s">
        <v>83</v>
      </c>
      <c r="AV404" s="15" t="s">
        <v>129</v>
      </c>
      <c r="AW404" s="15" t="s">
        <v>34</v>
      </c>
      <c r="AX404" s="15" t="s">
        <v>81</v>
      </c>
      <c r="AY404" s="256" t="s">
        <v>122</v>
      </c>
    </row>
    <row r="405" s="2" customFormat="1" ht="16.5" customHeight="1">
      <c r="A405" s="40"/>
      <c r="B405" s="41"/>
      <c r="C405" s="257" t="s">
        <v>469</v>
      </c>
      <c r="D405" s="257" t="s">
        <v>217</v>
      </c>
      <c r="E405" s="258" t="s">
        <v>470</v>
      </c>
      <c r="F405" s="259" t="s">
        <v>471</v>
      </c>
      <c r="G405" s="260" t="s">
        <v>305</v>
      </c>
      <c r="H405" s="261">
        <v>4</v>
      </c>
      <c r="I405" s="262"/>
      <c r="J405" s="263">
        <f>ROUND(I405*H405,2)</f>
        <v>0</v>
      </c>
      <c r="K405" s="259" t="s">
        <v>128</v>
      </c>
      <c r="L405" s="264"/>
      <c r="M405" s="265" t="s">
        <v>21</v>
      </c>
      <c r="N405" s="266" t="s">
        <v>44</v>
      </c>
      <c r="O405" s="86"/>
      <c r="P405" s="215">
        <f>O405*H405</f>
        <v>0</v>
      </c>
      <c r="Q405" s="215">
        <v>0.0015399999999999999</v>
      </c>
      <c r="R405" s="215">
        <f>Q405*H405</f>
        <v>0.0061599999999999997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197</v>
      </c>
      <c r="AT405" s="217" t="s">
        <v>217</v>
      </c>
      <c r="AU405" s="217" t="s">
        <v>83</v>
      </c>
      <c r="AY405" s="19" t="s">
        <v>122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81</v>
      </c>
      <c r="BK405" s="218">
        <f>ROUND(I405*H405,2)</f>
        <v>0</v>
      </c>
      <c r="BL405" s="19" t="s">
        <v>129</v>
      </c>
      <c r="BM405" s="217" t="s">
        <v>472</v>
      </c>
    </row>
    <row r="406" s="2" customFormat="1" ht="24.15" customHeight="1">
      <c r="A406" s="40"/>
      <c r="B406" s="41"/>
      <c r="C406" s="206" t="s">
        <v>473</v>
      </c>
      <c r="D406" s="206" t="s">
        <v>124</v>
      </c>
      <c r="E406" s="207" t="s">
        <v>474</v>
      </c>
      <c r="F406" s="208" t="s">
        <v>475</v>
      </c>
      <c r="G406" s="209" t="s">
        <v>305</v>
      </c>
      <c r="H406" s="210">
        <v>4</v>
      </c>
      <c r="I406" s="211"/>
      <c r="J406" s="212">
        <f>ROUND(I406*H406,2)</f>
        <v>0</v>
      </c>
      <c r="K406" s="208" t="s">
        <v>128</v>
      </c>
      <c r="L406" s="46"/>
      <c r="M406" s="213" t="s">
        <v>21</v>
      </c>
      <c r="N406" s="214" t="s">
        <v>44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129</v>
      </c>
      <c r="AT406" s="217" t="s">
        <v>124</v>
      </c>
      <c r="AU406" s="217" t="s">
        <v>83</v>
      </c>
      <c r="AY406" s="19" t="s">
        <v>122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ROUND(I406*H406,2)</f>
        <v>0</v>
      </c>
      <c r="BL406" s="19" t="s">
        <v>129</v>
      </c>
      <c r="BM406" s="217" t="s">
        <v>476</v>
      </c>
    </row>
    <row r="407" s="2" customFormat="1">
      <c r="A407" s="40"/>
      <c r="B407" s="41"/>
      <c r="C407" s="42"/>
      <c r="D407" s="219" t="s">
        <v>131</v>
      </c>
      <c r="E407" s="42"/>
      <c r="F407" s="220" t="s">
        <v>477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131</v>
      </c>
      <c r="AU407" s="19" t="s">
        <v>83</v>
      </c>
    </row>
    <row r="408" s="13" customFormat="1">
      <c r="A408" s="13"/>
      <c r="B408" s="224"/>
      <c r="C408" s="225"/>
      <c r="D408" s="226" t="s">
        <v>133</v>
      </c>
      <c r="E408" s="227" t="s">
        <v>21</v>
      </c>
      <c r="F408" s="228" t="s">
        <v>387</v>
      </c>
      <c r="G408" s="225"/>
      <c r="H408" s="227" t="s">
        <v>21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133</v>
      </c>
      <c r="AU408" s="234" t="s">
        <v>83</v>
      </c>
      <c r="AV408" s="13" t="s">
        <v>81</v>
      </c>
      <c r="AW408" s="13" t="s">
        <v>34</v>
      </c>
      <c r="AX408" s="13" t="s">
        <v>73</v>
      </c>
      <c r="AY408" s="234" t="s">
        <v>122</v>
      </c>
    </row>
    <row r="409" s="14" customFormat="1">
      <c r="A409" s="14"/>
      <c r="B409" s="235"/>
      <c r="C409" s="236"/>
      <c r="D409" s="226" t="s">
        <v>133</v>
      </c>
      <c r="E409" s="237" t="s">
        <v>21</v>
      </c>
      <c r="F409" s="238" t="s">
        <v>388</v>
      </c>
      <c r="G409" s="236"/>
      <c r="H409" s="239">
        <v>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133</v>
      </c>
      <c r="AU409" s="245" t="s">
        <v>83</v>
      </c>
      <c r="AV409" s="14" t="s">
        <v>83</v>
      </c>
      <c r="AW409" s="14" t="s">
        <v>34</v>
      </c>
      <c r="AX409" s="14" t="s">
        <v>73</v>
      </c>
      <c r="AY409" s="245" t="s">
        <v>122</v>
      </c>
    </row>
    <row r="410" s="13" customFormat="1">
      <c r="A410" s="13"/>
      <c r="B410" s="224"/>
      <c r="C410" s="225"/>
      <c r="D410" s="226" t="s">
        <v>133</v>
      </c>
      <c r="E410" s="227" t="s">
        <v>21</v>
      </c>
      <c r="F410" s="228" t="s">
        <v>478</v>
      </c>
      <c r="G410" s="225"/>
      <c r="H410" s="227" t="s">
        <v>21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133</v>
      </c>
      <c r="AU410" s="234" t="s">
        <v>83</v>
      </c>
      <c r="AV410" s="13" t="s">
        <v>81</v>
      </c>
      <c r="AW410" s="13" t="s">
        <v>34</v>
      </c>
      <c r="AX410" s="13" t="s">
        <v>73</v>
      </c>
      <c r="AY410" s="234" t="s">
        <v>122</v>
      </c>
    </row>
    <row r="411" s="14" customFormat="1">
      <c r="A411" s="14"/>
      <c r="B411" s="235"/>
      <c r="C411" s="236"/>
      <c r="D411" s="226" t="s">
        <v>133</v>
      </c>
      <c r="E411" s="237" t="s">
        <v>21</v>
      </c>
      <c r="F411" s="238" t="s">
        <v>409</v>
      </c>
      <c r="G411" s="236"/>
      <c r="H411" s="239">
        <v>2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133</v>
      </c>
      <c r="AU411" s="245" t="s">
        <v>83</v>
      </c>
      <c r="AV411" s="14" t="s">
        <v>83</v>
      </c>
      <c r="AW411" s="14" t="s">
        <v>34</v>
      </c>
      <c r="AX411" s="14" t="s">
        <v>73</v>
      </c>
      <c r="AY411" s="245" t="s">
        <v>122</v>
      </c>
    </row>
    <row r="412" s="13" customFormat="1">
      <c r="A412" s="13"/>
      <c r="B412" s="224"/>
      <c r="C412" s="225"/>
      <c r="D412" s="226" t="s">
        <v>133</v>
      </c>
      <c r="E412" s="227" t="s">
        <v>21</v>
      </c>
      <c r="F412" s="228" t="s">
        <v>479</v>
      </c>
      <c r="G412" s="225"/>
      <c r="H412" s="227" t="s">
        <v>21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133</v>
      </c>
      <c r="AU412" s="234" t="s">
        <v>83</v>
      </c>
      <c r="AV412" s="13" t="s">
        <v>81</v>
      </c>
      <c r="AW412" s="13" t="s">
        <v>34</v>
      </c>
      <c r="AX412" s="13" t="s">
        <v>73</v>
      </c>
      <c r="AY412" s="234" t="s">
        <v>122</v>
      </c>
    </row>
    <row r="413" s="13" customFormat="1">
      <c r="A413" s="13"/>
      <c r="B413" s="224"/>
      <c r="C413" s="225"/>
      <c r="D413" s="226" t="s">
        <v>133</v>
      </c>
      <c r="E413" s="227" t="s">
        <v>21</v>
      </c>
      <c r="F413" s="228" t="s">
        <v>480</v>
      </c>
      <c r="G413" s="225"/>
      <c r="H413" s="227" t="s">
        <v>21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133</v>
      </c>
      <c r="AU413" s="234" t="s">
        <v>83</v>
      </c>
      <c r="AV413" s="13" t="s">
        <v>81</v>
      </c>
      <c r="AW413" s="13" t="s">
        <v>34</v>
      </c>
      <c r="AX413" s="13" t="s">
        <v>73</v>
      </c>
      <c r="AY413" s="234" t="s">
        <v>122</v>
      </c>
    </row>
    <row r="414" s="14" customFormat="1">
      <c r="A414" s="14"/>
      <c r="B414" s="235"/>
      <c r="C414" s="236"/>
      <c r="D414" s="226" t="s">
        <v>133</v>
      </c>
      <c r="E414" s="237" t="s">
        <v>21</v>
      </c>
      <c r="F414" s="238" t="s">
        <v>388</v>
      </c>
      <c r="G414" s="236"/>
      <c r="H414" s="239">
        <v>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133</v>
      </c>
      <c r="AU414" s="245" t="s">
        <v>83</v>
      </c>
      <c r="AV414" s="14" t="s">
        <v>83</v>
      </c>
      <c r="AW414" s="14" t="s">
        <v>34</v>
      </c>
      <c r="AX414" s="14" t="s">
        <v>73</v>
      </c>
      <c r="AY414" s="245" t="s">
        <v>122</v>
      </c>
    </row>
    <row r="415" s="13" customFormat="1">
      <c r="A415" s="13"/>
      <c r="B415" s="224"/>
      <c r="C415" s="225"/>
      <c r="D415" s="226" t="s">
        <v>133</v>
      </c>
      <c r="E415" s="227" t="s">
        <v>21</v>
      </c>
      <c r="F415" s="228" t="s">
        <v>186</v>
      </c>
      <c r="G415" s="225"/>
      <c r="H415" s="227" t="s">
        <v>21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133</v>
      </c>
      <c r="AU415" s="234" t="s">
        <v>83</v>
      </c>
      <c r="AV415" s="13" t="s">
        <v>81</v>
      </c>
      <c r="AW415" s="13" t="s">
        <v>34</v>
      </c>
      <c r="AX415" s="13" t="s">
        <v>73</v>
      </c>
      <c r="AY415" s="234" t="s">
        <v>122</v>
      </c>
    </row>
    <row r="416" s="15" customFormat="1">
      <c r="A416" s="15"/>
      <c r="B416" s="246"/>
      <c r="C416" s="247"/>
      <c r="D416" s="226" t="s">
        <v>133</v>
      </c>
      <c r="E416" s="248" t="s">
        <v>21</v>
      </c>
      <c r="F416" s="249" t="s">
        <v>137</v>
      </c>
      <c r="G416" s="247"/>
      <c r="H416" s="250">
        <v>4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133</v>
      </c>
      <c r="AU416" s="256" t="s">
        <v>83</v>
      </c>
      <c r="AV416" s="15" t="s">
        <v>129</v>
      </c>
      <c r="AW416" s="15" t="s">
        <v>34</v>
      </c>
      <c r="AX416" s="15" t="s">
        <v>81</v>
      </c>
      <c r="AY416" s="256" t="s">
        <v>122</v>
      </c>
    </row>
    <row r="417" s="2" customFormat="1" ht="16.5" customHeight="1">
      <c r="A417" s="40"/>
      <c r="B417" s="41"/>
      <c r="C417" s="257" t="s">
        <v>481</v>
      </c>
      <c r="D417" s="257" t="s">
        <v>217</v>
      </c>
      <c r="E417" s="258" t="s">
        <v>482</v>
      </c>
      <c r="F417" s="259" t="s">
        <v>483</v>
      </c>
      <c r="G417" s="260" t="s">
        <v>305</v>
      </c>
      <c r="H417" s="261">
        <v>4</v>
      </c>
      <c r="I417" s="262"/>
      <c r="J417" s="263">
        <f>ROUND(I417*H417,2)</f>
        <v>0</v>
      </c>
      <c r="K417" s="259" t="s">
        <v>128</v>
      </c>
      <c r="L417" s="264"/>
      <c r="M417" s="265" t="s">
        <v>21</v>
      </c>
      <c r="N417" s="266" t="s">
        <v>44</v>
      </c>
      <c r="O417" s="86"/>
      <c r="P417" s="215">
        <f>O417*H417</f>
        <v>0</v>
      </c>
      <c r="Q417" s="215">
        <v>0.00048000000000000001</v>
      </c>
      <c r="R417" s="215">
        <f>Q417*H417</f>
        <v>0.0019200000000000001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197</v>
      </c>
      <c r="AT417" s="217" t="s">
        <v>217</v>
      </c>
      <c r="AU417" s="217" t="s">
        <v>83</v>
      </c>
      <c r="AY417" s="19" t="s">
        <v>122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81</v>
      </c>
      <c r="BK417" s="218">
        <f>ROUND(I417*H417,2)</f>
        <v>0</v>
      </c>
      <c r="BL417" s="19" t="s">
        <v>129</v>
      </c>
      <c r="BM417" s="217" t="s">
        <v>484</v>
      </c>
    </row>
    <row r="418" s="2" customFormat="1" ht="24.15" customHeight="1">
      <c r="A418" s="40"/>
      <c r="B418" s="41"/>
      <c r="C418" s="206" t="s">
        <v>485</v>
      </c>
      <c r="D418" s="206" t="s">
        <v>124</v>
      </c>
      <c r="E418" s="207" t="s">
        <v>486</v>
      </c>
      <c r="F418" s="208" t="s">
        <v>487</v>
      </c>
      <c r="G418" s="209" t="s">
        <v>305</v>
      </c>
      <c r="H418" s="210">
        <v>2</v>
      </c>
      <c r="I418" s="211"/>
      <c r="J418" s="212">
        <f>ROUND(I418*H418,2)</f>
        <v>0</v>
      </c>
      <c r="K418" s="208" t="s">
        <v>128</v>
      </c>
      <c r="L418" s="46"/>
      <c r="M418" s="213" t="s">
        <v>21</v>
      </c>
      <c r="N418" s="214" t="s">
        <v>44</v>
      </c>
      <c r="O418" s="86"/>
      <c r="P418" s="215">
        <f>O418*H418</f>
        <v>0</v>
      </c>
      <c r="Q418" s="215">
        <v>4.0000000000000003E-05</v>
      </c>
      <c r="R418" s="215">
        <f>Q418*H418</f>
        <v>8.0000000000000007E-05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129</v>
      </c>
      <c r="AT418" s="217" t="s">
        <v>124</v>
      </c>
      <c r="AU418" s="217" t="s">
        <v>83</v>
      </c>
      <c r="AY418" s="19" t="s">
        <v>122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ROUND(I418*H418,2)</f>
        <v>0</v>
      </c>
      <c r="BL418" s="19" t="s">
        <v>129</v>
      </c>
      <c r="BM418" s="217" t="s">
        <v>488</v>
      </c>
    </row>
    <row r="419" s="2" customFormat="1">
      <c r="A419" s="40"/>
      <c r="B419" s="41"/>
      <c r="C419" s="42"/>
      <c r="D419" s="219" t="s">
        <v>131</v>
      </c>
      <c r="E419" s="42"/>
      <c r="F419" s="220" t="s">
        <v>489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131</v>
      </c>
      <c r="AU419" s="19" t="s">
        <v>83</v>
      </c>
    </row>
    <row r="420" s="13" customFormat="1">
      <c r="A420" s="13"/>
      <c r="B420" s="224"/>
      <c r="C420" s="225"/>
      <c r="D420" s="226" t="s">
        <v>133</v>
      </c>
      <c r="E420" s="227" t="s">
        <v>21</v>
      </c>
      <c r="F420" s="228" t="s">
        <v>387</v>
      </c>
      <c r="G420" s="225"/>
      <c r="H420" s="227" t="s">
        <v>21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133</v>
      </c>
      <c r="AU420" s="234" t="s">
        <v>83</v>
      </c>
      <c r="AV420" s="13" t="s">
        <v>81</v>
      </c>
      <c r="AW420" s="13" t="s">
        <v>34</v>
      </c>
      <c r="AX420" s="13" t="s">
        <v>73</v>
      </c>
      <c r="AY420" s="234" t="s">
        <v>122</v>
      </c>
    </row>
    <row r="421" s="14" customFormat="1">
      <c r="A421" s="14"/>
      <c r="B421" s="235"/>
      <c r="C421" s="236"/>
      <c r="D421" s="226" t="s">
        <v>133</v>
      </c>
      <c r="E421" s="237" t="s">
        <v>21</v>
      </c>
      <c r="F421" s="238" t="s">
        <v>409</v>
      </c>
      <c r="G421" s="236"/>
      <c r="H421" s="239">
        <v>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133</v>
      </c>
      <c r="AU421" s="245" t="s">
        <v>83</v>
      </c>
      <c r="AV421" s="14" t="s">
        <v>83</v>
      </c>
      <c r="AW421" s="14" t="s">
        <v>34</v>
      </c>
      <c r="AX421" s="14" t="s">
        <v>81</v>
      </c>
      <c r="AY421" s="245" t="s">
        <v>122</v>
      </c>
    </row>
    <row r="422" s="13" customFormat="1">
      <c r="A422" s="13"/>
      <c r="B422" s="224"/>
      <c r="C422" s="225"/>
      <c r="D422" s="226" t="s">
        <v>133</v>
      </c>
      <c r="E422" s="227" t="s">
        <v>21</v>
      </c>
      <c r="F422" s="228" t="s">
        <v>490</v>
      </c>
      <c r="G422" s="225"/>
      <c r="H422" s="227" t="s">
        <v>21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133</v>
      </c>
      <c r="AU422" s="234" t="s">
        <v>83</v>
      </c>
      <c r="AV422" s="13" t="s">
        <v>81</v>
      </c>
      <c r="AW422" s="13" t="s">
        <v>34</v>
      </c>
      <c r="AX422" s="13" t="s">
        <v>73</v>
      </c>
      <c r="AY422" s="234" t="s">
        <v>122</v>
      </c>
    </row>
    <row r="423" s="2" customFormat="1" ht="16.5" customHeight="1">
      <c r="A423" s="40"/>
      <c r="B423" s="41"/>
      <c r="C423" s="257" t="s">
        <v>491</v>
      </c>
      <c r="D423" s="257" t="s">
        <v>217</v>
      </c>
      <c r="E423" s="258" t="s">
        <v>492</v>
      </c>
      <c r="F423" s="259" t="s">
        <v>493</v>
      </c>
      <c r="G423" s="260" t="s">
        <v>305</v>
      </c>
      <c r="H423" s="261">
        <v>2</v>
      </c>
      <c r="I423" s="262"/>
      <c r="J423" s="263">
        <f>ROUND(I423*H423,2)</f>
        <v>0</v>
      </c>
      <c r="K423" s="259" t="s">
        <v>128</v>
      </c>
      <c r="L423" s="264"/>
      <c r="M423" s="265" t="s">
        <v>21</v>
      </c>
      <c r="N423" s="266" t="s">
        <v>44</v>
      </c>
      <c r="O423" s="86"/>
      <c r="P423" s="215">
        <f>O423*H423</f>
        <v>0</v>
      </c>
      <c r="Q423" s="215">
        <v>0.0012999999999999999</v>
      </c>
      <c r="R423" s="215">
        <f>Q423*H423</f>
        <v>0.0025999999999999999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197</v>
      </c>
      <c r="AT423" s="217" t="s">
        <v>217</v>
      </c>
      <c r="AU423" s="217" t="s">
        <v>83</v>
      </c>
      <c r="AY423" s="19" t="s">
        <v>122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81</v>
      </c>
      <c r="BK423" s="218">
        <f>ROUND(I423*H423,2)</f>
        <v>0</v>
      </c>
      <c r="BL423" s="19" t="s">
        <v>129</v>
      </c>
      <c r="BM423" s="217" t="s">
        <v>494</v>
      </c>
    </row>
    <row r="424" s="2" customFormat="1" ht="16.5" customHeight="1">
      <c r="A424" s="40"/>
      <c r="B424" s="41"/>
      <c r="C424" s="257" t="s">
        <v>495</v>
      </c>
      <c r="D424" s="257" t="s">
        <v>217</v>
      </c>
      <c r="E424" s="258" t="s">
        <v>496</v>
      </c>
      <c r="F424" s="259" t="s">
        <v>497</v>
      </c>
      <c r="G424" s="260" t="s">
        <v>305</v>
      </c>
      <c r="H424" s="261">
        <v>2</v>
      </c>
      <c r="I424" s="262"/>
      <c r="J424" s="263">
        <f>ROUND(I424*H424,2)</f>
        <v>0</v>
      </c>
      <c r="K424" s="259" t="s">
        <v>128</v>
      </c>
      <c r="L424" s="264"/>
      <c r="M424" s="265" t="s">
        <v>21</v>
      </c>
      <c r="N424" s="266" t="s">
        <v>44</v>
      </c>
      <c r="O424" s="86"/>
      <c r="P424" s="215">
        <f>O424*H424</f>
        <v>0</v>
      </c>
      <c r="Q424" s="215">
        <v>0.00050000000000000001</v>
      </c>
      <c r="R424" s="215">
        <f>Q424*H424</f>
        <v>0.001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197</v>
      </c>
      <c r="AT424" s="217" t="s">
        <v>217</v>
      </c>
      <c r="AU424" s="217" t="s">
        <v>83</v>
      </c>
      <c r="AY424" s="19" t="s">
        <v>122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81</v>
      </c>
      <c r="BK424" s="218">
        <f>ROUND(I424*H424,2)</f>
        <v>0</v>
      </c>
      <c r="BL424" s="19" t="s">
        <v>129</v>
      </c>
      <c r="BM424" s="217" t="s">
        <v>498</v>
      </c>
    </row>
    <row r="425" s="2" customFormat="1" ht="16.5" customHeight="1">
      <c r="A425" s="40"/>
      <c r="B425" s="41"/>
      <c r="C425" s="206" t="s">
        <v>499</v>
      </c>
      <c r="D425" s="206" t="s">
        <v>124</v>
      </c>
      <c r="E425" s="207" t="s">
        <v>500</v>
      </c>
      <c r="F425" s="208" t="s">
        <v>501</v>
      </c>
      <c r="G425" s="209" t="s">
        <v>305</v>
      </c>
      <c r="H425" s="210">
        <v>22</v>
      </c>
      <c r="I425" s="211"/>
      <c r="J425" s="212">
        <f>ROUND(I425*H425,2)</f>
        <v>0</v>
      </c>
      <c r="K425" s="208" t="s">
        <v>128</v>
      </c>
      <c r="L425" s="46"/>
      <c r="M425" s="213" t="s">
        <v>21</v>
      </c>
      <c r="N425" s="214" t="s">
        <v>44</v>
      </c>
      <c r="O425" s="86"/>
      <c r="P425" s="215">
        <f>O425*H425</f>
        <v>0</v>
      </c>
      <c r="Q425" s="215">
        <v>0.12422</v>
      </c>
      <c r="R425" s="215">
        <f>Q425*H425</f>
        <v>2.7328399999999999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129</v>
      </c>
      <c r="AT425" s="217" t="s">
        <v>124</v>
      </c>
      <c r="AU425" s="217" t="s">
        <v>83</v>
      </c>
      <c r="AY425" s="19" t="s">
        <v>122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81</v>
      </c>
      <c r="BK425" s="218">
        <f>ROUND(I425*H425,2)</f>
        <v>0</v>
      </c>
      <c r="BL425" s="19" t="s">
        <v>129</v>
      </c>
      <c r="BM425" s="217" t="s">
        <v>502</v>
      </c>
    </row>
    <row r="426" s="2" customFormat="1">
      <c r="A426" s="40"/>
      <c r="B426" s="41"/>
      <c r="C426" s="42"/>
      <c r="D426" s="219" t="s">
        <v>131</v>
      </c>
      <c r="E426" s="42"/>
      <c r="F426" s="220" t="s">
        <v>503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131</v>
      </c>
      <c r="AU426" s="19" t="s">
        <v>83</v>
      </c>
    </row>
    <row r="427" s="14" customFormat="1">
      <c r="A427" s="14"/>
      <c r="B427" s="235"/>
      <c r="C427" s="236"/>
      <c r="D427" s="226" t="s">
        <v>133</v>
      </c>
      <c r="E427" s="237" t="s">
        <v>21</v>
      </c>
      <c r="F427" s="238" t="s">
        <v>309</v>
      </c>
      <c r="G427" s="236"/>
      <c r="H427" s="239">
        <v>9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133</v>
      </c>
      <c r="AU427" s="245" t="s">
        <v>83</v>
      </c>
      <c r="AV427" s="14" t="s">
        <v>83</v>
      </c>
      <c r="AW427" s="14" t="s">
        <v>34</v>
      </c>
      <c r="AX427" s="14" t="s">
        <v>73</v>
      </c>
      <c r="AY427" s="245" t="s">
        <v>122</v>
      </c>
    </row>
    <row r="428" s="13" customFormat="1">
      <c r="A428" s="13"/>
      <c r="B428" s="224"/>
      <c r="C428" s="225"/>
      <c r="D428" s="226" t="s">
        <v>133</v>
      </c>
      <c r="E428" s="227" t="s">
        <v>21</v>
      </c>
      <c r="F428" s="228" t="s">
        <v>173</v>
      </c>
      <c r="G428" s="225"/>
      <c r="H428" s="227" t="s">
        <v>21</v>
      </c>
      <c r="I428" s="229"/>
      <c r="J428" s="225"/>
      <c r="K428" s="225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133</v>
      </c>
      <c r="AU428" s="234" t="s">
        <v>83</v>
      </c>
      <c r="AV428" s="13" t="s">
        <v>81</v>
      </c>
      <c r="AW428" s="13" t="s">
        <v>34</v>
      </c>
      <c r="AX428" s="13" t="s">
        <v>73</v>
      </c>
      <c r="AY428" s="234" t="s">
        <v>122</v>
      </c>
    </row>
    <row r="429" s="14" customFormat="1">
      <c r="A429" s="14"/>
      <c r="B429" s="235"/>
      <c r="C429" s="236"/>
      <c r="D429" s="226" t="s">
        <v>133</v>
      </c>
      <c r="E429" s="237" t="s">
        <v>21</v>
      </c>
      <c r="F429" s="238" t="s">
        <v>310</v>
      </c>
      <c r="G429" s="236"/>
      <c r="H429" s="239">
        <v>13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133</v>
      </c>
      <c r="AU429" s="245" t="s">
        <v>83</v>
      </c>
      <c r="AV429" s="14" t="s">
        <v>83</v>
      </c>
      <c r="AW429" s="14" t="s">
        <v>34</v>
      </c>
      <c r="AX429" s="14" t="s">
        <v>73</v>
      </c>
      <c r="AY429" s="245" t="s">
        <v>122</v>
      </c>
    </row>
    <row r="430" s="13" customFormat="1">
      <c r="A430" s="13"/>
      <c r="B430" s="224"/>
      <c r="C430" s="225"/>
      <c r="D430" s="226" t="s">
        <v>133</v>
      </c>
      <c r="E430" s="227" t="s">
        <v>21</v>
      </c>
      <c r="F430" s="228" t="s">
        <v>175</v>
      </c>
      <c r="G430" s="225"/>
      <c r="H430" s="227" t="s">
        <v>21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133</v>
      </c>
      <c r="AU430" s="234" t="s">
        <v>83</v>
      </c>
      <c r="AV430" s="13" t="s">
        <v>81</v>
      </c>
      <c r="AW430" s="13" t="s">
        <v>34</v>
      </c>
      <c r="AX430" s="13" t="s">
        <v>73</v>
      </c>
      <c r="AY430" s="234" t="s">
        <v>122</v>
      </c>
    </row>
    <row r="431" s="15" customFormat="1">
      <c r="A431" s="15"/>
      <c r="B431" s="246"/>
      <c r="C431" s="247"/>
      <c r="D431" s="226" t="s">
        <v>133</v>
      </c>
      <c r="E431" s="248" t="s">
        <v>21</v>
      </c>
      <c r="F431" s="249" t="s">
        <v>137</v>
      </c>
      <c r="G431" s="247"/>
      <c r="H431" s="250">
        <v>22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6" t="s">
        <v>133</v>
      </c>
      <c r="AU431" s="256" t="s">
        <v>83</v>
      </c>
      <c r="AV431" s="15" t="s">
        <v>129</v>
      </c>
      <c r="AW431" s="15" t="s">
        <v>34</v>
      </c>
      <c r="AX431" s="15" t="s">
        <v>81</v>
      </c>
      <c r="AY431" s="256" t="s">
        <v>122</v>
      </c>
    </row>
    <row r="432" s="2" customFormat="1" ht="16.5" customHeight="1">
      <c r="A432" s="40"/>
      <c r="B432" s="41"/>
      <c r="C432" s="257" t="s">
        <v>504</v>
      </c>
      <c r="D432" s="257" t="s">
        <v>217</v>
      </c>
      <c r="E432" s="258" t="s">
        <v>505</v>
      </c>
      <c r="F432" s="259" t="s">
        <v>506</v>
      </c>
      <c r="G432" s="260" t="s">
        <v>305</v>
      </c>
      <c r="H432" s="261">
        <v>22</v>
      </c>
      <c r="I432" s="262"/>
      <c r="J432" s="263">
        <f>ROUND(I432*H432,2)</f>
        <v>0</v>
      </c>
      <c r="K432" s="259" t="s">
        <v>128</v>
      </c>
      <c r="L432" s="264"/>
      <c r="M432" s="265" t="s">
        <v>21</v>
      </c>
      <c r="N432" s="266" t="s">
        <v>44</v>
      </c>
      <c r="O432" s="86"/>
      <c r="P432" s="215">
        <f>O432*H432</f>
        <v>0</v>
      </c>
      <c r="Q432" s="215">
        <v>0.083000000000000004</v>
      </c>
      <c r="R432" s="215">
        <f>Q432*H432</f>
        <v>1.8260000000000001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197</v>
      </c>
      <c r="AT432" s="217" t="s">
        <v>217</v>
      </c>
      <c r="AU432" s="217" t="s">
        <v>83</v>
      </c>
      <c r="AY432" s="19" t="s">
        <v>122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81</v>
      </c>
      <c r="BK432" s="218">
        <f>ROUND(I432*H432,2)</f>
        <v>0</v>
      </c>
      <c r="BL432" s="19" t="s">
        <v>129</v>
      </c>
      <c r="BM432" s="217" t="s">
        <v>507</v>
      </c>
    </row>
    <row r="433" s="2" customFormat="1" ht="16.5" customHeight="1">
      <c r="A433" s="40"/>
      <c r="B433" s="41"/>
      <c r="C433" s="206" t="s">
        <v>508</v>
      </c>
      <c r="D433" s="206" t="s">
        <v>124</v>
      </c>
      <c r="E433" s="207" t="s">
        <v>509</v>
      </c>
      <c r="F433" s="208" t="s">
        <v>510</v>
      </c>
      <c r="G433" s="209" t="s">
        <v>305</v>
      </c>
      <c r="H433" s="210">
        <v>22</v>
      </c>
      <c r="I433" s="211"/>
      <c r="J433" s="212">
        <f>ROUND(I433*H433,2)</f>
        <v>0</v>
      </c>
      <c r="K433" s="208" t="s">
        <v>128</v>
      </c>
      <c r="L433" s="46"/>
      <c r="M433" s="213" t="s">
        <v>21</v>
      </c>
      <c r="N433" s="214" t="s">
        <v>44</v>
      </c>
      <c r="O433" s="86"/>
      <c r="P433" s="215">
        <f>O433*H433</f>
        <v>0</v>
      </c>
      <c r="Q433" s="215">
        <v>0.02972</v>
      </c>
      <c r="R433" s="215">
        <f>Q433*H433</f>
        <v>0.65383999999999998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129</v>
      </c>
      <c r="AT433" s="217" t="s">
        <v>124</v>
      </c>
      <c r="AU433" s="217" t="s">
        <v>83</v>
      </c>
      <c r="AY433" s="19" t="s">
        <v>122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81</v>
      </c>
      <c r="BK433" s="218">
        <f>ROUND(I433*H433,2)</f>
        <v>0</v>
      </c>
      <c r="BL433" s="19" t="s">
        <v>129</v>
      </c>
      <c r="BM433" s="217" t="s">
        <v>511</v>
      </c>
    </row>
    <row r="434" s="2" customFormat="1">
      <c r="A434" s="40"/>
      <c r="B434" s="41"/>
      <c r="C434" s="42"/>
      <c r="D434" s="219" t="s">
        <v>131</v>
      </c>
      <c r="E434" s="42"/>
      <c r="F434" s="220" t="s">
        <v>512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131</v>
      </c>
      <c r="AU434" s="19" t="s">
        <v>83</v>
      </c>
    </row>
    <row r="435" s="14" customFormat="1">
      <c r="A435" s="14"/>
      <c r="B435" s="235"/>
      <c r="C435" s="236"/>
      <c r="D435" s="226" t="s">
        <v>133</v>
      </c>
      <c r="E435" s="237" t="s">
        <v>21</v>
      </c>
      <c r="F435" s="238" t="s">
        <v>309</v>
      </c>
      <c r="G435" s="236"/>
      <c r="H435" s="239">
        <v>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133</v>
      </c>
      <c r="AU435" s="245" t="s">
        <v>83</v>
      </c>
      <c r="AV435" s="14" t="s">
        <v>83</v>
      </c>
      <c r="AW435" s="14" t="s">
        <v>34</v>
      </c>
      <c r="AX435" s="14" t="s">
        <v>73</v>
      </c>
      <c r="AY435" s="245" t="s">
        <v>122</v>
      </c>
    </row>
    <row r="436" s="13" customFormat="1">
      <c r="A436" s="13"/>
      <c r="B436" s="224"/>
      <c r="C436" s="225"/>
      <c r="D436" s="226" t="s">
        <v>133</v>
      </c>
      <c r="E436" s="227" t="s">
        <v>21</v>
      </c>
      <c r="F436" s="228" t="s">
        <v>173</v>
      </c>
      <c r="G436" s="225"/>
      <c r="H436" s="227" t="s">
        <v>21</v>
      </c>
      <c r="I436" s="229"/>
      <c r="J436" s="225"/>
      <c r="K436" s="225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133</v>
      </c>
      <c r="AU436" s="234" t="s">
        <v>83</v>
      </c>
      <c r="AV436" s="13" t="s">
        <v>81</v>
      </c>
      <c r="AW436" s="13" t="s">
        <v>34</v>
      </c>
      <c r="AX436" s="13" t="s">
        <v>73</v>
      </c>
      <c r="AY436" s="234" t="s">
        <v>122</v>
      </c>
    </row>
    <row r="437" s="14" customFormat="1">
      <c r="A437" s="14"/>
      <c r="B437" s="235"/>
      <c r="C437" s="236"/>
      <c r="D437" s="226" t="s">
        <v>133</v>
      </c>
      <c r="E437" s="237" t="s">
        <v>21</v>
      </c>
      <c r="F437" s="238" t="s">
        <v>310</v>
      </c>
      <c r="G437" s="236"/>
      <c r="H437" s="239">
        <v>13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133</v>
      </c>
      <c r="AU437" s="245" t="s">
        <v>83</v>
      </c>
      <c r="AV437" s="14" t="s">
        <v>83</v>
      </c>
      <c r="AW437" s="14" t="s">
        <v>34</v>
      </c>
      <c r="AX437" s="14" t="s">
        <v>73</v>
      </c>
      <c r="AY437" s="245" t="s">
        <v>122</v>
      </c>
    </row>
    <row r="438" s="13" customFormat="1">
      <c r="A438" s="13"/>
      <c r="B438" s="224"/>
      <c r="C438" s="225"/>
      <c r="D438" s="226" t="s">
        <v>133</v>
      </c>
      <c r="E438" s="227" t="s">
        <v>21</v>
      </c>
      <c r="F438" s="228" t="s">
        <v>175</v>
      </c>
      <c r="G438" s="225"/>
      <c r="H438" s="227" t="s">
        <v>21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133</v>
      </c>
      <c r="AU438" s="234" t="s">
        <v>83</v>
      </c>
      <c r="AV438" s="13" t="s">
        <v>81</v>
      </c>
      <c r="AW438" s="13" t="s">
        <v>34</v>
      </c>
      <c r="AX438" s="13" t="s">
        <v>73</v>
      </c>
      <c r="AY438" s="234" t="s">
        <v>122</v>
      </c>
    </row>
    <row r="439" s="15" customFormat="1">
      <c r="A439" s="15"/>
      <c r="B439" s="246"/>
      <c r="C439" s="247"/>
      <c r="D439" s="226" t="s">
        <v>133</v>
      </c>
      <c r="E439" s="248" t="s">
        <v>21</v>
      </c>
      <c r="F439" s="249" t="s">
        <v>137</v>
      </c>
      <c r="G439" s="247"/>
      <c r="H439" s="250">
        <v>22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6" t="s">
        <v>133</v>
      </c>
      <c r="AU439" s="256" t="s">
        <v>83</v>
      </c>
      <c r="AV439" s="15" t="s">
        <v>129</v>
      </c>
      <c r="AW439" s="15" t="s">
        <v>34</v>
      </c>
      <c r="AX439" s="15" t="s">
        <v>81</v>
      </c>
      <c r="AY439" s="256" t="s">
        <v>122</v>
      </c>
    </row>
    <row r="440" s="2" customFormat="1" ht="16.5" customHeight="1">
      <c r="A440" s="40"/>
      <c r="B440" s="41"/>
      <c r="C440" s="257" t="s">
        <v>513</v>
      </c>
      <c r="D440" s="257" t="s">
        <v>217</v>
      </c>
      <c r="E440" s="258" t="s">
        <v>514</v>
      </c>
      <c r="F440" s="259" t="s">
        <v>515</v>
      </c>
      <c r="G440" s="260" t="s">
        <v>305</v>
      </c>
      <c r="H440" s="261">
        <v>22</v>
      </c>
      <c r="I440" s="262"/>
      <c r="J440" s="263">
        <f>ROUND(I440*H440,2)</f>
        <v>0</v>
      </c>
      <c r="K440" s="259" t="s">
        <v>128</v>
      </c>
      <c r="L440" s="264"/>
      <c r="M440" s="265" t="s">
        <v>21</v>
      </c>
      <c r="N440" s="266" t="s">
        <v>44</v>
      </c>
      <c r="O440" s="86"/>
      <c r="P440" s="215">
        <f>O440*H440</f>
        <v>0</v>
      </c>
      <c r="Q440" s="215">
        <v>0.058000000000000003</v>
      </c>
      <c r="R440" s="215">
        <f>Q440*H440</f>
        <v>1.276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197</v>
      </c>
      <c r="AT440" s="217" t="s">
        <v>217</v>
      </c>
      <c r="AU440" s="217" t="s">
        <v>83</v>
      </c>
      <c r="AY440" s="19" t="s">
        <v>122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81</v>
      </c>
      <c r="BK440" s="218">
        <f>ROUND(I440*H440,2)</f>
        <v>0</v>
      </c>
      <c r="BL440" s="19" t="s">
        <v>129</v>
      </c>
      <c r="BM440" s="217" t="s">
        <v>516</v>
      </c>
    </row>
    <row r="441" s="2" customFormat="1" ht="24.15" customHeight="1">
      <c r="A441" s="40"/>
      <c r="B441" s="41"/>
      <c r="C441" s="206" t="s">
        <v>517</v>
      </c>
      <c r="D441" s="206" t="s">
        <v>124</v>
      </c>
      <c r="E441" s="207" t="s">
        <v>518</v>
      </c>
      <c r="F441" s="208" t="s">
        <v>519</v>
      </c>
      <c r="G441" s="209" t="s">
        <v>305</v>
      </c>
      <c r="H441" s="210">
        <v>8</v>
      </c>
      <c r="I441" s="211"/>
      <c r="J441" s="212">
        <f>ROUND(I441*H441,2)</f>
        <v>0</v>
      </c>
      <c r="K441" s="208" t="s">
        <v>128</v>
      </c>
      <c r="L441" s="46"/>
      <c r="M441" s="213" t="s">
        <v>21</v>
      </c>
      <c r="N441" s="214" t="s">
        <v>44</v>
      </c>
      <c r="O441" s="86"/>
      <c r="P441" s="215">
        <f>O441*H441</f>
        <v>0</v>
      </c>
      <c r="Q441" s="215">
        <v>0.65847999999999995</v>
      </c>
      <c r="R441" s="215">
        <f>Q441*H441</f>
        <v>5.2678399999999996</v>
      </c>
      <c r="S441" s="215">
        <v>0.66000000000000003</v>
      </c>
      <c r="T441" s="216">
        <f>S441*H441</f>
        <v>5.2800000000000002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129</v>
      </c>
      <c r="AT441" s="217" t="s">
        <v>124</v>
      </c>
      <c r="AU441" s="217" t="s">
        <v>83</v>
      </c>
      <c r="AY441" s="19" t="s">
        <v>122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81</v>
      </c>
      <c r="BK441" s="218">
        <f>ROUND(I441*H441,2)</f>
        <v>0</v>
      </c>
      <c r="BL441" s="19" t="s">
        <v>129</v>
      </c>
      <c r="BM441" s="217" t="s">
        <v>520</v>
      </c>
    </row>
    <row r="442" s="2" customFormat="1">
      <c r="A442" s="40"/>
      <c r="B442" s="41"/>
      <c r="C442" s="42"/>
      <c r="D442" s="219" t="s">
        <v>131</v>
      </c>
      <c r="E442" s="42"/>
      <c r="F442" s="220" t="s">
        <v>521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131</v>
      </c>
      <c r="AU442" s="19" t="s">
        <v>83</v>
      </c>
    </row>
    <row r="443" s="13" customFormat="1">
      <c r="A443" s="13"/>
      <c r="B443" s="224"/>
      <c r="C443" s="225"/>
      <c r="D443" s="226" t="s">
        <v>133</v>
      </c>
      <c r="E443" s="227" t="s">
        <v>21</v>
      </c>
      <c r="F443" s="228" t="s">
        <v>522</v>
      </c>
      <c r="G443" s="225"/>
      <c r="H443" s="227" t="s">
        <v>21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133</v>
      </c>
      <c r="AU443" s="234" t="s">
        <v>83</v>
      </c>
      <c r="AV443" s="13" t="s">
        <v>81</v>
      </c>
      <c r="AW443" s="13" t="s">
        <v>34</v>
      </c>
      <c r="AX443" s="13" t="s">
        <v>73</v>
      </c>
      <c r="AY443" s="234" t="s">
        <v>122</v>
      </c>
    </row>
    <row r="444" s="14" customFormat="1">
      <c r="A444" s="14"/>
      <c r="B444" s="235"/>
      <c r="C444" s="236"/>
      <c r="D444" s="226" t="s">
        <v>133</v>
      </c>
      <c r="E444" s="237" t="s">
        <v>21</v>
      </c>
      <c r="F444" s="238" t="s">
        <v>402</v>
      </c>
      <c r="G444" s="236"/>
      <c r="H444" s="239">
        <v>4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133</v>
      </c>
      <c r="AU444" s="245" t="s">
        <v>83</v>
      </c>
      <c r="AV444" s="14" t="s">
        <v>83</v>
      </c>
      <c r="AW444" s="14" t="s">
        <v>34</v>
      </c>
      <c r="AX444" s="14" t="s">
        <v>73</v>
      </c>
      <c r="AY444" s="245" t="s">
        <v>122</v>
      </c>
    </row>
    <row r="445" s="14" customFormat="1">
      <c r="A445" s="14"/>
      <c r="B445" s="235"/>
      <c r="C445" s="236"/>
      <c r="D445" s="226" t="s">
        <v>133</v>
      </c>
      <c r="E445" s="237" t="s">
        <v>21</v>
      </c>
      <c r="F445" s="238" t="s">
        <v>523</v>
      </c>
      <c r="G445" s="236"/>
      <c r="H445" s="239">
        <v>4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133</v>
      </c>
      <c r="AU445" s="245" t="s">
        <v>83</v>
      </c>
      <c r="AV445" s="14" t="s">
        <v>83</v>
      </c>
      <c r="AW445" s="14" t="s">
        <v>34</v>
      </c>
      <c r="AX445" s="14" t="s">
        <v>73</v>
      </c>
      <c r="AY445" s="245" t="s">
        <v>122</v>
      </c>
    </row>
    <row r="446" s="15" customFormat="1">
      <c r="A446" s="15"/>
      <c r="B446" s="246"/>
      <c r="C446" s="247"/>
      <c r="D446" s="226" t="s">
        <v>133</v>
      </c>
      <c r="E446" s="248" t="s">
        <v>21</v>
      </c>
      <c r="F446" s="249" t="s">
        <v>137</v>
      </c>
      <c r="G446" s="247"/>
      <c r="H446" s="250">
        <v>8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133</v>
      </c>
      <c r="AU446" s="256" t="s">
        <v>83</v>
      </c>
      <c r="AV446" s="15" t="s">
        <v>129</v>
      </c>
      <c r="AW446" s="15" t="s">
        <v>34</v>
      </c>
      <c r="AX446" s="15" t="s">
        <v>81</v>
      </c>
      <c r="AY446" s="256" t="s">
        <v>122</v>
      </c>
    </row>
    <row r="447" s="2" customFormat="1" ht="16.5" customHeight="1">
      <c r="A447" s="40"/>
      <c r="B447" s="41"/>
      <c r="C447" s="257" t="s">
        <v>524</v>
      </c>
      <c r="D447" s="257" t="s">
        <v>217</v>
      </c>
      <c r="E447" s="258" t="s">
        <v>525</v>
      </c>
      <c r="F447" s="259" t="s">
        <v>526</v>
      </c>
      <c r="G447" s="260" t="s">
        <v>305</v>
      </c>
      <c r="H447" s="261">
        <v>8</v>
      </c>
      <c r="I447" s="262"/>
      <c r="J447" s="263">
        <f>ROUND(I447*H447,2)</f>
        <v>0</v>
      </c>
      <c r="K447" s="259" t="s">
        <v>128</v>
      </c>
      <c r="L447" s="264"/>
      <c r="M447" s="265" t="s">
        <v>21</v>
      </c>
      <c r="N447" s="266" t="s">
        <v>44</v>
      </c>
      <c r="O447" s="86"/>
      <c r="P447" s="215">
        <f>O447*H447</f>
        <v>0</v>
      </c>
      <c r="Q447" s="215">
        <v>0.19600000000000001</v>
      </c>
      <c r="R447" s="215">
        <f>Q447*H447</f>
        <v>1.5680000000000001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197</v>
      </c>
      <c r="AT447" s="217" t="s">
        <v>217</v>
      </c>
      <c r="AU447" s="217" t="s">
        <v>83</v>
      </c>
      <c r="AY447" s="19" t="s">
        <v>122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81</v>
      </c>
      <c r="BK447" s="218">
        <f>ROUND(I447*H447,2)</f>
        <v>0</v>
      </c>
      <c r="BL447" s="19" t="s">
        <v>129</v>
      </c>
      <c r="BM447" s="217" t="s">
        <v>527</v>
      </c>
    </row>
    <row r="448" s="2" customFormat="1" ht="16.5" customHeight="1">
      <c r="A448" s="40"/>
      <c r="B448" s="41"/>
      <c r="C448" s="206" t="s">
        <v>528</v>
      </c>
      <c r="D448" s="206" t="s">
        <v>124</v>
      </c>
      <c r="E448" s="207" t="s">
        <v>529</v>
      </c>
      <c r="F448" s="208" t="s">
        <v>530</v>
      </c>
      <c r="G448" s="209" t="s">
        <v>305</v>
      </c>
      <c r="H448" s="210">
        <v>2</v>
      </c>
      <c r="I448" s="211"/>
      <c r="J448" s="212">
        <f>ROUND(I448*H448,2)</f>
        <v>0</v>
      </c>
      <c r="K448" s="208" t="s">
        <v>128</v>
      </c>
      <c r="L448" s="46"/>
      <c r="M448" s="213" t="s">
        <v>21</v>
      </c>
      <c r="N448" s="214" t="s">
        <v>44</v>
      </c>
      <c r="O448" s="86"/>
      <c r="P448" s="215">
        <f>O448*H448</f>
        <v>0</v>
      </c>
      <c r="Q448" s="215">
        <v>0.10037</v>
      </c>
      <c r="R448" s="215">
        <f>Q448*H448</f>
        <v>0.20074</v>
      </c>
      <c r="S448" s="215">
        <v>0.10000000000000001</v>
      </c>
      <c r="T448" s="216">
        <f>S448*H448</f>
        <v>0.20000000000000001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129</v>
      </c>
      <c r="AT448" s="217" t="s">
        <v>124</v>
      </c>
      <c r="AU448" s="217" t="s">
        <v>83</v>
      </c>
      <c r="AY448" s="19" t="s">
        <v>122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81</v>
      </c>
      <c r="BK448" s="218">
        <f>ROUND(I448*H448,2)</f>
        <v>0</v>
      </c>
      <c r="BL448" s="19" t="s">
        <v>129</v>
      </c>
      <c r="BM448" s="217" t="s">
        <v>531</v>
      </c>
    </row>
    <row r="449" s="2" customFormat="1">
      <c r="A449" s="40"/>
      <c r="B449" s="41"/>
      <c r="C449" s="42"/>
      <c r="D449" s="219" t="s">
        <v>131</v>
      </c>
      <c r="E449" s="42"/>
      <c r="F449" s="220" t="s">
        <v>532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131</v>
      </c>
      <c r="AU449" s="19" t="s">
        <v>83</v>
      </c>
    </row>
    <row r="450" s="13" customFormat="1">
      <c r="A450" s="13"/>
      <c r="B450" s="224"/>
      <c r="C450" s="225"/>
      <c r="D450" s="226" t="s">
        <v>133</v>
      </c>
      <c r="E450" s="227" t="s">
        <v>21</v>
      </c>
      <c r="F450" s="228" t="s">
        <v>533</v>
      </c>
      <c r="G450" s="225"/>
      <c r="H450" s="227" t="s">
        <v>21</v>
      </c>
      <c r="I450" s="229"/>
      <c r="J450" s="225"/>
      <c r="K450" s="225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133</v>
      </c>
      <c r="AU450" s="234" t="s">
        <v>83</v>
      </c>
      <c r="AV450" s="13" t="s">
        <v>81</v>
      </c>
      <c r="AW450" s="13" t="s">
        <v>34</v>
      </c>
      <c r="AX450" s="13" t="s">
        <v>73</v>
      </c>
      <c r="AY450" s="234" t="s">
        <v>122</v>
      </c>
    </row>
    <row r="451" s="14" customFormat="1">
      <c r="A451" s="14"/>
      <c r="B451" s="235"/>
      <c r="C451" s="236"/>
      <c r="D451" s="226" t="s">
        <v>133</v>
      </c>
      <c r="E451" s="237" t="s">
        <v>21</v>
      </c>
      <c r="F451" s="238" t="s">
        <v>409</v>
      </c>
      <c r="G451" s="236"/>
      <c r="H451" s="239">
        <v>2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133</v>
      </c>
      <c r="AU451" s="245" t="s">
        <v>83</v>
      </c>
      <c r="AV451" s="14" t="s">
        <v>83</v>
      </c>
      <c r="AW451" s="14" t="s">
        <v>34</v>
      </c>
      <c r="AX451" s="14" t="s">
        <v>81</v>
      </c>
      <c r="AY451" s="245" t="s">
        <v>122</v>
      </c>
    </row>
    <row r="452" s="2" customFormat="1" ht="16.5" customHeight="1">
      <c r="A452" s="40"/>
      <c r="B452" s="41"/>
      <c r="C452" s="257" t="s">
        <v>534</v>
      </c>
      <c r="D452" s="257" t="s">
        <v>217</v>
      </c>
      <c r="E452" s="258" t="s">
        <v>535</v>
      </c>
      <c r="F452" s="259" t="s">
        <v>536</v>
      </c>
      <c r="G452" s="260" t="s">
        <v>305</v>
      </c>
      <c r="H452" s="261">
        <v>2</v>
      </c>
      <c r="I452" s="262"/>
      <c r="J452" s="263">
        <f>ROUND(I452*H452,2)</f>
        <v>0</v>
      </c>
      <c r="K452" s="259" t="s">
        <v>128</v>
      </c>
      <c r="L452" s="264"/>
      <c r="M452" s="265" t="s">
        <v>21</v>
      </c>
      <c r="N452" s="266" t="s">
        <v>44</v>
      </c>
      <c r="O452" s="86"/>
      <c r="P452" s="215">
        <f>O452*H452</f>
        <v>0</v>
      </c>
      <c r="Q452" s="215">
        <v>0.041099999999999998</v>
      </c>
      <c r="R452" s="215">
        <f>Q452*H452</f>
        <v>0.082199999999999995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197</v>
      </c>
      <c r="AT452" s="217" t="s">
        <v>217</v>
      </c>
      <c r="AU452" s="217" t="s">
        <v>83</v>
      </c>
      <c r="AY452" s="19" t="s">
        <v>122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81</v>
      </c>
      <c r="BK452" s="218">
        <f>ROUND(I452*H452,2)</f>
        <v>0</v>
      </c>
      <c r="BL452" s="19" t="s">
        <v>129</v>
      </c>
      <c r="BM452" s="217" t="s">
        <v>537</v>
      </c>
    </row>
    <row r="453" s="2" customFormat="1" ht="24.15" customHeight="1">
      <c r="A453" s="40"/>
      <c r="B453" s="41"/>
      <c r="C453" s="206" t="s">
        <v>538</v>
      </c>
      <c r="D453" s="206" t="s">
        <v>124</v>
      </c>
      <c r="E453" s="207" t="s">
        <v>539</v>
      </c>
      <c r="F453" s="208" t="s">
        <v>540</v>
      </c>
      <c r="G453" s="209" t="s">
        <v>305</v>
      </c>
      <c r="H453" s="210">
        <v>1</v>
      </c>
      <c r="I453" s="211"/>
      <c r="J453" s="212">
        <f>ROUND(I453*H453,2)</f>
        <v>0</v>
      </c>
      <c r="K453" s="208" t="s">
        <v>128</v>
      </c>
      <c r="L453" s="46"/>
      <c r="M453" s="213" t="s">
        <v>21</v>
      </c>
      <c r="N453" s="214" t="s">
        <v>44</v>
      </c>
      <c r="O453" s="86"/>
      <c r="P453" s="215">
        <f>O453*H453</f>
        <v>0</v>
      </c>
      <c r="Q453" s="215">
        <v>0.53325999999999996</v>
      </c>
      <c r="R453" s="215">
        <f>Q453*H453</f>
        <v>0.53325999999999996</v>
      </c>
      <c r="S453" s="215">
        <v>0.29999999999999999</v>
      </c>
      <c r="T453" s="216">
        <f>S453*H453</f>
        <v>0.29999999999999999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129</v>
      </c>
      <c r="AT453" s="217" t="s">
        <v>124</v>
      </c>
      <c r="AU453" s="217" t="s">
        <v>83</v>
      </c>
      <c r="AY453" s="19" t="s">
        <v>122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129</v>
      </c>
      <c r="BM453" s="217" t="s">
        <v>541</v>
      </c>
    </row>
    <row r="454" s="2" customFormat="1">
      <c r="A454" s="40"/>
      <c r="B454" s="41"/>
      <c r="C454" s="42"/>
      <c r="D454" s="219" t="s">
        <v>131</v>
      </c>
      <c r="E454" s="42"/>
      <c r="F454" s="220" t="s">
        <v>542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131</v>
      </c>
      <c r="AU454" s="19" t="s">
        <v>83</v>
      </c>
    </row>
    <row r="455" s="13" customFormat="1">
      <c r="A455" s="13"/>
      <c r="B455" s="224"/>
      <c r="C455" s="225"/>
      <c r="D455" s="226" t="s">
        <v>133</v>
      </c>
      <c r="E455" s="227" t="s">
        <v>21</v>
      </c>
      <c r="F455" s="228" t="s">
        <v>543</v>
      </c>
      <c r="G455" s="225"/>
      <c r="H455" s="227" t="s">
        <v>21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133</v>
      </c>
      <c r="AU455" s="234" t="s">
        <v>83</v>
      </c>
      <c r="AV455" s="13" t="s">
        <v>81</v>
      </c>
      <c r="AW455" s="13" t="s">
        <v>34</v>
      </c>
      <c r="AX455" s="13" t="s">
        <v>73</v>
      </c>
      <c r="AY455" s="234" t="s">
        <v>122</v>
      </c>
    </row>
    <row r="456" s="14" customFormat="1">
      <c r="A456" s="14"/>
      <c r="B456" s="235"/>
      <c r="C456" s="236"/>
      <c r="D456" s="226" t="s">
        <v>133</v>
      </c>
      <c r="E456" s="237" t="s">
        <v>21</v>
      </c>
      <c r="F456" s="238" t="s">
        <v>544</v>
      </c>
      <c r="G456" s="236"/>
      <c r="H456" s="239">
        <v>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133</v>
      </c>
      <c r="AU456" s="245" t="s">
        <v>83</v>
      </c>
      <c r="AV456" s="14" t="s">
        <v>83</v>
      </c>
      <c r="AW456" s="14" t="s">
        <v>34</v>
      </c>
      <c r="AX456" s="14" t="s">
        <v>81</v>
      </c>
      <c r="AY456" s="245" t="s">
        <v>122</v>
      </c>
    </row>
    <row r="457" s="2" customFormat="1" ht="16.5" customHeight="1">
      <c r="A457" s="40"/>
      <c r="B457" s="41"/>
      <c r="C457" s="257" t="s">
        <v>545</v>
      </c>
      <c r="D457" s="257" t="s">
        <v>217</v>
      </c>
      <c r="E457" s="258" t="s">
        <v>546</v>
      </c>
      <c r="F457" s="259" t="s">
        <v>547</v>
      </c>
      <c r="G457" s="260" t="s">
        <v>305</v>
      </c>
      <c r="H457" s="261">
        <v>1</v>
      </c>
      <c r="I457" s="262"/>
      <c r="J457" s="263">
        <f>ROUND(I457*H457,2)</f>
        <v>0</v>
      </c>
      <c r="K457" s="259" t="s">
        <v>128</v>
      </c>
      <c r="L457" s="264"/>
      <c r="M457" s="265" t="s">
        <v>21</v>
      </c>
      <c r="N457" s="266" t="s">
        <v>44</v>
      </c>
      <c r="O457" s="86"/>
      <c r="P457" s="215">
        <f>O457*H457</f>
        <v>0</v>
      </c>
      <c r="Q457" s="215">
        <v>0.050599999999999999</v>
      </c>
      <c r="R457" s="215">
        <f>Q457*H457</f>
        <v>0.050599999999999999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197</v>
      </c>
      <c r="AT457" s="217" t="s">
        <v>217</v>
      </c>
      <c r="AU457" s="217" t="s">
        <v>83</v>
      </c>
      <c r="AY457" s="19" t="s">
        <v>122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81</v>
      </c>
      <c r="BK457" s="218">
        <f>ROUND(I457*H457,2)</f>
        <v>0</v>
      </c>
      <c r="BL457" s="19" t="s">
        <v>129</v>
      </c>
      <c r="BM457" s="217" t="s">
        <v>548</v>
      </c>
    </row>
    <row r="458" s="2" customFormat="1" ht="16.5" customHeight="1">
      <c r="A458" s="40"/>
      <c r="B458" s="41"/>
      <c r="C458" s="206" t="s">
        <v>549</v>
      </c>
      <c r="D458" s="206" t="s">
        <v>124</v>
      </c>
      <c r="E458" s="207" t="s">
        <v>550</v>
      </c>
      <c r="F458" s="208" t="s">
        <v>551</v>
      </c>
      <c r="G458" s="209" t="s">
        <v>305</v>
      </c>
      <c r="H458" s="210">
        <v>1</v>
      </c>
      <c r="I458" s="211"/>
      <c r="J458" s="212">
        <f>ROUND(I458*H458,2)</f>
        <v>0</v>
      </c>
      <c r="K458" s="208" t="s">
        <v>128</v>
      </c>
      <c r="L458" s="46"/>
      <c r="M458" s="213" t="s">
        <v>21</v>
      </c>
      <c r="N458" s="214" t="s">
        <v>44</v>
      </c>
      <c r="O458" s="86"/>
      <c r="P458" s="215">
        <f>O458*H458</f>
        <v>0</v>
      </c>
      <c r="Q458" s="215">
        <v>0.21734000000000001</v>
      </c>
      <c r="R458" s="215">
        <f>Q458*H458</f>
        <v>0.21734000000000001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129</v>
      </c>
      <c r="AT458" s="217" t="s">
        <v>124</v>
      </c>
      <c r="AU458" s="217" t="s">
        <v>83</v>
      </c>
      <c r="AY458" s="19" t="s">
        <v>122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81</v>
      </c>
      <c r="BK458" s="218">
        <f>ROUND(I458*H458,2)</f>
        <v>0</v>
      </c>
      <c r="BL458" s="19" t="s">
        <v>129</v>
      </c>
      <c r="BM458" s="217" t="s">
        <v>552</v>
      </c>
    </row>
    <row r="459" s="2" customFormat="1">
      <c r="A459" s="40"/>
      <c r="B459" s="41"/>
      <c r="C459" s="42"/>
      <c r="D459" s="219" t="s">
        <v>131</v>
      </c>
      <c r="E459" s="42"/>
      <c r="F459" s="220" t="s">
        <v>553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131</v>
      </c>
      <c r="AU459" s="19" t="s">
        <v>83</v>
      </c>
    </row>
    <row r="460" s="13" customFormat="1">
      <c r="A460" s="13"/>
      <c r="B460" s="224"/>
      <c r="C460" s="225"/>
      <c r="D460" s="226" t="s">
        <v>133</v>
      </c>
      <c r="E460" s="227" t="s">
        <v>21</v>
      </c>
      <c r="F460" s="228" t="s">
        <v>554</v>
      </c>
      <c r="G460" s="225"/>
      <c r="H460" s="227" t="s">
        <v>21</v>
      </c>
      <c r="I460" s="229"/>
      <c r="J460" s="225"/>
      <c r="K460" s="225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133</v>
      </c>
      <c r="AU460" s="234" t="s">
        <v>83</v>
      </c>
      <c r="AV460" s="13" t="s">
        <v>81</v>
      </c>
      <c r="AW460" s="13" t="s">
        <v>34</v>
      </c>
      <c r="AX460" s="13" t="s">
        <v>73</v>
      </c>
      <c r="AY460" s="234" t="s">
        <v>122</v>
      </c>
    </row>
    <row r="461" s="14" customFormat="1">
      <c r="A461" s="14"/>
      <c r="B461" s="235"/>
      <c r="C461" s="236"/>
      <c r="D461" s="226" t="s">
        <v>133</v>
      </c>
      <c r="E461" s="237" t="s">
        <v>21</v>
      </c>
      <c r="F461" s="238" t="s">
        <v>388</v>
      </c>
      <c r="G461" s="236"/>
      <c r="H461" s="239">
        <v>1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133</v>
      </c>
      <c r="AU461" s="245" t="s">
        <v>83</v>
      </c>
      <c r="AV461" s="14" t="s">
        <v>83</v>
      </c>
      <c r="AW461" s="14" t="s">
        <v>34</v>
      </c>
      <c r="AX461" s="14" t="s">
        <v>81</v>
      </c>
      <c r="AY461" s="245" t="s">
        <v>122</v>
      </c>
    </row>
    <row r="462" s="13" customFormat="1">
      <c r="A462" s="13"/>
      <c r="B462" s="224"/>
      <c r="C462" s="225"/>
      <c r="D462" s="226" t="s">
        <v>133</v>
      </c>
      <c r="E462" s="227" t="s">
        <v>21</v>
      </c>
      <c r="F462" s="228" t="s">
        <v>555</v>
      </c>
      <c r="G462" s="225"/>
      <c r="H462" s="227" t="s">
        <v>21</v>
      </c>
      <c r="I462" s="229"/>
      <c r="J462" s="225"/>
      <c r="K462" s="225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133</v>
      </c>
      <c r="AU462" s="234" t="s">
        <v>83</v>
      </c>
      <c r="AV462" s="13" t="s">
        <v>81</v>
      </c>
      <c r="AW462" s="13" t="s">
        <v>34</v>
      </c>
      <c r="AX462" s="13" t="s">
        <v>73</v>
      </c>
      <c r="AY462" s="234" t="s">
        <v>122</v>
      </c>
    </row>
    <row r="463" s="2" customFormat="1" ht="16.5" customHeight="1">
      <c r="A463" s="40"/>
      <c r="B463" s="41"/>
      <c r="C463" s="257" t="s">
        <v>556</v>
      </c>
      <c r="D463" s="257" t="s">
        <v>217</v>
      </c>
      <c r="E463" s="258" t="s">
        <v>557</v>
      </c>
      <c r="F463" s="259" t="s">
        <v>558</v>
      </c>
      <c r="G463" s="260" t="s">
        <v>305</v>
      </c>
      <c r="H463" s="261">
        <v>1</v>
      </c>
      <c r="I463" s="262"/>
      <c r="J463" s="263">
        <f>ROUND(I463*H463,2)</f>
        <v>0</v>
      </c>
      <c r="K463" s="259" t="s">
        <v>21</v>
      </c>
      <c r="L463" s="264"/>
      <c r="M463" s="265" t="s">
        <v>21</v>
      </c>
      <c r="N463" s="266" t="s">
        <v>44</v>
      </c>
      <c r="O463" s="86"/>
      <c r="P463" s="215">
        <f>O463*H463</f>
        <v>0</v>
      </c>
      <c r="Q463" s="215">
        <v>0.157</v>
      </c>
      <c r="R463" s="215">
        <f>Q463*H463</f>
        <v>0.157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197</v>
      </c>
      <c r="AT463" s="217" t="s">
        <v>217</v>
      </c>
      <c r="AU463" s="217" t="s">
        <v>83</v>
      </c>
      <c r="AY463" s="19" t="s">
        <v>122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81</v>
      </c>
      <c r="BK463" s="218">
        <f>ROUND(I463*H463,2)</f>
        <v>0</v>
      </c>
      <c r="BL463" s="19" t="s">
        <v>129</v>
      </c>
      <c r="BM463" s="217" t="s">
        <v>559</v>
      </c>
    </row>
    <row r="464" s="2" customFormat="1" ht="16.5" customHeight="1">
      <c r="A464" s="40"/>
      <c r="B464" s="41"/>
      <c r="C464" s="257" t="s">
        <v>560</v>
      </c>
      <c r="D464" s="257" t="s">
        <v>217</v>
      </c>
      <c r="E464" s="258" t="s">
        <v>561</v>
      </c>
      <c r="F464" s="259" t="s">
        <v>562</v>
      </c>
      <c r="G464" s="260" t="s">
        <v>305</v>
      </c>
      <c r="H464" s="261">
        <v>1</v>
      </c>
      <c r="I464" s="262"/>
      <c r="J464" s="263">
        <f>ROUND(I464*H464,2)</f>
        <v>0</v>
      </c>
      <c r="K464" s="259" t="s">
        <v>128</v>
      </c>
      <c r="L464" s="264"/>
      <c r="M464" s="265" t="s">
        <v>21</v>
      </c>
      <c r="N464" s="266" t="s">
        <v>44</v>
      </c>
      <c r="O464" s="86"/>
      <c r="P464" s="215">
        <f>O464*H464</f>
        <v>0</v>
      </c>
      <c r="Q464" s="215">
        <v>0.0040000000000000001</v>
      </c>
      <c r="R464" s="215">
        <f>Q464*H464</f>
        <v>0.0040000000000000001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197</v>
      </c>
      <c r="AT464" s="217" t="s">
        <v>217</v>
      </c>
      <c r="AU464" s="217" t="s">
        <v>83</v>
      </c>
      <c r="AY464" s="19" t="s">
        <v>122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81</v>
      </c>
      <c r="BK464" s="218">
        <f>ROUND(I464*H464,2)</f>
        <v>0</v>
      </c>
      <c r="BL464" s="19" t="s">
        <v>129</v>
      </c>
      <c r="BM464" s="217" t="s">
        <v>563</v>
      </c>
    </row>
    <row r="465" s="2" customFormat="1" ht="16.5" customHeight="1">
      <c r="A465" s="40"/>
      <c r="B465" s="41"/>
      <c r="C465" s="206" t="s">
        <v>564</v>
      </c>
      <c r="D465" s="206" t="s">
        <v>124</v>
      </c>
      <c r="E465" s="207" t="s">
        <v>565</v>
      </c>
      <c r="F465" s="208" t="s">
        <v>566</v>
      </c>
      <c r="G465" s="209" t="s">
        <v>305</v>
      </c>
      <c r="H465" s="210">
        <v>21</v>
      </c>
      <c r="I465" s="211"/>
      <c r="J465" s="212">
        <f>ROUND(I465*H465,2)</f>
        <v>0</v>
      </c>
      <c r="K465" s="208" t="s">
        <v>128</v>
      </c>
      <c r="L465" s="46"/>
      <c r="M465" s="213" t="s">
        <v>21</v>
      </c>
      <c r="N465" s="214" t="s">
        <v>44</v>
      </c>
      <c r="O465" s="86"/>
      <c r="P465" s="215">
        <f>O465*H465</f>
        <v>0</v>
      </c>
      <c r="Q465" s="215">
        <v>0.21734000000000001</v>
      </c>
      <c r="R465" s="215">
        <f>Q465*H465</f>
        <v>4.5641400000000001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129</v>
      </c>
      <c r="AT465" s="217" t="s">
        <v>124</v>
      </c>
      <c r="AU465" s="217" t="s">
        <v>83</v>
      </c>
      <c r="AY465" s="19" t="s">
        <v>122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81</v>
      </c>
      <c r="BK465" s="218">
        <f>ROUND(I465*H465,2)</f>
        <v>0</v>
      </c>
      <c r="BL465" s="19" t="s">
        <v>129</v>
      </c>
      <c r="BM465" s="217" t="s">
        <v>567</v>
      </c>
    </row>
    <row r="466" s="2" customFormat="1">
      <c r="A466" s="40"/>
      <c r="B466" s="41"/>
      <c r="C466" s="42"/>
      <c r="D466" s="219" t="s">
        <v>131</v>
      </c>
      <c r="E466" s="42"/>
      <c r="F466" s="220" t="s">
        <v>568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131</v>
      </c>
      <c r="AU466" s="19" t="s">
        <v>83</v>
      </c>
    </row>
    <row r="467" s="13" customFormat="1">
      <c r="A467" s="13"/>
      <c r="B467" s="224"/>
      <c r="C467" s="225"/>
      <c r="D467" s="226" t="s">
        <v>133</v>
      </c>
      <c r="E467" s="227" t="s">
        <v>21</v>
      </c>
      <c r="F467" s="228" t="s">
        <v>308</v>
      </c>
      <c r="G467" s="225"/>
      <c r="H467" s="227" t="s">
        <v>21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133</v>
      </c>
      <c r="AU467" s="234" t="s">
        <v>83</v>
      </c>
      <c r="AV467" s="13" t="s">
        <v>81</v>
      </c>
      <c r="AW467" s="13" t="s">
        <v>34</v>
      </c>
      <c r="AX467" s="13" t="s">
        <v>73</v>
      </c>
      <c r="AY467" s="234" t="s">
        <v>122</v>
      </c>
    </row>
    <row r="468" s="14" customFormat="1">
      <c r="A468" s="14"/>
      <c r="B468" s="235"/>
      <c r="C468" s="236"/>
      <c r="D468" s="226" t="s">
        <v>133</v>
      </c>
      <c r="E468" s="237" t="s">
        <v>21</v>
      </c>
      <c r="F468" s="238" t="s">
        <v>569</v>
      </c>
      <c r="G468" s="236"/>
      <c r="H468" s="239">
        <v>8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133</v>
      </c>
      <c r="AU468" s="245" t="s">
        <v>83</v>
      </c>
      <c r="AV468" s="14" t="s">
        <v>83</v>
      </c>
      <c r="AW468" s="14" t="s">
        <v>34</v>
      </c>
      <c r="AX468" s="14" t="s">
        <v>73</v>
      </c>
      <c r="AY468" s="245" t="s">
        <v>122</v>
      </c>
    </row>
    <row r="469" s="13" customFormat="1">
      <c r="A469" s="13"/>
      <c r="B469" s="224"/>
      <c r="C469" s="225"/>
      <c r="D469" s="226" t="s">
        <v>133</v>
      </c>
      <c r="E469" s="227" t="s">
        <v>21</v>
      </c>
      <c r="F469" s="228" t="s">
        <v>570</v>
      </c>
      <c r="G469" s="225"/>
      <c r="H469" s="227" t="s">
        <v>21</v>
      </c>
      <c r="I469" s="229"/>
      <c r="J469" s="225"/>
      <c r="K469" s="225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133</v>
      </c>
      <c r="AU469" s="234" t="s">
        <v>83</v>
      </c>
      <c r="AV469" s="13" t="s">
        <v>81</v>
      </c>
      <c r="AW469" s="13" t="s">
        <v>34</v>
      </c>
      <c r="AX469" s="13" t="s">
        <v>73</v>
      </c>
      <c r="AY469" s="234" t="s">
        <v>122</v>
      </c>
    </row>
    <row r="470" s="14" customFormat="1">
      <c r="A470" s="14"/>
      <c r="B470" s="235"/>
      <c r="C470" s="236"/>
      <c r="D470" s="226" t="s">
        <v>133</v>
      </c>
      <c r="E470" s="237" t="s">
        <v>21</v>
      </c>
      <c r="F470" s="238" t="s">
        <v>310</v>
      </c>
      <c r="G470" s="236"/>
      <c r="H470" s="239">
        <v>13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133</v>
      </c>
      <c r="AU470" s="245" t="s">
        <v>83</v>
      </c>
      <c r="AV470" s="14" t="s">
        <v>83</v>
      </c>
      <c r="AW470" s="14" t="s">
        <v>34</v>
      </c>
      <c r="AX470" s="14" t="s">
        <v>73</v>
      </c>
      <c r="AY470" s="245" t="s">
        <v>122</v>
      </c>
    </row>
    <row r="471" s="13" customFormat="1">
      <c r="A471" s="13"/>
      <c r="B471" s="224"/>
      <c r="C471" s="225"/>
      <c r="D471" s="226" t="s">
        <v>133</v>
      </c>
      <c r="E471" s="227" t="s">
        <v>21</v>
      </c>
      <c r="F471" s="228" t="s">
        <v>175</v>
      </c>
      <c r="G471" s="225"/>
      <c r="H471" s="227" t="s">
        <v>21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133</v>
      </c>
      <c r="AU471" s="234" t="s">
        <v>83</v>
      </c>
      <c r="AV471" s="13" t="s">
        <v>81</v>
      </c>
      <c r="AW471" s="13" t="s">
        <v>34</v>
      </c>
      <c r="AX471" s="13" t="s">
        <v>73</v>
      </c>
      <c r="AY471" s="234" t="s">
        <v>122</v>
      </c>
    </row>
    <row r="472" s="15" customFormat="1">
      <c r="A472" s="15"/>
      <c r="B472" s="246"/>
      <c r="C472" s="247"/>
      <c r="D472" s="226" t="s">
        <v>133</v>
      </c>
      <c r="E472" s="248" t="s">
        <v>21</v>
      </c>
      <c r="F472" s="249" t="s">
        <v>137</v>
      </c>
      <c r="G472" s="247"/>
      <c r="H472" s="250">
        <v>21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133</v>
      </c>
      <c r="AU472" s="256" t="s">
        <v>83</v>
      </c>
      <c r="AV472" s="15" t="s">
        <v>129</v>
      </c>
      <c r="AW472" s="15" t="s">
        <v>34</v>
      </c>
      <c r="AX472" s="15" t="s">
        <v>81</v>
      </c>
      <c r="AY472" s="256" t="s">
        <v>122</v>
      </c>
    </row>
    <row r="473" s="2" customFormat="1" ht="16.5" customHeight="1">
      <c r="A473" s="40"/>
      <c r="B473" s="41"/>
      <c r="C473" s="257" t="s">
        <v>571</v>
      </c>
      <c r="D473" s="257" t="s">
        <v>217</v>
      </c>
      <c r="E473" s="258" t="s">
        <v>546</v>
      </c>
      <c r="F473" s="259" t="s">
        <v>547</v>
      </c>
      <c r="G473" s="260" t="s">
        <v>305</v>
      </c>
      <c r="H473" s="261">
        <v>21</v>
      </c>
      <c r="I473" s="262"/>
      <c r="J473" s="263">
        <f>ROUND(I473*H473,2)</f>
        <v>0</v>
      </c>
      <c r="K473" s="259" t="s">
        <v>128</v>
      </c>
      <c r="L473" s="264"/>
      <c r="M473" s="265" t="s">
        <v>21</v>
      </c>
      <c r="N473" s="266" t="s">
        <v>44</v>
      </c>
      <c r="O473" s="86"/>
      <c r="P473" s="215">
        <f>O473*H473</f>
        <v>0</v>
      </c>
      <c r="Q473" s="215">
        <v>0.050599999999999999</v>
      </c>
      <c r="R473" s="215">
        <f>Q473*H473</f>
        <v>1.0626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197</v>
      </c>
      <c r="AT473" s="217" t="s">
        <v>217</v>
      </c>
      <c r="AU473" s="217" t="s">
        <v>83</v>
      </c>
      <c r="AY473" s="19" t="s">
        <v>122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81</v>
      </c>
      <c r="BK473" s="218">
        <f>ROUND(I473*H473,2)</f>
        <v>0</v>
      </c>
      <c r="BL473" s="19" t="s">
        <v>129</v>
      </c>
      <c r="BM473" s="217" t="s">
        <v>572</v>
      </c>
    </row>
    <row r="474" s="2" customFormat="1" ht="16.5" customHeight="1">
      <c r="A474" s="40"/>
      <c r="B474" s="41"/>
      <c r="C474" s="257" t="s">
        <v>573</v>
      </c>
      <c r="D474" s="257" t="s">
        <v>217</v>
      </c>
      <c r="E474" s="258" t="s">
        <v>561</v>
      </c>
      <c r="F474" s="259" t="s">
        <v>562</v>
      </c>
      <c r="G474" s="260" t="s">
        <v>305</v>
      </c>
      <c r="H474" s="261">
        <v>21</v>
      </c>
      <c r="I474" s="262"/>
      <c r="J474" s="263">
        <f>ROUND(I474*H474,2)</f>
        <v>0</v>
      </c>
      <c r="K474" s="259" t="s">
        <v>128</v>
      </c>
      <c r="L474" s="264"/>
      <c r="M474" s="265" t="s">
        <v>21</v>
      </c>
      <c r="N474" s="266" t="s">
        <v>44</v>
      </c>
      <c r="O474" s="86"/>
      <c r="P474" s="215">
        <f>O474*H474</f>
        <v>0</v>
      </c>
      <c r="Q474" s="215">
        <v>0.0040000000000000001</v>
      </c>
      <c r="R474" s="215">
        <f>Q474*H474</f>
        <v>0.084000000000000005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197</v>
      </c>
      <c r="AT474" s="217" t="s">
        <v>217</v>
      </c>
      <c r="AU474" s="217" t="s">
        <v>83</v>
      </c>
      <c r="AY474" s="19" t="s">
        <v>122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81</v>
      </c>
      <c r="BK474" s="218">
        <f>ROUND(I474*H474,2)</f>
        <v>0</v>
      </c>
      <c r="BL474" s="19" t="s">
        <v>129</v>
      </c>
      <c r="BM474" s="217" t="s">
        <v>574</v>
      </c>
    </row>
    <row r="475" s="2" customFormat="1" ht="16.5" customHeight="1">
      <c r="A475" s="40"/>
      <c r="B475" s="41"/>
      <c r="C475" s="206" t="s">
        <v>575</v>
      </c>
      <c r="D475" s="206" t="s">
        <v>124</v>
      </c>
      <c r="E475" s="207" t="s">
        <v>576</v>
      </c>
      <c r="F475" s="208" t="s">
        <v>577</v>
      </c>
      <c r="G475" s="209" t="s">
        <v>153</v>
      </c>
      <c r="H475" s="210">
        <v>6.4660000000000002</v>
      </c>
      <c r="I475" s="211"/>
      <c r="J475" s="212">
        <f>ROUND(I475*H475,2)</f>
        <v>0</v>
      </c>
      <c r="K475" s="208" t="s">
        <v>128</v>
      </c>
      <c r="L475" s="46"/>
      <c r="M475" s="213" t="s">
        <v>21</v>
      </c>
      <c r="N475" s="214" t="s">
        <v>44</v>
      </c>
      <c r="O475" s="86"/>
      <c r="P475" s="215">
        <f>O475*H475</f>
        <v>0</v>
      </c>
      <c r="Q475" s="215">
        <v>0</v>
      </c>
      <c r="R475" s="215">
        <f>Q475*H475</f>
        <v>0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129</v>
      </c>
      <c r="AT475" s="217" t="s">
        <v>124</v>
      </c>
      <c r="AU475" s="217" t="s">
        <v>83</v>
      </c>
      <c r="AY475" s="19" t="s">
        <v>122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81</v>
      </c>
      <c r="BK475" s="218">
        <f>ROUND(I475*H475,2)</f>
        <v>0</v>
      </c>
      <c r="BL475" s="19" t="s">
        <v>129</v>
      </c>
      <c r="BM475" s="217" t="s">
        <v>578</v>
      </c>
    </row>
    <row r="476" s="2" customFormat="1">
      <c r="A476" s="40"/>
      <c r="B476" s="41"/>
      <c r="C476" s="42"/>
      <c r="D476" s="219" t="s">
        <v>131</v>
      </c>
      <c r="E476" s="42"/>
      <c r="F476" s="220" t="s">
        <v>579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131</v>
      </c>
      <c r="AU476" s="19" t="s">
        <v>83</v>
      </c>
    </row>
    <row r="477" s="13" customFormat="1">
      <c r="A477" s="13"/>
      <c r="B477" s="224"/>
      <c r="C477" s="225"/>
      <c r="D477" s="226" t="s">
        <v>133</v>
      </c>
      <c r="E477" s="227" t="s">
        <v>21</v>
      </c>
      <c r="F477" s="228" t="s">
        <v>297</v>
      </c>
      <c r="G477" s="225"/>
      <c r="H477" s="227" t="s">
        <v>21</v>
      </c>
      <c r="I477" s="229"/>
      <c r="J477" s="225"/>
      <c r="K477" s="225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133</v>
      </c>
      <c r="AU477" s="234" t="s">
        <v>83</v>
      </c>
      <c r="AV477" s="13" t="s">
        <v>81</v>
      </c>
      <c r="AW477" s="13" t="s">
        <v>34</v>
      </c>
      <c r="AX477" s="13" t="s">
        <v>73</v>
      </c>
      <c r="AY477" s="234" t="s">
        <v>122</v>
      </c>
    </row>
    <row r="478" s="13" customFormat="1">
      <c r="A478" s="13"/>
      <c r="B478" s="224"/>
      <c r="C478" s="225"/>
      <c r="D478" s="226" t="s">
        <v>133</v>
      </c>
      <c r="E478" s="227" t="s">
        <v>21</v>
      </c>
      <c r="F478" s="228" t="s">
        <v>416</v>
      </c>
      <c r="G478" s="225"/>
      <c r="H478" s="227" t="s">
        <v>21</v>
      </c>
      <c r="I478" s="229"/>
      <c r="J478" s="225"/>
      <c r="K478" s="225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133</v>
      </c>
      <c r="AU478" s="234" t="s">
        <v>83</v>
      </c>
      <c r="AV478" s="13" t="s">
        <v>81</v>
      </c>
      <c r="AW478" s="13" t="s">
        <v>34</v>
      </c>
      <c r="AX478" s="13" t="s">
        <v>73</v>
      </c>
      <c r="AY478" s="234" t="s">
        <v>122</v>
      </c>
    </row>
    <row r="479" s="14" customFormat="1">
      <c r="A479" s="14"/>
      <c r="B479" s="235"/>
      <c r="C479" s="236"/>
      <c r="D479" s="226" t="s">
        <v>133</v>
      </c>
      <c r="E479" s="237" t="s">
        <v>21</v>
      </c>
      <c r="F479" s="238" t="s">
        <v>580</v>
      </c>
      <c r="G479" s="236"/>
      <c r="H479" s="239">
        <v>1.3420000000000001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133</v>
      </c>
      <c r="AU479" s="245" t="s">
        <v>83</v>
      </c>
      <c r="AV479" s="14" t="s">
        <v>83</v>
      </c>
      <c r="AW479" s="14" t="s">
        <v>34</v>
      </c>
      <c r="AX479" s="14" t="s">
        <v>73</v>
      </c>
      <c r="AY479" s="245" t="s">
        <v>122</v>
      </c>
    </row>
    <row r="480" s="14" customFormat="1">
      <c r="A480" s="14"/>
      <c r="B480" s="235"/>
      <c r="C480" s="236"/>
      <c r="D480" s="226" t="s">
        <v>133</v>
      </c>
      <c r="E480" s="237" t="s">
        <v>21</v>
      </c>
      <c r="F480" s="238" t="s">
        <v>581</v>
      </c>
      <c r="G480" s="236"/>
      <c r="H480" s="239">
        <v>1.0980000000000001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133</v>
      </c>
      <c r="AU480" s="245" t="s">
        <v>83</v>
      </c>
      <c r="AV480" s="14" t="s">
        <v>83</v>
      </c>
      <c r="AW480" s="14" t="s">
        <v>34</v>
      </c>
      <c r="AX480" s="14" t="s">
        <v>73</v>
      </c>
      <c r="AY480" s="245" t="s">
        <v>122</v>
      </c>
    </row>
    <row r="481" s="13" customFormat="1">
      <c r="A481" s="13"/>
      <c r="B481" s="224"/>
      <c r="C481" s="225"/>
      <c r="D481" s="226" t="s">
        <v>133</v>
      </c>
      <c r="E481" s="227" t="s">
        <v>21</v>
      </c>
      <c r="F481" s="228" t="s">
        <v>426</v>
      </c>
      <c r="G481" s="225"/>
      <c r="H481" s="227" t="s">
        <v>21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133</v>
      </c>
      <c r="AU481" s="234" t="s">
        <v>83</v>
      </c>
      <c r="AV481" s="13" t="s">
        <v>81</v>
      </c>
      <c r="AW481" s="13" t="s">
        <v>34</v>
      </c>
      <c r="AX481" s="13" t="s">
        <v>73</v>
      </c>
      <c r="AY481" s="234" t="s">
        <v>122</v>
      </c>
    </row>
    <row r="482" s="14" customFormat="1">
      <c r="A482" s="14"/>
      <c r="B482" s="235"/>
      <c r="C482" s="236"/>
      <c r="D482" s="226" t="s">
        <v>133</v>
      </c>
      <c r="E482" s="237" t="s">
        <v>21</v>
      </c>
      <c r="F482" s="238" t="s">
        <v>582</v>
      </c>
      <c r="G482" s="236"/>
      <c r="H482" s="239">
        <v>1.3420000000000001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133</v>
      </c>
      <c r="AU482" s="245" t="s">
        <v>83</v>
      </c>
      <c r="AV482" s="14" t="s">
        <v>83</v>
      </c>
      <c r="AW482" s="14" t="s">
        <v>34</v>
      </c>
      <c r="AX482" s="14" t="s">
        <v>73</v>
      </c>
      <c r="AY482" s="245" t="s">
        <v>122</v>
      </c>
    </row>
    <row r="483" s="14" customFormat="1">
      <c r="A483" s="14"/>
      <c r="B483" s="235"/>
      <c r="C483" s="236"/>
      <c r="D483" s="226" t="s">
        <v>133</v>
      </c>
      <c r="E483" s="237" t="s">
        <v>21</v>
      </c>
      <c r="F483" s="238" t="s">
        <v>583</v>
      </c>
      <c r="G483" s="236"/>
      <c r="H483" s="239">
        <v>1.3420000000000001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133</v>
      </c>
      <c r="AU483" s="245" t="s">
        <v>83</v>
      </c>
      <c r="AV483" s="14" t="s">
        <v>83</v>
      </c>
      <c r="AW483" s="14" t="s">
        <v>34</v>
      </c>
      <c r="AX483" s="14" t="s">
        <v>73</v>
      </c>
      <c r="AY483" s="245" t="s">
        <v>122</v>
      </c>
    </row>
    <row r="484" s="14" customFormat="1">
      <c r="A484" s="14"/>
      <c r="B484" s="235"/>
      <c r="C484" s="236"/>
      <c r="D484" s="226" t="s">
        <v>133</v>
      </c>
      <c r="E484" s="237" t="s">
        <v>21</v>
      </c>
      <c r="F484" s="238" t="s">
        <v>584</v>
      </c>
      <c r="G484" s="236"/>
      <c r="H484" s="239">
        <v>1.3420000000000001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133</v>
      </c>
      <c r="AU484" s="245" t="s">
        <v>83</v>
      </c>
      <c r="AV484" s="14" t="s">
        <v>83</v>
      </c>
      <c r="AW484" s="14" t="s">
        <v>34</v>
      </c>
      <c r="AX484" s="14" t="s">
        <v>73</v>
      </c>
      <c r="AY484" s="245" t="s">
        <v>122</v>
      </c>
    </row>
    <row r="485" s="15" customFormat="1">
      <c r="A485" s="15"/>
      <c r="B485" s="246"/>
      <c r="C485" s="247"/>
      <c r="D485" s="226" t="s">
        <v>133</v>
      </c>
      <c r="E485" s="248" t="s">
        <v>21</v>
      </c>
      <c r="F485" s="249" t="s">
        <v>137</v>
      </c>
      <c r="G485" s="247"/>
      <c r="H485" s="250">
        <v>6.4660000000000002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133</v>
      </c>
      <c r="AU485" s="256" t="s">
        <v>83</v>
      </c>
      <c r="AV485" s="15" t="s">
        <v>129</v>
      </c>
      <c r="AW485" s="15" t="s">
        <v>34</v>
      </c>
      <c r="AX485" s="15" t="s">
        <v>81</v>
      </c>
      <c r="AY485" s="256" t="s">
        <v>122</v>
      </c>
    </row>
    <row r="486" s="2" customFormat="1" ht="16.5" customHeight="1">
      <c r="A486" s="40"/>
      <c r="B486" s="41"/>
      <c r="C486" s="206" t="s">
        <v>585</v>
      </c>
      <c r="D486" s="206" t="s">
        <v>124</v>
      </c>
      <c r="E486" s="207" t="s">
        <v>586</v>
      </c>
      <c r="F486" s="208" t="s">
        <v>587</v>
      </c>
      <c r="G486" s="209" t="s">
        <v>153</v>
      </c>
      <c r="H486" s="210">
        <v>1.3500000000000001</v>
      </c>
      <c r="I486" s="211"/>
      <c r="J486" s="212">
        <f>ROUND(I486*H486,2)</f>
        <v>0</v>
      </c>
      <c r="K486" s="208" t="s">
        <v>128</v>
      </c>
      <c r="L486" s="46"/>
      <c r="M486" s="213" t="s">
        <v>21</v>
      </c>
      <c r="N486" s="214" t="s">
        <v>44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129</v>
      </c>
      <c r="AT486" s="217" t="s">
        <v>124</v>
      </c>
      <c r="AU486" s="217" t="s">
        <v>83</v>
      </c>
      <c r="AY486" s="19" t="s">
        <v>122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81</v>
      </c>
      <c r="BK486" s="218">
        <f>ROUND(I486*H486,2)</f>
        <v>0</v>
      </c>
      <c r="BL486" s="19" t="s">
        <v>129</v>
      </c>
      <c r="BM486" s="217" t="s">
        <v>588</v>
      </c>
    </row>
    <row r="487" s="2" customFormat="1">
      <c r="A487" s="40"/>
      <c r="B487" s="41"/>
      <c r="C487" s="42"/>
      <c r="D487" s="219" t="s">
        <v>131</v>
      </c>
      <c r="E487" s="42"/>
      <c r="F487" s="220" t="s">
        <v>589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131</v>
      </c>
      <c r="AU487" s="19" t="s">
        <v>83</v>
      </c>
    </row>
    <row r="488" s="14" customFormat="1">
      <c r="A488" s="14"/>
      <c r="B488" s="235"/>
      <c r="C488" s="236"/>
      <c r="D488" s="226" t="s">
        <v>133</v>
      </c>
      <c r="E488" s="237" t="s">
        <v>21</v>
      </c>
      <c r="F488" s="238" t="s">
        <v>590</v>
      </c>
      <c r="G488" s="236"/>
      <c r="H488" s="239">
        <v>1.3500000000000001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133</v>
      </c>
      <c r="AU488" s="245" t="s">
        <v>83</v>
      </c>
      <c r="AV488" s="14" t="s">
        <v>83</v>
      </c>
      <c r="AW488" s="14" t="s">
        <v>34</v>
      </c>
      <c r="AX488" s="14" t="s">
        <v>81</v>
      </c>
      <c r="AY488" s="245" t="s">
        <v>122</v>
      </c>
    </row>
    <row r="489" s="12" customFormat="1" ht="22.8" customHeight="1">
      <c r="A489" s="12"/>
      <c r="B489" s="190"/>
      <c r="C489" s="191"/>
      <c r="D489" s="192" t="s">
        <v>72</v>
      </c>
      <c r="E489" s="204" t="s">
        <v>204</v>
      </c>
      <c r="F489" s="204" t="s">
        <v>591</v>
      </c>
      <c r="G489" s="191"/>
      <c r="H489" s="191"/>
      <c r="I489" s="194"/>
      <c r="J489" s="205">
        <f>BK489</f>
        <v>0</v>
      </c>
      <c r="K489" s="191"/>
      <c r="L489" s="196"/>
      <c r="M489" s="197"/>
      <c r="N489" s="198"/>
      <c r="O489" s="198"/>
      <c r="P489" s="199">
        <f>SUM(P490:P632)</f>
        <v>0</v>
      </c>
      <c r="Q489" s="198"/>
      <c r="R489" s="199">
        <f>SUM(R490:R632)</f>
        <v>169.58073191999995</v>
      </c>
      <c r="S489" s="198"/>
      <c r="T489" s="200">
        <f>SUM(T490:T632)</f>
        <v>152.82500000000002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1" t="s">
        <v>81</v>
      </c>
      <c r="AT489" s="202" t="s">
        <v>72</v>
      </c>
      <c r="AU489" s="202" t="s">
        <v>81</v>
      </c>
      <c r="AY489" s="201" t="s">
        <v>122</v>
      </c>
      <c r="BK489" s="203">
        <f>SUM(BK490:BK632)</f>
        <v>0</v>
      </c>
    </row>
    <row r="490" s="2" customFormat="1" ht="16.5" customHeight="1">
      <c r="A490" s="40"/>
      <c r="B490" s="41"/>
      <c r="C490" s="206" t="s">
        <v>592</v>
      </c>
      <c r="D490" s="206" t="s">
        <v>124</v>
      </c>
      <c r="E490" s="207" t="s">
        <v>593</v>
      </c>
      <c r="F490" s="208" t="s">
        <v>594</v>
      </c>
      <c r="G490" s="209" t="s">
        <v>145</v>
      </c>
      <c r="H490" s="210">
        <v>16</v>
      </c>
      <c r="I490" s="211"/>
      <c r="J490" s="212">
        <f>ROUND(I490*H490,2)</f>
        <v>0</v>
      </c>
      <c r="K490" s="208" t="s">
        <v>128</v>
      </c>
      <c r="L490" s="46"/>
      <c r="M490" s="213" t="s">
        <v>21</v>
      </c>
      <c r="N490" s="214" t="s">
        <v>44</v>
      </c>
      <c r="O490" s="86"/>
      <c r="P490" s="215">
        <f>O490*H490</f>
        <v>0</v>
      </c>
      <c r="Q490" s="215">
        <v>0.00029999999999999997</v>
      </c>
      <c r="R490" s="215">
        <f>Q490*H490</f>
        <v>0.0047999999999999996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129</v>
      </c>
      <c r="AT490" s="217" t="s">
        <v>124</v>
      </c>
      <c r="AU490" s="217" t="s">
        <v>83</v>
      </c>
      <c r="AY490" s="19" t="s">
        <v>122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81</v>
      </c>
      <c r="BK490" s="218">
        <f>ROUND(I490*H490,2)</f>
        <v>0</v>
      </c>
      <c r="BL490" s="19" t="s">
        <v>129</v>
      </c>
      <c r="BM490" s="217" t="s">
        <v>595</v>
      </c>
    </row>
    <row r="491" s="2" customFormat="1">
      <c r="A491" s="40"/>
      <c r="B491" s="41"/>
      <c r="C491" s="42"/>
      <c r="D491" s="219" t="s">
        <v>131</v>
      </c>
      <c r="E491" s="42"/>
      <c r="F491" s="220" t="s">
        <v>596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131</v>
      </c>
      <c r="AU491" s="19" t="s">
        <v>83</v>
      </c>
    </row>
    <row r="492" s="13" customFormat="1">
      <c r="A492" s="13"/>
      <c r="B492" s="224"/>
      <c r="C492" s="225"/>
      <c r="D492" s="226" t="s">
        <v>133</v>
      </c>
      <c r="E492" s="227" t="s">
        <v>21</v>
      </c>
      <c r="F492" s="228" t="s">
        <v>597</v>
      </c>
      <c r="G492" s="225"/>
      <c r="H492" s="227" t="s">
        <v>21</v>
      </c>
      <c r="I492" s="229"/>
      <c r="J492" s="225"/>
      <c r="K492" s="225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133</v>
      </c>
      <c r="AU492" s="234" t="s">
        <v>83</v>
      </c>
      <c r="AV492" s="13" t="s">
        <v>81</v>
      </c>
      <c r="AW492" s="13" t="s">
        <v>34</v>
      </c>
      <c r="AX492" s="13" t="s">
        <v>73</v>
      </c>
      <c r="AY492" s="234" t="s">
        <v>122</v>
      </c>
    </row>
    <row r="493" s="14" customFormat="1">
      <c r="A493" s="14"/>
      <c r="B493" s="235"/>
      <c r="C493" s="236"/>
      <c r="D493" s="226" t="s">
        <v>133</v>
      </c>
      <c r="E493" s="237" t="s">
        <v>21</v>
      </c>
      <c r="F493" s="238" t="s">
        <v>598</v>
      </c>
      <c r="G493" s="236"/>
      <c r="H493" s="239">
        <v>16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133</v>
      </c>
      <c r="AU493" s="245" t="s">
        <v>83</v>
      </c>
      <c r="AV493" s="14" t="s">
        <v>83</v>
      </c>
      <c r="AW493" s="14" t="s">
        <v>34</v>
      </c>
      <c r="AX493" s="14" t="s">
        <v>81</v>
      </c>
      <c r="AY493" s="245" t="s">
        <v>122</v>
      </c>
    </row>
    <row r="494" s="2" customFormat="1" ht="16.5" customHeight="1">
      <c r="A494" s="40"/>
      <c r="B494" s="41"/>
      <c r="C494" s="257" t="s">
        <v>599</v>
      </c>
      <c r="D494" s="257" t="s">
        <v>217</v>
      </c>
      <c r="E494" s="258" t="s">
        <v>600</v>
      </c>
      <c r="F494" s="259" t="s">
        <v>601</v>
      </c>
      <c r="G494" s="260" t="s">
        <v>145</v>
      </c>
      <c r="H494" s="261">
        <v>16</v>
      </c>
      <c r="I494" s="262"/>
      <c r="J494" s="263">
        <f>ROUND(I494*H494,2)</f>
        <v>0</v>
      </c>
      <c r="K494" s="259" t="s">
        <v>21</v>
      </c>
      <c r="L494" s="264"/>
      <c r="M494" s="265" t="s">
        <v>21</v>
      </c>
      <c r="N494" s="266" t="s">
        <v>44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197</v>
      </c>
      <c r="AT494" s="217" t="s">
        <v>217</v>
      </c>
      <c r="AU494" s="217" t="s">
        <v>83</v>
      </c>
      <c r="AY494" s="19" t="s">
        <v>122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81</v>
      </c>
      <c r="BK494" s="218">
        <f>ROUND(I494*H494,2)</f>
        <v>0</v>
      </c>
      <c r="BL494" s="19" t="s">
        <v>129</v>
      </c>
      <c r="BM494" s="217" t="s">
        <v>602</v>
      </c>
    </row>
    <row r="495" s="2" customFormat="1" ht="21.75" customHeight="1">
      <c r="A495" s="40"/>
      <c r="B495" s="41"/>
      <c r="C495" s="206" t="s">
        <v>603</v>
      </c>
      <c r="D495" s="206" t="s">
        <v>124</v>
      </c>
      <c r="E495" s="207" t="s">
        <v>604</v>
      </c>
      <c r="F495" s="208" t="s">
        <v>605</v>
      </c>
      <c r="G495" s="209" t="s">
        <v>145</v>
      </c>
      <c r="H495" s="210">
        <v>103</v>
      </c>
      <c r="I495" s="211"/>
      <c r="J495" s="212">
        <f>ROUND(I495*H495,2)</f>
        <v>0</v>
      </c>
      <c r="K495" s="208" t="s">
        <v>128</v>
      </c>
      <c r="L495" s="46"/>
      <c r="M495" s="213" t="s">
        <v>21</v>
      </c>
      <c r="N495" s="214" t="s">
        <v>44</v>
      </c>
      <c r="O495" s="86"/>
      <c r="P495" s="215">
        <f>O495*H495</f>
        <v>0</v>
      </c>
      <c r="Q495" s="215">
        <v>0.00033</v>
      </c>
      <c r="R495" s="215">
        <f>Q495*H495</f>
        <v>0.033989999999999999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129</v>
      </c>
      <c r="AT495" s="217" t="s">
        <v>124</v>
      </c>
      <c r="AU495" s="217" t="s">
        <v>83</v>
      </c>
      <c r="AY495" s="19" t="s">
        <v>122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81</v>
      </c>
      <c r="BK495" s="218">
        <f>ROUND(I495*H495,2)</f>
        <v>0</v>
      </c>
      <c r="BL495" s="19" t="s">
        <v>129</v>
      </c>
      <c r="BM495" s="217" t="s">
        <v>606</v>
      </c>
    </row>
    <row r="496" s="2" customFormat="1">
      <c r="A496" s="40"/>
      <c r="B496" s="41"/>
      <c r="C496" s="42"/>
      <c r="D496" s="219" t="s">
        <v>131</v>
      </c>
      <c r="E496" s="42"/>
      <c r="F496" s="220" t="s">
        <v>607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131</v>
      </c>
      <c r="AU496" s="19" t="s">
        <v>83</v>
      </c>
    </row>
    <row r="497" s="13" customFormat="1">
      <c r="A497" s="13"/>
      <c r="B497" s="224"/>
      <c r="C497" s="225"/>
      <c r="D497" s="226" t="s">
        <v>133</v>
      </c>
      <c r="E497" s="227" t="s">
        <v>21</v>
      </c>
      <c r="F497" s="228" t="s">
        <v>608</v>
      </c>
      <c r="G497" s="225"/>
      <c r="H497" s="227" t="s">
        <v>21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133</v>
      </c>
      <c r="AU497" s="234" t="s">
        <v>83</v>
      </c>
      <c r="AV497" s="13" t="s">
        <v>81</v>
      </c>
      <c r="AW497" s="13" t="s">
        <v>34</v>
      </c>
      <c r="AX497" s="13" t="s">
        <v>73</v>
      </c>
      <c r="AY497" s="234" t="s">
        <v>122</v>
      </c>
    </row>
    <row r="498" s="14" customFormat="1">
      <c r="A498" s="14"/>
      <c r="B498" s="235"/>
      <c r="C498" s="236"/>
      <c r="D498" s="226" t="s">
        <v>133</v>
      </c>
      <c r="E498" s="237" t="s">
        <v>21</v>
      </c>
      <c r="F498" s="238" t="s">
        <v>609</v>
      </c>
      <c r="G498" s="236"/>
      <c r="H498" s="239">
        <v>65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133</v>
      </c>
      <c r="AU498" s="245" t="s">
        <v>83</v>
      </c>
      <c r="AV498" s="14" t="s">
        <v>83</v>
      </c>
      <c r="AW498" s="14" t="s">
        <v>34</v>
      </c>
      <c r="AX498" s="14" t="s">
        <v>73</v>
      </c>
      <c r="AY498" s="245" t="s">
        <v>122</v>
      </c>
    </row>
    <row r="499" s="14" customFormat="1">
      <c r="A499" s="14"/>
      <c r="B499" s="235"/>
      <c r="C499" s="236"/>
      <c r="D499" s="226" t="s">
        <v>133</v>
      </c>
      <c r="E499" s="237" t="s">
        <v>21</v>
      </c>
      <c r="F499" s="238" t="s">
        <v>610</v>
      </c>
      <c r="G499" s="236"/>
      <c r="H499" s="239">
        <v>38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133</v>
      </c>
      <c r="AU499" s="245" t="s">
        <v>83</v>
      </c>
      <c r="AV499" s="14" t="s">
        <v>83</v>
      </c>
      <c r="AW499" s="14" t="s">
        <v>34</v>
      </c>
      <c r="AX499" s="14" t="s">
        <v>73</v>
      </c>
      <c r="AY499" s="245" t="s">
        <v>122</v>
      </c>
    </row>
    <row r="500" s="15" customFormat="1">
      <c r="A500" s="15"/>
      <c r="B500" s="246"/>
      <c r="C500" s="247"/>
      <c r="D500" s="226" t="s">
        <v>133</v>
      </c>
      <c r="E500" s="248" t="s">
        <v>21</v>
      </c>
      <c r="F500" s="249" t="s">
        <v>137</v>
      </c>
      <c r="G500" s="247"/>
      <c r="H500" s="250">
        <v>103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133</v>
      </c>
      <c r="AU500" s="256" t="s">
        <v>83</v>
      </c>
      <c r="AV500" s="15" t="s">
        <v>129</v>
      </c>
      <c r="AW500" s="15" t="s">
        <v>34</v>
      </c>
      <c r="AX500" s="15" t="s">
        <v>81</v>
      </c>
      <c r="AY500" s="256" t="s">
        <v>122</v>
      </c>
    </row>
    <row r="501" s="2" customFormat="1" ht="21.75" customHeight="1">
      <c r="A501" s="40"/>
      <c r="B501" s="41"/>
      <c r="C501" s="206" t="s">
        <v>611</v>
      </c>
      <c r="D501" s="206" t="s">
        <v>124</v>
      </c>
      <c r="E501" s="207" t="s">
        <v>612</v>
      </c>
      <c r="F501" s="208" t="s">
        <v>613</v>
      </c>
      <c r="G501" s="209" t="s">
        <v>145</v>
      </c>
      <c r="H501" s="210">
        <v>12</v>
      </c>
      <c r="I501" s="211"/>
      <c r="J501" s="212">
        <f>ROUND(I501*H501,2)</f>
        <v>0</v>
      </c>
      <c r="K501" s="208" t="s">
        <v>128</v>
      </c>
      <c r="L501" s="46"/>
      <c r="M501" s="213" t="s">
        <v>21</v>
      </c>
      <c r="N501" s="214" t="s">
        <v>44</v>
      </c>
      <c r="O501" s="86"/>
      <c r="P501" s="215">
        <f>O501*H501</f>
        <v>0</v>
      </c>
      <c r="Q501" s="215">
        <v>0.00064999999999999997</v>
      </c>
      <c r="R501" s="215">
        <f>Q501*H501</f>
        <v>0.0077999999999999996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129</v>
      </c>
      <c r="AT501" s="217" t="s">
        <v>124</v>
      </c>
      <c r="AU501" s="217" t="s">
        <v>83</v>
      </c>
      <c r="AY501" s="19" t="s">
        <v>122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81</v>
      </c>
      <c r="BK501" s="218">
        <f>ROUND(I501*H501,2)</f>
        <v>0</v>
      </c>
      <c r="BL501" s="19" t="s">
        <v>129</v>
      </c>
      <c r="BM501" s="217" t="s">
        <v>614</v>
      </c>
    </row>
    <row r="502" s="2" customFormat="1">
      <c r="A502" s="40"/>
      <c r="B502" s="41"/>
      <c r="C502" s="42"/>
      <c r="D502" s="219" t="s">
        <v>131</v>
      </c>
      <c r="E502" s="42"/>
      <c r="F502" s="220" t="s">
        <v>615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131</v>
      </c>
      <c r="AU502" s="19" t="s">
        <v>83</v>
      </c>
    </row>
    <row r="503" s="13" customFormat="1">
      <c r="A503" s="13"/>
      <c r="B503" s="224"/>
      <c r="C503" s="225"/>
      <c r="D503" s="226" t="s">
        <v>133</v>
      </c>
      <c r="E503" s="227" t="s">
        <v>21</v>
      </c>
      <c r="F503" s="228" t="s">
        <v>608</v>
      </c>
      <c r="G503" s="225"/>
      <c r="H503" s="227" t="s">
        <v>21</v>
      </c>
      <c r="I503" s="229"/>
      <c r="J503" s="225"/>
      <c r="K503" s="225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133</v>
      </c>
      <c r="AU503" s="234" t="s">
        <v>83</v>
      </c>
      <c r="AV503" s="13" t="s">
        <v>81</v>
      </c>
      <c r="AW503" s="13" t="s">
        <v>34</v>
      </c>
      <c r="AX503" s="13" t="s">
        <v>73</v>
      </c>
      <c r="AY503" s="234" t="s">
        <v>122</v>
      </c>
    </row>
    <row r="504" s="14" customFormat="1">
      <c r="A504" s="14"/>
      <c r="B504" s="235"/>
      <c r="C504" s="236"/>
      <c r="D504" s="226" t="s">
        <v>133</v>
      </c>
      <c r="E504" s="237" t="s">
        <v>21</v>
      </c>
      <c r="F504" s="238" t="s">
        <v>616</v>
      </c>
      <c r="G504" s="236"/>
      <c r="H504" s="239">
        <v>12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133</v>
      </c>
      <c r="AU504" s="245" t="s">
        <v>83</v>
      </c>
      <c r="AV504" s="14" t="s">
        <v>83</v>
      </c>
      <c r="AW504" s="14" t="s">
        <v>34</v>
      </c>
      <c r="AX504" s="14" t="s">
        <v>81</v>
      </c>
      <c r="AY504" s="245" t="s">
        <v>122</v>
      </c>
    </row>
    <row r="505" s="2" customFormat="1" ht="21.75" customHeight="1">
      <c r="A505" s="40"/>
      <c r="B505" s="41"/>
      <c r="C505" s="206" t="s">
        <v>617</v>
      </c>
      <c r="D505" s="206" t="s">
        <v>124</v>
      </c>
      <c r="E505" s="207" t="s">
        <v>618</v>
      </c>
      <c r="F505" s="208" t="s">
        <v>619</v>
      </c>
      <c r="G505" s="209" t="s">
        <v>145</v>
      </c>
      <c r="H505" s="210">
        <v>107.5</v>
      </c>
      <c r="I505" s="211"/>
      <c r="J505" s="212">
        <f>ROUND(I505*H505,2)</f>
        <v>0</v>
      </c>
      <c r="K505" s="208" t="s">
        <v>128</v>
      </c>
      <c r="L505" s="46"/>
      <c r="M505" s="213" t="s">
        <v>21</v>
      </c>
      <c r="N505" s="214" t="s">
        <v>44</v>
      </c>
      <c r="O505" s="86"/>
      <c r="P505" s="215">
        <f>O505*H505</f>
        <v>0</v>
      </c>
      <c r="Q505" s="215">
        <v>0.00038000000000000002</v>
      </c>
      <c r="R505" s="215">
        <f>Q505*H505</f>
        <v>0.040850000000000004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129</v>
      </c>
      <c r="AT505" s="217" t="s">
        <v>124</v>
      </c>
      <c r="AU505" s="217" t="s">
        <v>83</v>
      </c>
      <c r="AY505" s="19" t="s">
        <v>122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81</v>
      </c>
      <c r="BK505" s="218">
        <f>ROUND(I505*H505,2)</f>
        <v>0</v>
      </c>
      <c r="BL505" s="19" t="s">
        <v>129</v>
      </c>
      <c r="BM505" s="217" t="s">
        <v>620</v>
      </c>
    </row>
    <row r="506" s="2" customFormat="1">
      <c r="A506" s="40"/>
      <c r="B506" s="41"/>
      <c r="C506" s="42"/>
      <c r="D506" s="219" t="s">
        <v>131</v>
      </c>
      <c r="E506" s="42"/>
      <c r="F506" s="220" t="s">
        <v>621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131</v>
      </c>
      <c r="AU506" s="19" t="s">
        <v>83</v>
      </c>
    </row>
    <row r="507" s="13" customFormat="1">
      <c r="A507" s="13"/>
      <c r="B507" s="224"/>
      <c r="C507" s="225"/>
      <c r="D507" s="226" t="s">
        <v>133</v>
      </c>
      <c r="E507" s="227" t="s">
        <v>21</v>
      </c>
      <c r="F507" s="228" t="s">
        <v>608</v>
      </c>
      <c r="G507" s="225"/>
      <c r="H507" s="227" t="s">
        <v>21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133</v>
      </c>
      <c r="AU507" s="234" t="s">
        <v>83</v>
      </c>
      <c r="AV507" s="13" t="s">
        <v>81</v>
      </c>
      <c r="AW507" s="13" t="s">
        <v>34</v>
      </c>
      <c r="AX507" s="13" t="s">
        <v>73</v>
      </c>
      <c r="AY507" s="234" t="s">
        <v>122</v>
      </c>
    </row>
    <row r="508" s="14" customFormat="1">
      <c r="A508" s="14"/>
      <c r="B508" s="235"/>
      <c r="C508" s="236"/>
      <c r="D508" s="226" t="s">
        <v>133</v>
      </c>
      <c r="E508" s="237" t="s">
        <v>21</v>
      </c>
      <c r="F508" s="238" t="s">
        <v>622</v>
      </c>
      <c r="G508" s="236"/>
      <c r="H508" s="239">
        <v>72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133</v>
      </c>
      <c r="AU508" s="245" t="s">
        <v>83</v>
      </c>
      <c r="AV508" s="14" t="s">
        <v>83</v>
      </c>
      <c r="AW508" s="14" t="s">
        <v>34</v>
      </c>
      <c r="AX508" s="14" t="s">
        <v>73</v>
      </c>
      <c r="AY508" s="245" t="s">
        <v>122</v>
      </c>
    </row>
    <row r="509" s="14" customFormat="1">
      <c r="A509" s="14"/>
      <c r="B509" s="235"/>
      <c r="C509" s="236"/>
      <c r="D509" s="226" t="s">
        <v>133</v>
      </c>
      <c r="E509" s="237" t="s">
        <v>21</v>
      </c>
      <c r="F509" s="238" t="s">
        <v>623</v>
      </c>
      <c r="G509" s="236"/>
      <c r="H509" s="239">
        <v>35.5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133</v>
      </c>
      <c r="AU509" s="245" t="s">
        <v>83</v>
      </c>
      <c r="AV509" s="14" t="s">
        <v>83</v>
      </c>
      <c r="AW509" s="14" t="s">
        <v>34</v>
      </c>
      <c r="AX509" s="14" t="s">
        <v>73</v>
      </c>
      <c r="AY509" s="245" t="s">
        <v>122</v>
      </c>
    </row>
    <row r="510" s="15" customFormat="1">
      <c r="A510" s="15"/>
      <c r="B510" s="246"/>
      <c r="C510" s="247"/>
      <c r="D510" s="226" t="s">
        <v>133</v>
      </c>
      <c r="E510" s="248" t="s">
        <v>21</v>
      </c>
      <c r="F510" s="249" t="s">
        <v>137</v>
      </c>
      <c r="G510" s="247"/>
      <c r="H510" s="250">
        <v>107.5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133</v>
      </c>
      <c r="AU510" s="256" t="s">
        <v>83</v>
      </c>
      <c r="AV510" s="15" t="s">
        <v>129</v>
      </c>
      <c r="AW510" s="15" t="s">
        <v>34</v>
      </c>
      <c r="AX510" s="15" t="s">
        <v>81</v>
      </c>
      <c r="AY510" s="256" t="s">
        <v>122</v>
      </c>
    </row>
    <row r="511" s="2" customFormat="1" ht="21.75" customHeight="1">
      <c r="A511" s="40"/>
      <c r="B511" s="41"/>
      <c r="C511" s="206" t="s">
        <v>624</v>
      </c>
      <c r="D511" s="206" t="s">
        <v>124</v>
      </c>
      <c r="E511" s="207" t="s">
        <v>625</v>
      </c>
      <c r="F511" s="208" t="s">
        <v>626</v>
      </c>
      <c r="G511" s="209" t="s">
        <v>127</v>
      </c>
      <c r="H511" s="210">
        <v>27</v>
      </c>
      <c r="I511" s="211"/>
      <c r="J511" s="212">
        <f>ROUND(I511*H511,2)</f>
        <v>0</v>
      </c>
      <c r="K511" s="208" t="s">
        <v>128</v>
      </c>
      <c r="L511" s="46"/>
      <c r="M511" s="213" t="s">
        <v>21</v>
      </c>
      <c r="N511" s="214" t="s">
        <v>44</v>
      </c>
      <c r="O511" s="86"/>
      <c r="P511" s="215">
        <f>O511*H511</f>
        <v>0</v>
      </c>
      <c r="Q511" s="215">
        <v>0.0025999999999999999</v>
      </c>
      <c r="R511" s="215">
        <f>Q511*H511</f>
        <v>0.070199999999999999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129</v>
      </c>
      <c r="AT511" s="217" t="s">
        <v>124</v>
      </c>
      <c r="AU511" s="217" t="s">
        <v>83</v>
      </c>
      <c r="AY511" s="19" t="s">
        <v>122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81</v>
      </c>
      <c r="BK511" s="218">
        <f>ROUND(I511*H511,2)</f>
        <v>0</v>
      </c>
      <c r="BL511" s="19" t="s">
        <v>129</v>
      </c>
      <c r="BM511" s="217" t="s">
        <v>627</v>
      </c>
    </row>
    <row r="512" s="2" customFormat="1">
      <c r="A512" s="40"/>
      <c r="B512" s="41"/>
      <c r="C512" s="42"/>
      <c r="D512" s="219" t="s">
        <v>131</v>
      </c>
      <c r="E512" s="42"/>
      <c r="F512" s="220" t="s">
        <v>628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131</v>
      </c>
      <c r="AU512" s="19" t="s">
        <v>83</v>
      </c>
    </row>
    <row r="513" s="13" customFormat="1">
      <c r="A513" s="13"/>
      <c r="B513" s="224"/>
      <c r="C513" s="225"/>
      <c r="D513" s="226" t="s">
        <v>133</v>
      </c>
      <c r="E513" s="227" t="s">
        <v>21</v>
      </c>
      <c r="F513" s="228" t="s">
        <v>608</v>
      </c>
      <c r="G513" s="225"/>
      <c r="H513" s="227" t="s">
        <v>21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133</v>
      </c>
      <c r="AU513" s="234" t="s">
        <v>83</v>
      </c>
      <c r="AV513" s="13" t="s">
        <v>81</v>
      </c>
      <c r="AW513" s="13" t="s">
        <v>34</v>
      </c>
      <c r="AX513" s="13" t="s">
        <v>73</v>
      </c>
      <c r="AY513" s="234" t="s">
        <v>122</v>
      </c>
    </row>
    <row r="514" s="14" customFormat="1">
      <c r="A514" s="14"/>
      <c r="B514" s="235"/>
      <c r="C514" s="236"/>
      <c r="D514" s="226" t="s">
        <v>133</v>
      </c>
      <c r="E514" s="237" t="s">
        <v>21</v>
      </c>
      <c r="F514" s="238" t="s">
        <v>629</v>
      </c>
      <c r="G514" s="236"/>
      <c r="H514" s="239">
        <v>2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133</v>
      </c>
      <c r="AU514" s="245" t="s">
        <v>83</v>
      </c>
      <c r="AV514" s="14" t="s">
        <v>83</v>
      </c>
      <c r="AW514" s="14" t="s">
        <v>34</v>
      </c>
      <c r="AX514" s="14" t="s">
        <v>73</v>
      </c>
      <c r="AY514" s="245" t="s">
        <v>122</v>
      </c>
    </row>
    <row r="515" s="14" customFormat="1">
      <c r="A515" s="14"/>
      <c r="B515" s="235"/>
      <c r="C515" s="236"/>
      <c r="D515" s="226" t="s">
        <v>133</v>
      </c>
      <c r="E515" s="237" t="s">
        <v>21</v>
      </c>
      <c r="F515" s="238" t="s">
        <v>630</v>
      </c>
      <c r="G515" s="236"/>
      <c r="H515" s="239">
        <v>25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133</v>
      </c>
      <c r="AU515" s="245" t="s">
        <v>83</v>
      </c>
      <c r="AV515" s="14" t="s">
        <v>83</v>
      </c>
      <c r="AW515" s="14" t="s">
        <v>34</v>
      </c>
      <c r="AX515" s="14" t="s">
        <v>73</v>
      </c>
      <c r="AY515" s="245" t="s">
        <v>122</v>
      </c>
    </row>
    <row r="516" s="15" customFormat="1">
      <c r="A516" s="15"/>
      <c r="B516" s="246"/>
      <c r="C516" s="247"/>
      <c r="D516" s="226" t="s">
        <v>133</v>
      </c>
      <c r="E516" s="248" t="s">
        <v>21</v>
      </c>
      <c r="F516" s="249" t="s">
        <v>137</v>
      </c>
      <c r="G516" s="247"/>
      <c r="H516" s="250">
        <v>27</v>
      </c>
      <c r="I516" s="251"/>
      <c r="J516" s="247"/>
      <c r="K516" s="247"/>
      <c r="L516" s="252"/>
      <c r="M516" s="253"/>
      <c r="N516" s="254"/>
      <c r="O516" s="254"/>
      <c r="P516" s="254"/>
      <c r="Q516" s="254"/>
      <c r="R516" s="254"/>
      <c r="S516" s="254"/>
      <c r="T516" s="25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6" t="s">
        <v>133</v>
      </c>
      <c r="AU516" s="256" t="s">
        <v>83</v>
      </c>
      <c r="AV516" s="15" t="s">
        <v>129</v>
      </c>
      <c r="AW516" s="15" t="s">
        <v>34</v>
      </c>
      <c r="AX516" s="15" t="s">
        <v>81</v>
      </c>
      <c r="AY516" s="256" t="s">
        <v>122</v>
      </c>
    </row>
    <row r="517" s="2" customFormat="1" ht="24.15" customHeight="1">
      <c r="A517" s="40"/>
      <c r="B517" s="41"/>
      <c r="C517" s="206" t="s">
        <v>631</v>
      </c>
      <c r="D517" s="206" t="s">
        <v>124</v>
      </c>
      <c r="E517" s="207" t="s">
        <v>632</v>
      </c>
      <c r="F517" s="208" t="s">
        <v>633</v>
      </c>
      <c r="G517" s="209" t="s">
        <v>145</v>
      </c>
      <c r="H517" s="210">
        <v>222.5</v>
      </c>
      <c r="I517" s="211"/>
      <c r="J517" s="212">
        <f>ROUND(I517*H517,2)</f>
        <v>0</v>
      </c>
      <c r="K517" s="208" t="s">
        <v>128</v>
      </c>
      <c r="L517" s="46"/>
      <c r="M517" s="213" t="s">
        <v>21</v>
      </c>
      <c r="N517" s="214" t="s">
        <v>44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129</v>
      </c>
      <c r="AT517" s="217" t="s">
        <v>124</v>
      </c>
      <c r="AU517" s="217" t="s">
        <v>83</v>
      </c>
      <c r="AY517" s="19" t="s">
        <v>122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81</v>
      </c>
      <c r="BK517" s="218">
        <f>ROUND(I517*H517,2)</f>
        <v>0</v>
      </c>
      <c r="BL517" s="19" t="s">
        <v>129</v>
      </c>
      <c r="BM517" s="217" t="s">
        <v>634</v>
      </c>
    </row>
    <row r="518" s="2" customFormat="1">
      <c r="A518" s="40"/>
      <c r="B518" s="41"/>
      <c r="C518" s="42"/>
      <c r="D518" s="219" t="s">
        <v>131</v>
      </c>
      <c r="E518" s="42"/>
      <c r="F518" s="220" t="s">
        <v>635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131</v>
      </c>
      <c r="AU518" s="19" t="s">
        <v>83</v>
      </c>
    </row>
    <row r="519" s="2" customFormat="1" ht="24.15" customHeight="1">
      <c r="A519" s="40"/>
      <c r="B519" s="41"/>
      <c r="C519" s="206" t="s">
        <v>636</v>
      </c>
      <c r="D519" s="206" t="s">
        <v>124</v>
      </c>
      <c r="E519" s="207" t="s">
        <v>637</v>
      </c>
      <c r="F519" s="208" t="s">
        <v>638</v>
      </c>
      <c r="G519" s="209" t="s">
        <v>127</v>
      </c>
      <c r="H519" s="210">
        <v>27</v>
      </c>
      <c r="I519" s="211"/>
      <c r="J519" s="212">
        <f>ROUND(I519*H519,2)</f>
        <v>0</v>
      </c>
      <c r="K519" s="208" t="s">
        <v>128</v>
      </c>
      <c r="L519" s="46"/>
      <c r="M519" s="213" t="s">
        <v>21</v>
      </c>
      <c r="N519" s="214" t="s">
        <v>44</v>
      </c>
      <c r="O519" s="86"/>
      <c r="P519" s="215">
        <f>O519*H519</f>
        <v>0</v>
      </c>
      <c r="Q519" s="215">
        <v>1.0000000000000001E-05</v>
      </c>
      <c r="R519" s="215">
        <f>Q519*H519</f>
        <v>0.00027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129</v>
      </c>
      <c r="AT519" s="217" t="s">
        <v>124</v>
      </c>
      <c r="AU519" s="217" t="s">
        <v>83</v>
      </c>
      <c r="AY519" s="19" t="s">
        <v>122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81</v>
      </c>
      <c r="BK519" s="218">
        <f>ROUND(I519*H519,2)</f>
        <v>0</v>
      </c>
      <c r="BL519" s="19" t="s">
        <v>129</v>
      </c>
      <c r="BM519" s="217" t="s">
        <v>639</v>
      </c>
    </row>
    <row r="520" s="2" customFormat="1">
      <c r="A520" s="40"/>
      <c r="B520" s="41"/>
      <c r="C520" s="42"/>
      <c r="D520" s="219" t="s">
        <v>131</v>
      </c>
      <c r="E520" s="42"/>
      <c r="F520" s="220" t="s">
        <v>640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131</v>
      </c>
      <c r="AU520" s="19" t="s">
        <v>83</v>
      </c>
    </row>
    <row r="521" s="2" customFormat="1" ht="37.8" customHeight="1">
      <c r="A521" s="40"/>
      <c r="B521" s="41"/>
      <c r="C521" s="206" t="s">
        <v>641</v>
      </c>
      <c r="D521" s="206" t="s">
        <v>124</v>
      </c>
      <c r="E521" s="207" t="s">
        <v>642</v>
      </c>
      <c r="F521" s="208" t="s">
        <v>643</v>
      </c>
      <c r="G521" s="209" t="s">
        <v>145</v>
      </c>
      <c r="H521" s="210">
        <v>49.5</v>
      </c>
      <c r="I521" s="211"/>
      <c r="J521" s="212">
        <f>ROUND(I521*H521,2)</f>
        <v>0</v>
      </c>
      <c r="K521" s="208" t="s">
        <v>128</v>
      </c>
      <c r="L521" s="46"/>
      <c r="M521" s="213" t="s">
        <v>21</v>
      </c>
      <c r="N521" s="214" t="s">
        <v>44</v>
      </c>
      <c r="O521" s="86"/>
      <c r="P521" s="215">
        <f>O521*H521</f>
        <v>0</v>
      </c>
      <c r="Q521" s="215">
        <v>0.10988000000000001</v>
      </c>
      <c r="R521" s="215">
        <f>Q521*H521</f>
        <v>5.4390600000000004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129</v>
      </c>
      <c r="AT521" s="217" t="s">
        <v>124</v>
      </c>
      <c r="AU521" s="217" t="s">
        <v>83</v>
      </c>
      <c r="AY521" s="19" t="s">
        <v>122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81</v>
      </c>
      <c r="BK521" s="218">
        <f>ROUND(I521*H521,2)</f>
        <v>0</v>
      </c>
      <c r="BL521" s="19" t="s">
        <v>129</v>
      </c>
      <c r="BM521" s="217" t="s">
        <v>644</v>
      </c>
    </row>
    <row r="522" s="2" customFormat="1">
      <c r="A522" s="40"/>
      <c r="B522" s="41"/>
      <c r="C522" s="42"/>
      <c r="D522" s="219" t="s">
        <v>131</v>
      </c>
      <c r="E522" s="42"/>
      <c r="F522" s="220" t="s">
        <v>645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131</v>
      </c>
      <c r="AU522" s="19" t="s">
        <v>83</v>
      </c>
    </row>
    <row r="523" s="13" customFormat="1">
      <c r="A523" s="13"/>
      <c r="B523" s="224"/>
      <c r="C523" s="225"/>
      <c r="D523" s="226" t="s">
        <v>133</v>
      </c>
      <c r="E523" s="227" t="s">
        <v>21</v>
      </c>
      <c r="F523" s="228" t="s">
        <v>162</v>
      </c>
      <c r="G523" s="225"/>
      <c r="H523" s="227" t="s">
        <v>21</v>
      </c>
      <c r="I523" s="229"/>
      <c r="J523" s="225"/>
      <c r="K523" s="225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133</v>
      </c>
      <c r="AU523" s="234" t="s">
        <v>83</v>
      </c>
      <c r="AV523" s="13" t="s">
        <v>81</v>
      </c>
      <c r="AW523" s="13" t="s">
        <v>34</v>
      </c>
      <c r="AX523" s="13" t="s">
        <v>73</v>
      </c>
      <c r="AY523" s="234" t="s">
        <v>122</v>
      </c>
    </row>
    <row r="524" s="14" customFormat="1">
      <c r="A524" s="14"/>
      <c r="B524" s="235"/>
      <c r="C524" s="236"/>
      <c r="D524" s="226" t="s">
        <v>133</v>
      </c>
      <c r="E524" s="237" t="s">
        <v>21</v>
      </c>
      <c r="F524" s="238" t="s">
        <v>646</v>
      </c>
      <c r="G524" s="236"/>
      <c r="H524" s="239">
        <v>49.5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133</v>
      </c>
      <c r="AU524" s="245" t="s">
        <v>83</v>
      </c>
      <c r="AV524" s="14" t="s">
        <v>83</v>
      </c>
      <c r="AW524" s="14" t="s">
        <v>34</v>
      </c>
      <c r="AX524" s="14" t="s">
        <v>81</v>
      </c>
      <c r="AY524" s="245" t="s">
        <v>122</v>
      </c>
    </row>
    <row r="525" s="2" customFormat="1" ht="16.5" customHeight="1">
      <c r="A525" s="40"/>
      <c r="B525" s="41"/>
      <c r="C525" s="257" t="s">
        <v>647</v>
      </c>
      <c r="D525" s="257" t="s">
        <v>217</v>
      </c>
      <c r="E525" s="258" t="s">
        <v>648</v>
      </c>
      <c r="F525" s="259" t="s">
        <v>649</v>
      </c>
      <c r="G525" s="260" t="s">
        <v>127</v>
      </c>
      <c r="H525" s="261">
        <v>8.4990000000000006</v>
      </c>
      <c r="I525" s="262"/>
      <c r="J525" s="263">
        <f>ROUND(I525*H525,2)</f>
        <v>0</v>
      </c>
      <c r="K525" s="259" t="s">
        <v>128</v>
      </c>
      <c r="L525" s="264"/>
      <c r="M525" s="265" t="s">
        <v>21</v>
      </c>
      <c r="N525" s="266" t="s">
        <v>44</v>
      </c>
      <c r="O525" s="86"/>
      <c r="P525" s="215">
        <f>O525*H525</f>
        <v>0</v>
      </c>
      <c r="Q525" s="215">
        <v>0.41699999999999998</v>
      </c>
      <c r="R525" s="215">
        <f>Q525*H525</f>
        <v>3.5440830000000001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197</v>
      </c>
      <c r="AT525" s="217" t="s">
        <v>217</v>
      </c>
      <c r="AU525" s="217" t="s">
        <v>83</v>
      </c>
      <c r="AY525" s="19" t="s">
        <v>122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81</v>
      </c>
      <c r="BK525" s="218">
        <f>ROUND(I525*H525,2)</f>
        <v>0</v>
      </c>
      <c r="BL525" s="19" t="s">
        <v>129</v>
      </c>
      <c r="BM525" s="217" t="s">
        <v>650</v>
      </c>
    </row>
    <row r="526" s="14" customFormat="1">
      <c r="A526" s="14"/>
      <c r="B526" s="235"/>
      <c r="C526" s="236"/>
      <c r="D526" s="226" t="s">
        <v>133</v>
      </c>
      <c r="E526" s="236"/>
      <c r="F526" s="238" t="s">
        <v>651</v>
      </c>
      <c r="G526" s="236"/>
      <c r="H526" s="239">
        <v>8.4990000000000006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133</v>
      </c>
      <c r="AU526" s="245" t="s">
        <v>83</v>
      </c>
      <c r="AV526" s="14" t="s">
        <v>83</v>
      </c>
      <c r="AW526" s="14" t="s">
        <v>4</v>
      </c>
      <c r="AX526" s="14" t="s">
        <v>81</v>
      </c>
      <c r="AY526" s="245" t="s">
        <v>122</v>
      </c>
    </row>
    <row r="527" s="2" customFormat="1" ht="33" customHeight="1">
      <c r="A527" s="40"/>
      <c r="B527" s="41"/>
      <c r="C527" s="206" t="s">
        <v>652</v>
      </c>
      <c r="D527" s="206" t="s">
        <v>124</v>
      </c>
      <c r="E527" s="207" t="s">
        <v>653</v>
      </c>
      <c r="F527" s="208" t="s">
        <v>654</v>
      </c>
      <c r="G527" s="209" t="s">
        <v>145</v>
      </c>
      <c r="H527" s="210">
        <v>840</v>
      </c>
      <c r="I527" s="211"/>
      <c r="J527" s="212">
        <f>ROUND(I527*H527,2)</f>
        <v>0</v>
      </c>
      <c r="K527" s="208" t="s">
        <v>128</v>
      </c>
      <c r="L527" s="46"/>
      <c r="M527" s="213" t="s">
        <v>21</v>
      </c>
      <c r="N527" s="214" t="s">
        <v>44</v>
      </c>
      <c r="O527" s="86"/>
      <c r="P527" s="215">
        <f>O527*H527</f>
        <v>0</v>
      </c>
      <c r="Q527" s="215">
        <v>0.12095</v>
      </c>
      <c r="R527" s="215">
        <f>Q527*H527</f>
        <v>101.598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129</v>
      </c>
      <c r="AT527" s="217" t="s">
        <v>124</v>
      </c>
      <c r="AU527" s="217" t="s">
        <v>83</v>
      </c>
      <c r="AY527" s="19" t="s">
        <v>122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81</v>
      </c>
      <c r="BK527" s="218">
        <f>ROUND(I527*H527,2)</f>
        <v>0</v>
      </c>
      <c r="BL527" s="19" t="s">
        <v>129</v>
      </c>
      <c r="BM527" s="217" t="s">
        <v>655</v>
      </c>
    </row>
    <row r="528" s="2" customFormat="1">
      <c r="A528" s="40"/>
      <c r="B528" s="41"/>
      <c r="C528" s="42"/>
      <c r="D528" s="219" t="s">
        <v>131</v>
      </c>
      <c r="E528" s="42"/>
      <c r="F528" s="220" t="s">
        <v>656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131</v>
      </c>
      <c r="AU528" s="19" t="s">
        <v>83</v>
      </c>
    </row>
    <row r="529" s="13" customFormat="1">
      <c r="A529" s="13"/>
      <c r="B529" s="224"/>
      <c r="C529" s="225"/>
      <c r="D529" s="226" t="s">
        <v>133</v>
      </c>
      <c r="E529" s="227" t="s">
        <v>21</v>
      </c>
      <c r="F529" s="228" t="s">
        <v>657</v>
      </c>
      <c r="G529" s="225"/>
      <c r="H529" s="227" t="s">
        <v>21</v>
      </c>
      <c r="I529" s="229"/>
      <c r="J529" s="225"/>
      <c r="K529" s="225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133</v>
      </c>
      <c r="AU529" s="234" t="s">
        <v>83</v>
      </c>
      <c r="AV529" s="13" t="s">
        <v>81</v>
      </c>
      <c r="AW529" s="13" t="s">
        <v>34</v>
      </c>
      <c r="AX529" s="13" t="s">
        <v>73</v>
      </c>
      <c r="AY529" s="234" t="s">
        <v>122</v>
      </c>
    </row>
    <row r="530" s="14" customFormat="1">
      <c r="A530" s="14"/>
      <c r="B530" s="235"/>
      <c r="C530" s="236"/>
      <c r="D530" s="226" t="s">
        <v>133</v>
      </c>
      <c r="E530" s="237" t="s">
        <v>21</v>
      </c>
      <c r="F530" s="238" t="s">
        <v>658</v>
      </c>
      <c r="G530" s="236"/>
      <c r="H530" s="239">
        <v>288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133</v>
      </c>
      <c r="AU530" s="245" t="s">
        <v>83</v>
      </c>
      <c r="AV530" s="14" t="s">
        <v>83</v>
      </c>
      <c r="AW530" s="14" t="s">
        <v>34</v>
      </c>
      <c r="AX530" s="14" t="s">
        <v>73</v>
      </c>
      <c r="AY530" s="245" t="s">
        <v>122</v>
      </c>
    </row>
    <row r="531" s="14" customFormat="1">
      <c r="A531" s="14"/>
      <c r="B531" s="235"/>
      <c r="C531" s="236"/>
      <c r="D531" s="226" t="s">
        <v>133</v>
      </c>
      <c r="E531" s="237" t="s">
        <v>21</v>
      </c>
      <c r="F531" s="238" t="s">
        <v>659</v>
      </c>
      <c r="G531" s="236"/>
      <c r="H531" s="239">
        <v>552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133</v>
      </c>
      <c r="AU531" s="245" t="s">
        <v>83</v>
      </c>
      <c r="AV531" s="14" t="s">
        <v>83</v>
      </c>
      <c r="AW531" s="14" t="s">
        <v>34</v>
      </c>
      <c r="AX531" s="14" t="s">
        <v>73</v>
      </c>
      <c r="AY531" s="245" t="s">
        <v>122</v>
      </c>
    </row>
    <row r="532" s="15" customFormat="1">
      <c r="A532" s="15"/>
      <c r="B532" s="246"/>
      <c r="C532" s="247"/>
      <c r="D532" s="226" t="s">
        <v>133</v>
      </c>
      <c r="E532" s="248" t="s">
        <v>21</v>
      </c>
      <c r="F532" s="249" t="s">
        <v>137</v>
      </c>
      <c r="G532" s="247"/>
      <c r="H532" s="250">
        <v>840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133</v>
      </c>
      <c r="AU532" s="256" t="s">
        <v>83</v>
      </c>
      <c r="AV532" s="15" t="s">
        <v>129</v>
      </c>
      <c r="AW532" s="15" t="s">
        <v>34</v>
      </c>
      <c r="AX532" s="15" t="s">
        <v>81</v>
      </c>
      <c r="AY532" s="256" t="s">
        <v>122</v>
      </c>
    </row>
    <row r="533" s="2" customFormat="1" ht="16.5" customHeight="1">
      <c r="A533" s="40"/>
      <c r="B533" s="41"/>
      <c r="C533" s="257" t="s">
        <v>660</v>
      </c>
      <c r="D533" s="257" t="s">
        <v>217</v>
      </c>
      <c r="E533" s="258" t="s">
        <v>661</v>
      </c>
      <c r="F533" s="259" t="s">
        <v>662</v>
      </c>
      <c r="G533" s="260" t="s">
        <v>127</v>
      </c>
      <c r="H533" s="261">
        <v>85.680000000000007</v>
      </c>
      <c r="I533" s="262"/>
      <c r="J533" s="263">
        <f>ROUND(I533*H533,2)</f>
        <v>0</v>
      </c>
      <c r="K533" s="259" t="s">
        <v>128</v>
      </c>
      <c r="L533" s="264"/>
      <c r="M533" s="265" t="s">
        <v>21</v>
      </c>
      <c r="N533" s="266" t="s">
        <v>44</v>
      </c>
      <c r="O533" s="86"/>
      <c r="P533" s="215">
        <f>O533*H533</f>
        <v>0</v>
      </c>
      <c r="Q533" s="215">
        <v>0.17599999999999999</v>
      </c>
      <c r="R533" s="215">
        <f>Q533*H533</f>
        <v>15.07968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197</v>
      </c>
      <c r="AT533" s="217" t="s">
        <v>217</v>
      </c>
      <c r="AU533" s="217" t="s">
        <v>83</v>
      </c>
      <c r="AY533" s="19" t="s">
        <v>122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81</v>
      </c>
      <c r="BK533" s="218">
        <f>ROUND(I533*H533,2)</f>
        <v>0</v>
      </c>
      <c r="BL533" s="19" t="s">
        <v>129</v>
      </c>
      <c r="BM533" s="217" t="s">
        <v>663</v>
      </c>
    </row>
    <row r="534" s="14" customFormat="1">
      <c r="A534" s="14"/>
      <c r="B534" s="235"/>
      <c r="C534" s="236"/>
      <c r="D534" s="226" t="s">
        <v>133</v>
      </c>
      <c r="E534" s="236"/>
      <c r="F534" s="238" t="s">
        <v>664</v>
      </c>
      <c r="G534" s="236"/>
      <c r="H534" s="239">
        <v>85.680000000000007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133</v>
      </c>
      <c r="AU534" s="245" t="s">
        <v>83</v>
      </c>
      <c r="AV534" s="14" t="s">
        <v>83</v>
      </c>
      <c r="AW534" s="14" t="s">
        <v>4</v>
      </c>
      <c r="AX534" s="14" t="s">
        <v>81</v>
      </c>
      <c r="AY534" s="245" t="s">
        <v>122</v>
      </c>
    </row>
    <row r="535" s="2" customFormat="1" ht="16.5" customHeight="1">
      <c r="A535" s="40"/>
      <c r="B535" s="41"/>
      <c r="C535" s="206" t="s">
        <v>665</v>
      </c>
      <c r="D535" s="206" t="s">
        <v>124</v>
      </c>
      <c r="E535" s="207" t="s">
        <v>666</v>
      </c>
      <c r="F535" s="208" t="s">
        <v>667</v>
      </c>
      <c r="G535" s="209" t="s">
        <v>153</v>
      </c>
      <c r="H535" s="210">
        <v>11.738</v>
      </c>
      <c r="I535" s="211"/>
      <c r="J535" s="212">
        <f>ROUND(I535*H535,2)</f>
        <v>0</v>
      </c>
      <c r="K535" s="208" t="s">
        <v>128</v>
      </c>
      <c r="L535" s="46"/>
      <c r="M535" s="213" t="s">
        <v>21</v>
      </c>
      <c r="N535" s="214" t="s">
        <v>44</v>
      </c>
      <c r="O535" s="86"/>
      <c r="P535" s="215">
        <f>O535*H535</f>
        <v>0</v>
      </c>
      <c r="Q535" s="215">
        <v>2.2563399999999998</v>
      </c>
      <c r="R535" s="215">
        <f>Q535*H535</f>
        <v>26.484918919999995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129</v>
      </c>
      <c r="AT535" s="217" t="s">
        <v>124</v>
      </c>
      <c r="AU535" s="217" t="s">
        <v>83</v>
      </c>
      <c r="AY535" s="19" t="s">
        <v>122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81</v>
      </c>
      <c r="BK535" s="218">
        <f>ROUND(I535*H535,2)</f>
        <v>0</v>
      </c>
      <c r="BL535" s="19" t="s">
        <v>129</v>
      </c>
      <c r="BM535" s="217" t="s">
        <v>668</v>
      </c>
    </row>
    <row r="536" s="2" customFormat="1">
      <c r="A536" s="40"/>
      <c r="B536" s="41"/>
      <c r="C536" s="42"/>
      <c r="D536" s="219" t="s">
        <v>131</v>
      </c>
      <c r="E536" s="42"/>
      <c r="F536" s="220" t="s">
        <v>669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131</v>
      </c>
      <c r="AU536" s="19" t="s">
        <v>83</v>
      </c>
    </row>
    <row r="537" s="13" customFormat="1">
      <c r="A537" s="13"/>
      <c r="B537" s="224"/>
      <c r="C537" s="225"/>
      <c r="D537" s="226" t="s">
        <v>133</v>
      </c>
      <c r="E537" s="227" t="s">
        <v>21</v>
      </c>
      <c r="F537" s="228" t="s">
        <v>670</v>
      </c>
      <c r="G537" s="225"/>
      <c r="H537" s="227" t="s">
        <v>21</v>
      </c>
      <c r="I537" s="229"/>
      <c r="J537" s="225"/>
      <c r="K537" s="225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133</v>
      </c>
      <c r="AU537" s="234" t="s">
        <v>83</v>
      </c>
      <c r="AV537" s="13" t="s">
        <v>81</v>
      </c>
      <c r="AW537" s="13" t="s">
        <v>34</v>
      </c>
      <c r="AX537" s="13" t="s">
        <v>73</v>
      </c>
      <c r="AY537" s="234" t="s">
        <v>122</v>
      </c>
    </row>
    <row r="538" s="14" customFormat="1">
      <c r="A538" s="14"/>
      <c r="B538" s="235"/>
      <c r="C538" s="236"/>
      <c r="D538" s="226" t="s">
        <v>133</v>
      </c>
      <c r="E538" s="237" t="s">
        <v>21</v>
      </c>
      <c r="F538" s="238" t="s">
        <v>671</v>
      </c>
      <c r="G538" s="236"/>
      <c r="H538" s="239">
        <v>3.6000000000000001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133</v>
      </c>
      <c r="AU538" s="245" t="s">
        <v>83</v>
      </c>
      <c r="AV538" s="14" t="s">
        <v>83</v>
      </c>
      <c r="AW538" s="14" t="s">
        <v>34</v>
      </c>
      <c r="AX538" s="14" t="s">
        <v>73</v>
      </c>
      <c r="AY538" s="245" t="s">
        <v>122</v>
      </c>
    </row>
    <row r="539" s="14" customFormat="1">
      <c r="A539" s="14"/>
      <c r="B539" s="235"/>
      <c r="C539" s="236"/>
      <c r="D539" s="226" t="s">
        <v>133</v>
      </c>
      <c r="E539" s="237" t="s">
        <v>21</v>
      </c>
      <c r="F539" s="238" t="s">
        <v>672</v>
      </c>
      <c r="G539" s="236"/>
      <c r="H539" s="239">
        <v>6.9000000000000004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133</v>
      </c>
      <c r="AU539" s="245" t="s">
        <v>83</v>
      </c>
      <c r="AV539" s="14" t="s">
        <v>83</v>
      </c>
      <c r="AW539" s="14" t="s">
        <v>34</v>
      </c>
      <c r="AX539" s="14" t="s">
        <v>73</v>
      </c>
      <c r="AY539" s="245" t="s">
        <v>122</v>
      </c>
    </row>
    <row r="540" s="14" customFormat="1">
      <c r="A540" s="14"/>
      <c r="B540" s="235"/>
      <c r="C540" s="236"/>
      <c r="D540" s="226" t="s">
        <v>133</v>
      </c>
      <c r="E540" s="237" t="s">
        <v>21</v>
      </c>
      <c r="F540" s="238" t="s">
        <v>673</v>
      </c>
      <c r="G540" s="236"/>
      <c r="H540" s="239">
        <v>1.238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133</v>
      </c>
      <c r="AU540" s="245" t="s">
        <v>83</v>
      </c>
      <c r="AV540" s="14" t="s">
        <v>83</v>
      </c>
      <c r="AW540" s="14" t="s">
        <v>34</v>
      </c>
      <c r="AX540" s="14" t="s">
        <v>73</v>
      </c>
      <c r="AY540" s="245" t="s">
        <v>122</v>
      </c>
    </row>
    <row r="541" s="15" customFormat="1">
      <c r="A541" s="15"/>
      <c r="B541" s="246"/>
      <c r="C541" s="247"/>
      <c r="D541" s="226" t="s">
        <v>133</v>
      </c>
      <c r="E541" s="248" t="s">
        <v>21</v>
      </c>
      <c r="F541" s="249" t="s">
        <v>137</v>
      </c>
      <c r="G541" s="247"/>
      <c r="H541" s="250">
        <v>11.738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133</v>
      </c>
      <c r="AU541" s="256" t="s">
        <v>83</v>
      </c>
      <c r="AV541" s="15" t="s">
        <v>129</v>
      </c>
      <c r="AW541" s="15" t="s">
        <v>34</v>
      </c>
      <c r="AX541" s="15" t="s">
        <v>81</v>
      </c>
      <c r="AY541" s="256" t="s">
        <v>122</v>
      </c>
    </row>
    <row r="542" s="2" customFormat="1" ht="24.15" customHeight="1">
      <c r="A542" s="40"/>
      <c r="B542" s="41"/>
      <c r="C542" s="206" t="s">
        <v>674</v>
      </c>
      <c r="D542" s="206" t="s">
        <v>124</v>
      </c>
      <c r="E542" s="207" t="s">
        <v>675</v>
      </c>
      <c r="F542" s="208" t="s">
        <v>676</v>
      </c>
      <c r="G542" s="209" t="s">
        <v>677</v>
      </c>
      <c r="H542" s="210">
        <v>1</v>
      </c>
      <c r="I542" s="211"/>
      <c r="J542" s="212">
        <f>ROUND(I542*H542,2)</f>
        <v>0</v>
      </c>
      <c r="K542" s="208" t="s">
        <v>21</v>
      </c>
      <c r="L542" s="46"/>
      <c r="M542" s="213" t="s">
        <v>21</v>
      </c>
      <c r="N542" s="214" t="s">
        <v>44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129</v>
      </c>
      <c r="AT542" s="217" t="s">
        <v>124</v>
      </c>
      <c r="AU542" s="217" t="s">
        <v>83</v>
      </c>
      <c r="AY542" s="19" t="s">
        <v>122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81</v>
      </c>
      <c r="BK542" s="218">
        <f>ROUND(I542*H542,2)</f>
        <v>0</v>
      </c>
      <c r="BL542" s="19" t="s">
        <v>129</v>
      </c>
      <c r="BM542" s="217" t="s">
        <v>678</v>
      </c>
    </row>
    <row r="543" s="13" customFormat="1">
      <c r="A543" s="13"/>
      <c r="B543" s="224"/>
      <c r="C543" s="225"/>
      <c r="D543" s="226" t="s">
        <v>133</v>
      </c>
      <c r="E543" s="227" t="s">
        <v>21</v>
      </c>
      <c r="F543" s="228" t="s">
        <v>597</v>
      </c>
      <c r="G543" s="225"/>
      <c r="H543" s="227" t="s">
        <v>21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133</v>
      </c>
      <c r="AU543" s="234" t="s">
        <v>83</v>
      </c>
      <c r="AV543" s="13" t="s">
        <v>81</v>
      </c>
      <c r="AW543" s="13" t="s">
        <v>34</v>
      </c>
      <c r="AX543" s="13" t="s">
        <v>73</v>
      </c>
      <c r="AY543" s="234" t="s">
        <v>122</v>
      </c>
    </row>
    <row r="544" s="14" customFormat="1">
      <c r="A544" s="14"/>
      <c r="B544" s="235"/>
      <c r="C544" s="236"/>
      <c r="D544" s="226" t="s">
        <v>133</v>
      </c>
      <c r="E544" s="237" t="s">
        <v>21</v>
      </c>
      <c r="F544" s="238" t="s">
        <v>679</v>
      </c>
      <c r="G544" s="236"/>
      <c r="H544" s="239">
        <v>1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133</v>
      </c>
      <c r="AU544" s="245" t="s">
        <v>83</v>
      </c>
      <c r="AV544" s="14" t="s">
        <v>83</v>
      </c>
      <c r="AW544" s="14" t="s">
        <v>34</v>
      </c>
      <c r="AX544" s="14" t="s">
        <v>81</v>
      </c>
      <c r="AY544" s="245" t="s">
        <v>122</v>
      </c>
    </row>
    <row r="545" s="13" customFormat="1">
      <c r="A545" s="13"/>
      <c r="B545" s="224"/>
      <c r="C545" s="225"/>
      <c r="D545" s="226" t="s">
        <v>133</v>
      </c>
      <c r="E545" s="227" t="s">
        <v>21</v>
      </c>
      <c r="F545" s="228" t="s">
        <v>680</v>
      </c>
      <c r="G545" s="225"/>
      <c r="H545" s="227" t="s">
        <v>21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133</v>
      </c>
      <c r="AU545" s="234" t="s">
        <v>83</v>
      </c>
      <c r="AV545" s="13" t="s">
        <v>81</v>
      </c>
      <c r="AW545" s="13" t="s">
        <v>34</v>
      </c>
      <c r="AX545" s="13" t="s">
        <v>73</v>
      </c>
      <c r="AY545" s="234" t="s">
        <v>122</v>
      </c>
    </row>
    <row r="546" s="2" customFormat="1" ht="24.15" customHeight="1">
      <c r="A546" s="40"/>
      <c r="B546" s="41"/>
      <c r="C546" s="206" t="s">
        <v>681</v>
      </c>
      <c r="D546" s="206" t="s">
        <v>124</v>
      </c>
      <c r="E546" s="207" t="s">
        <v>682</v>
      </c>
      <c r="F546" s="208" t="s">
        <v>683</v>
      </c>
      <c r="G546" s="209" t="s">
        <v>145</v>
      </c>
      <c r="H546" s="210">
        <v>68</v>
      </c>
      <c r="I546" s="211"/>
      <c r="J546" s="212">
        <f>ROUND(I546*H546,2)</f>
        <v>0</v>
      </c>
      <c r="K546" s="208" t="s">
        <v>128</v>
      </c>
      <c r="L546" s="46"/>
      <c r="M546" s="213" t="s">
        <v>21</v>
      </c>
      <c r="N546" s="214" t="s">
        <v>44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129</v>
      </c>
      <c r="AT546" s="217" t="s">
        <v>124</v>
      </c>
      <c r="AU546" s="217" t="s">
        <v>83</v>
      </c>
      <c r="AY546" s="19" t="s">
        <v>122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81</v>
      </c>
      <c r="BK546" s="218">
        <f>ROUND(I546*H546,2)</f>
        <v>0</v>
      </c>
      <c r="BL546" s="19" t="s">
        <v>129</v>
      </c>
      <c r="BM546" s="217" t="s">
        <v>684</v>
      </c>
    </row>
    <row r="547" s="2" customFormat="1">
      <c r="A547" s="40"/>
      <c r="B547" s="41"/>
      <c r="C547" s="42"/>
      <c r="D547" s="219" t="s">
        <v>131</v>
      </c>
      <c r="E547" s="42"/>
      <c r="F547" s="220" t="s">
        <v>685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131</v>
      </c>
      <c r="AU547" s="19" t="s">
        <v>83</v>
      </c>
    </row>
    <row r="548" s="14" customFormat="1">
      <c r="A548" s="14"/>
      <c r="B548" s="235"/>
      <c r="C548" s="236"/>
      <c r="D548" s="226" t="s">
        <v>133</v>
      </c>
      <c r="E548" s="237" t="s">
        <v>21</v>
      </c>
      <c r="F548" s="238" t="s">
        <v>686</v>
      </c>
      <c r="G548" s="236"/>
      <c r="H548" s="239">
        <v>5.5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5" t="s">
        <v>133</v>
      </c>
      <c r="AU548" s="245" t="s">
        <v>83</v>
      </c>
      <c r="AV548" s="14" t="s">
        <v>83</v>
      </c>
      <c r="AW548" s="14" t="s">
        <v>34</v>
      </c>
      <c r="AX548" s="14" t="s">
        <v>73</v>
      </c>
      <c r="AY548" s="245" t="s">
        <v>122</v>
      </c>
    </row>
    <row r="549" s="14" customFormat="1">
      <c r="A549" s="14"/>
      <c r="B549" s="235"/>
      <c r="C549" s="236"/>
      <c r="D549" s="226" t="s">
        <v>133</v>
      </c>
      <c r="E549" s="237" t="s">
        <v>21</v>
      </c>
      <c r="F549" s="238" t="s">
        <v>687</v>
      </c>
      <c r="G549" s="236"/>
      <c r="H549" s="239">
        <v>15.5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133</v>
      </c>
      <c r="AU549" s="245" t="s">
        <v>83</v>
      </c>
      <c r="AV549" s="14" t="s">
        <v>83</v>
      </c>
      <c r="AW549" s="14" t="s">
        <v>34</v>
      </c>
      <c r="AX549" s="14" t="s">
        <v>73</v>
      </c>
      <c r="AY549" s="245" t="s">
        <v>122</v>
      </c>
    </row>
    <row r="550" s="14" customFormat="1">
      <c r="A550" s="14"/>
      <c r="B550" s="235"/>
      <c r="C550" s="236"/>
      <c r="D550" s="226" t="s">
        <v>133</v>
      </c>
      <c r="E550" s="237" t="s">
        <v>21</v>
      </c>
      <c r="F550" s="238" t="s">
        <v>688</v>
      </c>
      <c r="G550" s="236"/>
      <c r="H550" s="239">
        <v>4.5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133</v>
      </c>
      <c r="AU550" s="245" t="s">
        <v>83</v>
      </c>
      <c r="AV550" s="14" t="s">
        <v>83</v>
      </c>
      <c r="AW550" s="14" t="s">
        <v>34</v>
      </c>
      <c r="AX550" s="14" t="s">
        <v>73</v>
      </c>
      <c r="AY550" s="245" t="s">
        <v>122</v>
      </c>
    </row>
    <row r="551" s="14" customFormat="1">
      <c r="A551" s="14"/>
      <c r="B551" s="235"/>
      <c r="C551" s="236"/>
      <c r="D551" s="226" t="s">
        <v>133</v>
      </c>
      <c r="E551" s="237" t="s">
        <v>21</v>
      </c>
      <c r="F551" s="238" t="s">
        <v>689</v>
      </c>
      <c r="G551" s="236"/>
      <c r="H551" s="239">
        <v>20.5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133</v>
      </c>
      <c r="AU551" s="245" t="s">
        <v>83</v>
      </c>
      <c r="AV551" s="14" t="s">
        <v>83</v>
      </c>
      <c r="AW551" s="14" t="s">
        <v>34</v>
      </c>
      <c r="AX551" s="14" t="s">
        <v>73</v>
      </c>
      <c r="AY551" s="245" t="s">
        <v>122</v>
      </c>
    </row>
    <row r="552" s="14" customFormat="1">
      <c r="A552" s="14"/>
      <c r="B552" s="235"/>
      <c r="C552" s="236"/>
      <c r="D552" s="226" t="s">
        <v>133</v>
      </c>
      <c r="E552" s="237" t="s">
        <v>21</v>
      </c>
      <c r="F552" s="238" t="s">
        <v>690</v>
      </c>
      <c r="G552" s="236"/>
      <c r="H552" s="239">
        <v>14.5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133</v>
      </c>
      <c r="AU552" s="245" t="s">
        <v>83</v>
      </c>
      <c r="AV552" s="14" t="s">
        <v>83</v>
      </c>
      <c r="AW552" s="14" t="s">
        <v>34</v>
      </c>
      <c r="AX552" s="14" t="s">
        <v>73</v>
      </c>
      <c r="AY552" s="245" t="s">
        <v>122</v>
      </c>
    </row>
    <row r="553" s="14" customFormat="1">
      <c r="A553" s="14"/>
      <c r="B553" s="235"/>
      <c r="C553" s="236"/>
      <c r="D553" s="226" t="s">
        <v>133</v>
      </c>
      <c r="E553" s="237" t="s">
        <v>21</v>
      </c>
      <c r="F553" s="238" t="s">
        <v>691</v>
      </c>
      <c r="G553" s="236"/>
      <c r="H553" s="239">
        <v>3.5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5" t="s">
        <v>133</v>
      </c>
      <c r="AU553" s="245" t="s">
        <v>83</v>
      </c>
      <c r="AV553" s="14" t="s">
        <v>83</v>
      </c>
      <c r="AW553" s="14" t="s">
        <v>34</v>
      </c>
      <c r="AX553" s="14" t="s">
        <v>73</v>
      </c>
      <c r="AY553" s="245" t="s">
        <v>122</v>
      </c>
    </row>
    <row r="554" s="14" customFormat="1">
      <c r="A554" s="14"/>
      <c r="B554" s="235"/>
      <c r="C554" s="236"/>
      <c r="D554" s="226" t="s">
        <v>133</v>
      </c>
      <c r="E554" s="237" t="s">
        <v>21</v>
      </c>
      <c r="F554" s="238" t="s">
        <v>692</v>
      </c>
      <c r="G554" s="236"/>
      <c r="H554" s="239">
        <v>4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133</v>
      </c>
      <c r="AU554" s="245" t="s">
        <v>83</v>
      </c>
      <c r="AV554" s="14" t="s">
        <v>83</v>
      </c>
      <c r="AW554" s="14" t="s">
        <v>34</v>
      </c>
      <c r="AX554" s="14" t="s">
        <v>73</v>
      </c>
      <c r="AY554" s="245" t="s">
        <v>122</v>
      </c>
    </row>
    <row r="555" s="15" customFormat="1">
      <c r="A555" s="15"/>
      <c r="B555" s="246"/>
      <c r="C555" s="247"/>
      <c r="D555" s="226" t="s">
        <v>133</v>
      </c>
      <c r="E555" s="248" t="s">
        <v>21</v>
      </c>
      <c r="F555" s="249" t="s">
        <v>137</v>
      </c>
      <c r="G555" s="247"/>
      <c r="H555" s="250">
        <v>68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133</v>
      </c>
      <c r="AU555" s="256" t="s">
        <v>83</v>
      </c>
      <c r="AV555" s="15" t="s">
        <v>129</v>
      </c>
      <c r="AW555" s="15" t="s">
        <v>34</v>
      </c>
      <c r="AX555" s="15" t="s">
        <v>81</v>
      </c>
      <c r="AY555" s="256" t="s">
        <v>122</v>
      </c>
    </row>
    <row r="556" s="2" customFormat="1" ht="33" customHeight="1">
      <c r="A556" s="40"/>
      <c r="B556" s="41"/>
      <c r="C556" s="206" t="s">
        <v>693</v>
      </c>
      <c r="D556" s="206" t="s">
        <v>124</v>
      </c>
      <c r="E556" s="207" t="s">
        <v>694</v>
      </c>
      <c r="F556" s="208" t="s">
        <v>695</v>
      </c>
      <c r="G556" s="209" t="s">
        <v>145</v>
      </c>
      <c r="H556" s="210">
        <v>90</v>
      </c>
      <c r="I556" s="211"/>
      <c r="J556" s="212">
        <f>ROUND(I556*H556,2)</f>
        <v>0</v>
      </c>
      <c r="K556" s="208" t="s">
        <v>128</v>
      </c>
      <c r="L556" s="46"/>
      <c r="M556" s="213" t="s">
        <v>21</v>
      </c>
      <c r="N556" s="214" t="s">
        <v>44</v>
      </c>
      <c r="O556" s="86"/>
      <c r="P556" s="215">
        <f>O556*H556</f>
        <v>0</v>
      </c>
      <c r="Q556" s="215">
        <v>0.00060999999999999997</v>
      </c>
      <c r="R556" s="215">
        <f>Q556*H556</f>
        <v>0.054899999999999997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129</v>
      </c>
      <c r="AT556" s="217" t="s">
        <v>124</v>
      </c>
      <c r="AU556" s="217" t="s">
        <v>83</v>
      </c>
      <c r="AY556" s="19" t="s">
        <v>122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81</v>
      </c>
      <c r="BK556" s="218">
        <f>ROUND(I556*H556,2)</f>
        <v>0</v>
      </c>
      <c r="BL556" s="19" t="s">
        <v>129</v>
      </c>
      <c r="BM556" s="217" t="s">
        <v>696</v>
      </c>
    </row>
    <row r="557" s="2" customFormat="1">
      <c r="A557" s="40"/>
      <c r="B557" s="41"/>
      <c r="C557" s="42"/>
      <c r="D557" s="219" t="s">
        <v>131</v>
      </c>
      <c r="E557" s="42"/>
      <c r="F557" s="220" t="s">
        <v>697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131</v>
      </c>
      <c r="AU557" s="19" t="s">
        <v>83</v>
      </c>
    </row>
    <row r="558" s="14" customFormat="1">
      <c r="A558" s="14"/>
      <c r="B558" s="235"/>
      <c r="C558" s="236"/>
      <c r="D558" s="226" t="s">
        <v>133</v>
      </c>
      <c r="E558" s="237" t="s">
        <v>21</v>
      </c>
      <c r="F558" s="238" t="s">
        <v>686</v>
      </c>
      <c r="G558" s="236"/>
      <c r="H558" s="239">
        <v>5.5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133</v>
      </c>
      <c r="AU558" s="245" t="s">
        <v>83</v>
      </c>
      <c r="AV558" s="14" t="s">
        <v>83</v>
      </c>
      <c r="AW558" s="14" t="s">
        <v>34</v>
      </c>
      <c r="AX558" s="14" t="s">
        <v>73</v>
      </c>
      <c r="AY558" s="245" t="s">
        <v>122</v>
      </c>
    </row>
    <row r="559" s="14" customFormat="1">
      <c r="A559" s="14"/>
      <c r="B559" s="235"/>
      <c r="C559" s="236"/>
      <c r="D559" s="226" t="s">
        <v>133</v>
      </c>
      <c r="E559" s="237" t="s">
        <v>21</v>
      </c>
      <c r="F559" s="238" t="s">
        <v>698</v>
      </c>
      <c r="G559" s="236"/>
      <c r="H559" s="239">
        <v>21.5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133</v>
      </c>
      <c r="AU559" s="245" t="s">
        <v>83</v>
      </c>
      <c r="AV559" s="14" t="s">
        <v>83</v>
      </c>
      <c r="AW559" s="14" t="s">
        <v>34</v>
      </c>
      <c r="AX559" s="14" t="s">
        <v>73</v>
      </c>
      <c r="AY559" s="245" t="s">
        <v>122</v>
      </c>
    </row>
    <row r="560" s="14" customFormat="1">
      <c r="A560" s="14"/>
      <c r="B560" s="235"/>
      <c r="C560" s="236"/>
      <c r="D560" s="226" t="s">
        <v>133</v>
      </c>
      <c r="E560" s="237" t="s">
        <v>21</v>
      </c>
      <c r="F560" s="238" t="s">
        <v>699</v>
      </c>
      <c r="G560" s="236"/>
      <c r="H560" s="239">
        <v>5.5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133</v>
      </c>
      <c r="AU560" s="245" t="s">
        <v>83</v>
      </c>
      <c r="AV560" s="14" t="s">
        <v>83</v>
      </c>
      <c r="AW560" s="14" t="s">
        <v>34</v>
      </c>
      <c r="AX560" s="14" t="s">
        <v>73</v>
      </c>
      <c r="AY560" s="245" t="s">
        <v>122</v>
      </c>
    </row>
    <row r="561" s="14" customFormat="1">
      <c r="A561" s="14"/>
      <c r="B561" s="235"/>
      <c r="C561" s="236"/>
      <c r="D561" s="226" t="s">
        <v>133</v>
      </c>
      <c r="E561" s="237" t="s">
        <v>21</v>
      </c>
      <c r="F561" s="238" t="s">
        <v>700</v>
      </c>
      <c r="G561" s="236"/>
      <c r="H561" s="239">
        <v>28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133</v>
      </c>
      <c r="AU561" s="245" t="s">
        <v>83</v>
      </c>
      <c r="AV561" s="14" t="s">
        <v>83</v>
      </c>
      <c r="AW561" s="14" t="s">
        <v>34</v>
      </c>
      <c r="AX561" s="14" t="s">
        <v>73</v>
      </c>
      <c r="AY561" s="245" t="s">
        <v>122</v>
      </c>
    </row>
    <row r="562" s="14" customFormat="1">
      <c r="A562" s="14"/>
      <c r="B562" s="235"/>
      <c r="C562" s="236"/>
      <c r="D562" s="226" t="s">
        <v>133</v>
      </c>
      <c r="E562" s="237" t="s">
        <v>21</v>
      </c>
      <c r="F562" s="238" t="s">
        <v>701</v>
      </c>
      <c r="G562" s="236"/>
      <c r="H562" s="239">
        <v>21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5" t="s">
        <v>133</v>
      </c>
      <c r="AU562" s="245" t="s">
        <v>83</v>
      </c>
      <c r="AV562" s="14" t="s">
        <v>83</v>
      </c>
      <c r="AW562" s="14" t="s">
        <v>34</v>
      </c>
      <c r="AX562" s="14" t="s">
        <v>73</v>
      </c>
      <c r="AY562" s="245" t="s">
        <v>122</v>
      </c>
    </row>
    <row r="563" s="14" customFormat="1">
      <c r="A563" s="14"/>
      <c r="B563" s="235"/>
      <c r="C563" s="236"/>
      <c r="D563" s="226" t="s">
        <v>133</v>
      </c>
      <c r="E563" s="237" t="s">
        <v>21</v>
      </c>
      <c r="F563" s="238" t="s">
        <v>702</v>
      </c>
      <c r="G563" s="236"/>
      <c r="H563" s="239">
        <v>4.5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133</v>
      </c>
      <c r="AU563" s="245" t="s">
        <v>83</v>
      </c>
      <c r="AV563" s="14" t="s">
        <v>83</v>
      </c>
      <c r="AW563" s="14" t="s">
        <v>34</v>
      </c>
      <c r="AX563" s="14" t="s">
        <v>73</v>
      </c>
      <c r="AY563" s="245" t="s">
        <v>122</v>
      </c>
    </row>
    <row r="564" s="14" customFormat="1">
      <c r="A564" s="14"/>
      <c r="B564" s="235"/>
      <c r="C564" s="236"/>
      <c r="D564" s="226" t="s">
        <v>133</v>
      </c>
      <c r="E564" s="237" t="s">
        <v>21</v>
      </c>
      <c r="F564" s="238" t="s">
        <v>692</v>
      </c>
      <c r="G564" s="236"/>
      <c r="H564" s="239">
        <v>4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133</v>
      </c>
      <c r="AU564" s="245" t="s">
        <v>83</v>
      </c>
      <c r="AV564" s="14" t="s">
        <v>83</v>
      </c>
      <c r="AW564" s="14" t="s">
        <v>34</v>
      </c>
      <c r="AX564" s="14" t="s">
        <v>73</v>
      </c>
      <c r="AY564" s="245" t="s">
        <v>122</v>
      </c>
    </row>
    <row r="565" s="15" customFormat="1">
      <c r="A565" s="15"/>
      <c r="B565" s="246"/>
      <c r="C565" s="247"/>
      <c r="D565" s="226" t="s">
        <v>133</v>
      </c>
      <c r="E565" s="248" t="s">
        <v>21</v>
      </c>
      <c r="F565" s="249" t="s">
        <v>137</v>
      </c>
      <c r="G565" s="247"/>
      <c r="H565" s="250">
        <v>90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56" t="s">
        <v>133</v>
      </c>
      <c r="AU565" s="256" t="s">
        <v>83</v>
      </c>
      <c r="AV565" s="15" t="s">
        <v>129</v>
      </c>
      <c r="AW565" s="15" t="s">
        <v>34</v>
      </c>
      <c r="AX565" s="15" t="s">
        <v>81</v>
      </c>
      <c r="AY565" s="256" t="s">
        <v>122</v>
      </c>
    </row>
    <row r="566" s="2" customFormat="1" ht="16.5" customHeight="1">
      <c r="A566" s="40"/>
      <c r="B566" s="41"/>
      <c r="C566" s="206" t="s">
        <v>703</v>
      </c>
      <c r="D566" s="206" t="s">
        <v>124</v>
      </c>
      <c r="E566" s="207" t="s">
        <v>704</v>
      </c>
      <c r="F566" s="208" t="s">
        <v>705</v>
      </c>
      <c r="G566" s="209" t="s">
        <v>145</v>
      </c>
      <c r="H566" s="210">
        <v>68</v>
      </c>
      <c r="I566" s="211"/>
      <c r="J566" s="212">
        <f>ROUND(I566*H566,2)</f>
        <v>0</v>
      </c>
      <c r="K566" s="208" t="s">
        <v>128</v>
      </c>
      <c r="L566" s="46"/>
      <c r="M566" s="213" t="s">
        <v>21</v>
      </c>
      <c r="N566" s="214" t="s">
        <v>44</v>
      </c>
      <c r="O566" s="86"/>
      <c r="P566" s="215">
        <f>O566*H566</f>
        <v>0</v>
      </c>
      <c r="Q566" s="215">
        <v>0</v>
      </c>
      <c r="R566" s="215">
        <f>Q566*H566</f>
        <v>0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129</v>
      </c>
      <c r="AT566" s="217" t="s">
        <v>124</v>
      </c>
      <c r="AU566" s="217" t="s">
        <v>83</v>
      </c>
      <c r="AY566" s="19" t="s">
        <v>122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9" t="s">
        <v>81</v>
      </c>
      <c r="BK566" s="218">
        <f>ROUND(I566*H566,2)</f>
        <v>0</v>
      </c>
      <c r="BL566" s="19" t="s">
        <v>129</v>
      </c>
      <c r="BM566" s="217" t="s">
        <v>706</v>
      </c>
    </row>
    <row r="567" s="2" customFormat="1">
      <c r="A567" s="40"/>
      <c r="B567" s="41"/>
      <c r="C567" s="42"/>
      <c r="D567" s="219" t="s">
        <v>131</v>
      </c>
      <c r="E567" s="42"/>
      <c r="F567" s="220" t="s">
        <v>707</v>
      </c>
      <c r="G567" s="42"/>
      <c r="H567" s="42"/>
      <c r="I567" s="221"/>
      <c r="J567" s="42"/>
      <c r="K567" s="42"/>
      <c r="L567" s="46"/>
      <c r="M567" s="222"/>
      <c r="N567" s="22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131</v>
      </c>
      <c r="AU567" s="19" t="s">
        <v>83</v>
      </c>
    </row>
    <row r="568" s="14" customFormat="1">
      <c r="A568" s="14"/>
      <c r="B568" s="235"/>
      <c r="C568" s="236"/>
      <c r="D568" s="226" t="s">
        <v>133</v>
      </c>
      <c r="E568" s="237" t="s">
        <v>21</v>
      </c>
      <c r="F568" s="238" t="s">
        <v>686</v>
      </c>
      <c r="G568" s="236"/>
      <c r="H568" s="239">
        <v>5.5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5" t="s">
        <v>133</v>
      </c>
      <c r="AU568" s="245" t="s">
        <v>83</v>
      </c>
      <c r="AV568" s="14" t="s">
        <v>83</v>
      </c>
      <c r="AW568" s="14" t="s">
        <v>34</v>
      </c>
      <c r="AX568" s="14" t="s">
        <v>73</v>
      </c>
      <c r="AY568" s="245" t="s">
        <v>122</v>
      </c>
    </row>
    <row r="569" s="14" customFormat="1">
      <c r="A569" s="14"/>
      <c r="B569" s="235"/>
      <c r="C569" s="236"/>
      <c r="D569" s="226" t="s">
        <v>133</v>
      </c>
      <c r="E569" s="237" t="s">
        <v>21</v>
      </c>
      <c r="F569" s="238" t="s">
        <v>687</v>
      </c>
      <c r="G569" s="236"/>
      <c r="H569" s="239">
        <v>15.5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5" t="s">
        <v>133</v>
      </c>
      <c r="AU569" s="245" t="s">
        <v>83</v>
      </c>
      <c r="AV569" s="14" t="s">
        <v>83</v>
      </c>
      <c r="AW569" s="14" t="s">
        <v>34</v>
      </c>
      <c r="AX569" s="14" t="s">
        <v>73</v>
      </c>
      <c r="AY569" s="245" t="s">
        <v>122</v>
      </c>
    </row>
    <row r="570" s="14" customFormat="1">
      <c r="A570" s="14"/>
      <c r="B570" s="235"/>
      <c r="C570" s="236"/>
      <c r="D570" s="226" t="s">
        <v>133</v>
      </c>
      <c r="E570" s="237" t="s">
        <v>21</v>
      </c>
      <c r="F570" s="238" t="s">
        <v>688</v>
      </c>
      <c r="G570" s="236"/>
      <c r="H570" s="239">
        <v>4.5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133</v>
      </c>
      <c r="AU570" s="245" t="s">
        <v>83</v>
      </c>
      <c r="AV570" s="14" t="s">
        <v>83</v>
      </c>
      <c r="AW570" s="14" t="s">
        <v>34</v>
      </c>
      <c r="AX570" s="14" t="s">
        <v>73</v>
      </c>
      <c r="AY570" s="245" t="s">
        <v>122</v>
      </c>
    </row>
    <row r="571" s="14" customFormat="1">
      <c r="A571" s="14"/>
      <c r="B571" s="235"/>
      <c r="C571" s="236"/>
      <c r="D571" s="226" t="s">
        <v>133</v>
      </c>
      <c r="E571" s="237" t="s">
        <v>21</v>
      </c>
      <c r="F571" s="238" t="s">
        <v>689</v>
      </c>
      <c r="G571" s="236"/>
      <c r="H571" s="239">
        <v>20.5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133</v>
      </c>
      <c r="AU571" s="245" t="s">
        <v>83</v>
      </c>
      <c r="AV571" s="14" t="s">
        <v>83</v>
      </c>
      <c r="AW571" s="14" t="s">
        <v>34</v>
      </c>
      <c r="AX571" s="14" t="s">
        <v>73</v>
      </c>
      <c r="AY571" s="245" t="s">
        <v>122</v>
      </c>
    </row>
    <row r="572" s="14" customFormat="1">
      <c r="A572" s="14"/>
      <c r="B572" s="235"/>
      <c r="C572" s="236"/>
      <c r="D572" s="226" t="s">
        <v>133</v>
      </c>
      <c r="E572" s="237" t="s">
        <v>21</v>
      </c>
      <c r="F572" s="238" t="s">
        <v>690</v>
      </c>
      <c r="G572" s="236"/>
      <c r="H572" s="239">
        <v>14.5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133</v>
      </c>
      <c r="AU572" s="245" t="s">
        <v>83</v>
      </c>
      <c r="AV572" s="14" t="s">
        <v>83</v>
      </c>
      <c r="AW572" s="14" t="s">
        <v>34</v>
      </c>
      <c r="AX572" s="14" t="s">
        <v>73</v>
      </c>
      <c r="AY572" s="245" t="s">
        <v>122</v>
      </c>
    </row>
    <row r="573" s="14" customFormat="1">
      <c r="A573" s="14"/>
      <c r="B573" s="235"/>
      <c r="C573" s="236"/>
      <c r="D573" s="226" t="s">
        <v>133</v>
      </c>
      <c r="E573" s="237" t="s">
        <v>21</v>
      </c>
      <c r="F573" s="238" t="s">
        <v>691</v>
      </c>
      <c r="G573" s="236"/>
      <c r="H573" s="239">
        <v>3.5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133</v>
      </c>
      <c r="AU573" s="245" t="s">
        <v>83</v>
      </c>
      <c r="AV573" s="14" t="s">
        <v>83</v>
      </c>
      <c r="AW573" s="14" t="s">
        <v>34</v>
      </c>
      <c r="AX573" s="14" t="s">
        <v>73</v>
      </c>
      <c r="AY573" s="245" t="s">
        <v>122</v>
      </c>
    </row>
    <row r="574" s="14" customFormat="1">
      <c r="A574" s="14"/>
      <c r="B574" s="235"/>
      <c r="C574" s="236"/>
      <c r="D574" s="226" t="s">
        <v>133</v>
      </c>
      <c r="E574" s="237" t="s">
        <v>21</v>
      </c>
      <c r="F574" s="238" t="s">
        <v>692</v>
      </c>
      <c r="G574" s="236"/>
      <c r="H574" s="239">
        <v>4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5" t="s">
        <v>133</v>
      </c>
      <c r="AU574" s="245" t="s">
        <v>83</v>
      </c>
      <c r="AV574" s="14" t="s">
        <v>83</v>
      </c>
      <c r="AW574" s="14" t="s">
        <v>34</v>
      </c>
      <c r="AX574" s="14" t="s">
        <v>73</v>
      </c>
      <c r="AY574" s="245" t="s">
        <v>122</v>
      </c>
    </row>
    <row r="575" s="15" customFormat="1">
      <c r="A575" s="15"/>
      <c r="B575" s="246"/>
      <c r="C575" s="247"/>
      <c r="D575" s="226" t="s">
        <v>133</v>
      </c>
      <c r="E575" s="248" t="s">
        <v>21</v>
      </c>
      <c r="F575" s="249" t="s">
        <v>137</v>
      </c>
      <c r="G575" s="247"/>
      <c r="H575" s="250">
        <v>68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133</v>
      </c>
      <c r="AU575" s="256" t="s">
        <v>83</v>
      </c>
      <c r="AV575" s="15" t="s">
        <v>129</v>
      </c>
      <c r="AW575" s="15" t="s">
        <v>34</v>
      </c>
      <c r="AX575" s="15" t="s">
        <v>81</v>
      </c>
      <c r="AY575" s="256" t="s">
        <v>122</v>
      </c>
    </row>
    <row r="576" s="2" customFormat="1" ht="24.15" customHeight="1">
      <c r="A576" s="40"/>
      <c r="B576" s="41"/>
      <c r="C576" s="206" t="s">
        <v>708</v>
      </c>
      <c r="D576" s="206" t="s">
        <v>124</v>
      </c>
      <c r="E576" s="207" t="s">
        <v>709</v>
      </c>
      <c r="F576" s="208" t="s">
        <v>710</v>
      </c>
      <c r="G576" s="209" t="s">
        <v>145</v>
      </c>
      <c r="H576" s="210">
        <v>50</v>
      </c>
      <c r="I576" s="211"/>
      <c r="J576" s="212">
        <f>ROUND(I576*H576,2)</f>
        <v>0</v>
      </c>
      <c r="K576" s="208" t="s">
        <v>128</v>
      </c>
      <c r="L576" s="46"/>
      <c r="M576" s="213" t="s">
        <v>21</v>
      </c>
      <c r="N576" s="214" t="s">
        <v>44</v>
      </c>
      <c r="O576" s="86"/>
      <c r="P576" s="215">
        <f>O576*H576</f>
        <v>0</v>
      </c>
      <c r="Q576" s="215">
        <v>0.2157</v>
      </c>
      <c r="R576" s="215">
        <f>Q576*H576</f>
        <v>10.785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129</v>
      </c>
      <c r="AT576" s="217" t="s">
        <v>124</v>
      </c>
      <c r="AU576" s="217" t="s">
        <v>83</v>
      </c>
      <c r="AY576" s="19" t="s">
        <v>122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81</v>
      </c>
      <c r="BK576" s="218">
        <f>ROUND(I576*H576,2)</f>
        <v>0</v>
      </c>
      <c r="BL576" s="19" t="s">
        <v>129</v>
      </c>
      <c r="BM576" s="217" t="s">
        <v>711</v>
      </c>
    </row>
    <row r="577" s="2" customFormat="1">
      <c r="A577" s="40"/>
      <c r="B577" s="41"/>
      <c r="C577" s="42"/>
      <c r="D577" s="219" t="s">
        <v>131</v>
      </c>
      <c r="E577" s="42"/>
      <c r="F577" s="220" t="s">
        <v>712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131</v>
      </c>
      <c r="AU577" s="19" t="s">
        <v>83</v>
      </c>
    </row>
    <row r="578" s="14" customFormat="1">
      <c r="A578" s="14"/>
      <c r="B578" s="235"/>
      <c r="C578" s="236"/>
      <c r="D578" s="226" t="s">
        <v>133</v>
      </c>
      <c r="E578" s="237" t="s">
        <v>21</v>
      </c>
      <c r="F578" s="238" t="s">
        <v>713</v>
      </c>
      <c r="G578" s="236"/>
      <c r="H578" s="239">
        <v>50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133</v>
      </c>
      <c r="AU578" s="245" t="s">
        <v>83</v>
      </c>
      <c r="AV578" s="14" t="s">
        <v>83</v>
      </c>
      <c r="AW578" s="14" t="s">
        <v>34</v>
      </c>
      <c r="AX578" s="14" t="s">
        <v>81</v>
      </c>
      <c r="AY578" s="245" t="s">
        <v>122</v>
      </c>
    </row>
    <row r="579" s="13" customFormat="1">
      <c r="A579" s="13"/>
      <c r="B579" s="224"/>
      <c r="C579" s="225"/>
      <c r="D579" s="226" t="s">
        <v>133</v>
      </c>
      <c r="E579" s="227" t="s">
        <v>21</v>
      </c>
      <c r="F579" s="228" t="s">
        <v>188</v>
      </c>
      <c r="G579" s="225"/>
      <c r="H579" s="227" t="s">
        <v>21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133</v>
      </c>
      <c r="AU579" s="234" t="s">
        <v>83</v>
      </c>
      <c r="AV579" s="13" t="s">
        <v>81</v>
      </c>
      <c r="AW579" s="13" t="s">
        <v>34</v>
      </c>
      <c r="AX579" s="13" t="s">
        <v>73</v>
      </c>
      <c r="AY579" s="234" t="s">
        <v>122</v>
      </c>
    </row>
    <row r="580" s="2" customFormat="1" ht="16.5" customHeight="1">
      <c r="A580" s="40"/>
      <c r="B580" s="41"/>
      <c r="C580" s="257" t="s">
        <v>714</v>
      </c>
      <c r="D580" s="257" t="s">
        <v>217</v>
      </c>
      <c r="E580" s="258" t="s">
        <v>715</v>
      </c>
      <c r="F580" s="259" t="s">
        <v>716</v>
      </c>
      <c r="G580" s="260" t="s">
        <v>145</v>
      </c>
      <c r="H580" s="261">
        <v>50</v>
      </c>
      <c r="I580" s="262"/>
      <c r="J580" s="263">
        <f>ROUND(I580*H580,2)</f>
        <v>0</v>
      </c>
      <c r="K580" s="259" t="s">
        <v>128</v>
      </c>
      <c r="L580" s="264"/>
      <c r="M580" s="265" t="s">
        <v>21</v>
      </c>
      <c r="N580" s="266" t="s">
        <v>44</v>
      </c>
      <c r="O580" s="86"/>
      <c r="P580" s="215">
        <f>O580*H580</f>
        <v>0</v>
      </c>
      <c r="Q580" s="215">
        <v>0.10299999999999999</v>
      </c>
      <c r="R580" s="215">
        <f>Q580*H580</f>
        <v>5.1499999999999995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197</v>
      </c>
      <c r="AT580" s="217" t="s">
        <v>217</v>
      </c>
      <c r="AU580" s="217" t="s">
        <v>83</v>
      </c>
      <c r="AY580" s="19" t="s">
        <v>122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81</v>
      </c>
      <c r="BK580" s="218">
        <f>ROUND(I580*H580,2)</f>
        <v>0</v>
      </c>
      <c r="BL580" s="19" t="s">
        <v>129</v>
      </c>
      <c r="BM580" s="217" t="s">
        <v>717</v>
      </c>
    </row>
    <row r="581" s="2" customFormat="1" ht="21.75" customHeight="1">
      <c r="A581" s="40"/>
      <c r="B581" s="41"/>
      <c r="C581" s="206" t="s">
        <v>718</v>
      </c>
      <c r="D581" s="206" t="s">
        <v>124</v>
      </c>
      <c r="E581" s="207" t="s">
        <v>719</v>
      </c>
      <c r="F581" s="208" t="s">
        <v>720</v>
      </c>
      <c r="G581" s="209" t="s">
        <v>305</v>
      </c>
      <c r="H581" s="210">
        <v>6</v>
      </c>
      <c r="I581" s="211"/>
      <c r="J581" s="212">
        <f>ROUND(I581*H581,2)</f>
        <v>0</v>
      </c>
      <c r="K581" s="208" t="s">
        <v>128</v>
      </c>
      <c r="L581" s="46"/>
      <c r="M581" s="213" t="s">
        <v>21</v>
      </c>
      <c r="N581" s="214" t="s">
        <v>44</v>
      </c>
      <c r="O581" s="86"/>
      <c r="P581" s="215">
        <f>O581*H581</f>
        <v>0</v>
      </c>
      <c r="Q581" s="215">
        <v>0.0072899999999999996</v>
      </c>
      <c r="R581" s="215">
        <f>Q581*H581</f>
        <v>0.043740000000000001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129</v>
      </c>
      <c r="AT581" s="217" t="s">
        <v>124</v>
      </c>
      <c r="AU581" s="217" t="s">
        <v>83</v>
      </c>
      <c r="AY581" s="19" t="s">
        <v>122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81</v>
      </c>
      <c r="BK581" s="218">
        <f>ROUND(I581*H581,2)</f>
        <v>0</v>
      </c>
      <c r="BL581" s="19" t="s">
        <v>129</v>
      </c>
      <c r="BM581" s="217" t="s">
        <v>721</v>
      </c>
    </row>
    <row r="582" s="2" customFormat="1">
      <c r="A582" s="40"/>
      <c r="B582" s="41"/>
      <c r="C582" s="42"/>
      <c r="D582" s="219" t="s">
        <v>131</v>
      </c>
      <c r="E582" s="42"/>
      <c r="F582" s="220" t="s">
        <v>722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131</v>
      </c>
      <c r="AU582" s="19" t="s">
        <v>83</v>
      </c>
    </row>
    <row r="583" s="14" customFormat="1">
      <c r="A583" s="14"/>
      <c r="B583" s="235"/>
      <c r="C583" s="236"/>
      <c r="D583" s="226" t="s">
        <v>133</v>
      </c>
      <c r="E583" s="237" t="s">
        <v>21</v>
      </c>
      <c r="F583" s="238" t="s">
        <v>395</v>
      </c>
      <c r="G583" s="236"/>
      <c r="H583" s="239">
        <v>2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5" t="s">
        <v>133</v>
      </c>
      <c r="AU583" s="245" t="s">
        <v>83</v>
      </c>
      <c r="AV583" s="14" t="s">
        <v>83</v>
      </c>
      <c r="AW583" s="14" t="s">
        <v>34</v>
      </c>
      <c r="AX583" s="14" t="s">
        <v>73</v>
      </c>
      <c r="AY583" s="245" t="s">
        <v>122</v>
      </c>
    </row>
    <row r="584" s="13" customFormat="1">
      <c r="A584" s="13"/>
      <c r="B584" s="224"/>
      <c r="C584" s="225"/>
      <c r="D584" s="226" t="s">
        <v>133</v>
      </c>
      <c r="E584" s="227" t="s">
        <v>21</v>
      </c>
      <c r="F584" s="228" t="s">
        <v>186</v>
      </c>
      <c r="G584" s="225"/>
      <c r="H584" s="227" t="s">
        <v>21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133</v>
      </c>
      <c r="AU584" s="234" t="s">
        <v>83</v>
      </c>
      <c r="AV584" s="13" t="s">
        <v>81</v>
      </c>
      <c r="AW584" s="13" t="s">
        <v>34</v>
      </c>
      <c r="AX584" s="13" t="s">
        <v>73</v>
      </c>
      <c r="AY584" s="234" t="s">
        <v>122</v>
      </c>
    </row>
    <row r="585" s="14" customFormat="1">
      <c r="A585" s="14"/>
      <c r="B585" s="235"/>
      <c r="C585" s="236"/>
      <c r="D585" s="226" t="s">
        <v>133</v>
      </c>
      <c r="E585" s="237" t="s">
        <v>21</v>
      </c>
      <c r="F585" s="238" t="s">
        <v>523</v>
      </c>
      <c r="G585" s="236"/>
      <c r="H585" s="239">
        <v>4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133</v>
      </c>
      <c r="AU585" s="245" t="s">
        <v>83</v>
      </c>
      <c r="AV585" s="14" t="s">
        <v>83</v>
      </c>
      <c r="AW585" s="14" t="s">
        <v>34</v>
      </c>
      <c r="AX585" s="14" t="s">
        <v>73</v>
      </c>
      <c r="AY585" s="245" t="s">
        <v>122</v>
      </c>
    </row>
    <row r="586" s="13" customFormat="1">
      <c r="A586" s="13"/>
      <c r="B586" s="224"/>
      <c r="C586" s="225"/>
      <c r="D586" s="226" t="s">
        <v>133</v>
      </c>
      <c r="E586" s="227" t="s">
        <v>21</v>
      </c>
      <c r="F586" s="228" t="s">
        <v>188</v>
      </c>
      <c r="G586" s="225"/>
      <c r="H586" s="227" t="s">
        <v>21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133</v>
      </c>
      <c r="AU586" s="234" t="s">
        <v>83</v>
      </c>
      <c r="AV586" s="13" t="s">
        <v>81</v>
      </c>
      <c r="AW586" s="13" t="s">
        <v>34</v>
      </c>
      <c r="AX586" s="13" t="s">
        <v>73</v>
      </c>
      <c r="AY586" s="234" t="s">
        <v>122</v>
      </c>
    </row>
    <row r="587" s="15" customFormat="1">
      <c r="A587" s="15"/>
      <c r="B587" s="246"/>
      <c r="C587" s="247"/>
      <c r="D587" s="226" t="s">
        <v>133</v>
      </c>
      <c r="E587" s="248" t="s">
        <v>21</v>
      </c>
      <c r="F587" s="249" t="s">
        <v>137</v>
      </c>
      <c r="G587" s="247"/>
      <c r="H587" s="250">
        <v>6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133</v>
      </c>
      <c r="AU587" s="256" t="s">
        <v>83</v>
      </c>
      <c r="AV587" s="15" t="s">
        <v>129</v>
      </c>
      <c r="AW587" s="15" t="s">
        <v>34</v>
      </c>
      <c r="AX587" s="15" t="s">
        <v>81</v>
      </c>
      <c r="AY587" s="256" t="s">
        <v>122</v>
      </c>
    </row>
    <row r="588" s="2" customFormat="1" ht="16.5" customHeight="1">
      <c r="A588" s="40"/>
      <c r="B588" s="41"/>
      <c r="C588" s="257" t="s">
        <v>723</v>
      </c>
      <c r="D588" s="257" t="s">
        <v>217</v>
      </c>
      <c r="E588" s="258" t="s">
        <v>724</v>
      </c>
      <c r="F588" s="259" t="s">
        <v>725</v>
      </c>
      <c r="G588" s="260" t="s">
        <v>305</v>
      </c>
      <c r="H588" s="261">
        <v>6</v>
      </c>
      <c r="I588" s="262"/>
      <c r="J588" s="263">
        <f>ROUND(I588*H588,2)</f>
        <v>0</v>
      </c>
      <c r="K588" s="259" t="s">
        <v>128</v>
      </c>
      <c r="L588" s="264"/>
      <c r="M588" s="265" t="s">
        <v>21</v>
      </c>
      <c r="N588" s="266" t="s">
        <v>44</v>
      </c>
      <c r="O588" s="86"/>
      <c r="P588" s="215">
        <f>O588*H588</f>
        <v>0</v>
      </c>
      <c r="Q588" s="215">
        <v>0.014999999999999999</v>
      </c>
      <c r="R588" s="215">
        <f>Q588*H588</f>
        <v>0.089999999999999997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197</v>
      </c>
      <c r="AT588" s="217" t="s">
        <v>217</v>
      </c>
      <c r="AU588" s="217" t="s">
        <v>83</v>
      </c>
      <c r="AY588" s="19" t="s">
        <v>122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81</v>
      </c>
      <c r="BK588" s="218">
        <f>ROUND(I588*H588,2)</f>
        <v>0</v>
      </c>
      <c r="BL588" s="19" t="s">
        <v>129</v>
      </c>
      <c r="BM588" s="217" t="s">
        <v>726</v>
      </c>
    </row>
    <row r="589" s="2" customFormat="1" ht="24.15" customHeight="1">
      <c r="A589" s="40"/>
      <c r="B589" s="41"/>
      <c r="C589" s="206" t="s">
        <v>727</v>
      </c>
      <c r="D589" s="206" t="s">
        <v>124</v>
      </c>
      <c r="E589" s="207" t="s">
        <v>728</v>
      </c>
      <c r="F589" s="208" t="s">
        <v>729</v>
      </c>
      <c r="G589" s="209" t="s">
        <v>305</v>
      </c>
      <c r="H589" s="210">
        <v>3</v>
      </c>
      <c r="I589" s="211"/>
      <c r="J589" s="212">
        <f>ROUND(I589*H589,2)</f>
        <v>0</v>
      </c>
      <c r="K589" s="208" t="s">
        <v>128</v>
      </c>
      <c r="L589" s="46"/>
      <c r="M589" s="213" t="s">
        <v>21</v>
      </c>
      <c r="N589" s="214" t="s">
        <v>44</v>
      </c>
      <c r="O589" s="86"/>
      <c r="P589" s="215">
        <f>O589*H589</f>
        <v>0</v>
      </c>
      <c r="Q589" s="215">
        <v>0.29148000000000002</v>
      </c>
      <c r="R589" s="215">
        <f>Q589*H589</f>
        <v>0.87444000000000011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129</v>
      </c>
      <c r="AT589" s="217" t="s">
        <v>124</v>
      </c>
      <c r="AU589" s="217" t="s">
        <v>83</v>
      </c>
      <c r="AY589" s="19" t="s">
        <v>122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81</v>
      </c>
      <c r="BK589" s="218">
        <f>ROUND(I589*H589,2)</f>
        <v>0</v>
      </c>
      <c r="BL589" s="19" t="s">
        <v>129</v>
      </c>
      <c r="BM589" s="217" t="s">
        <v>730</v>
      </c>
    </row>
    <row r="590" s="2" customFormat="1">
      <c r="A590" s="40"/>
      <c r="B590" s="41"/>
      <c r="C590" s="42"/>
      <c r="D590" s="219" t="s">
        <v>131</v>
      </c>
      <c r="E590" s="42"/>
      <c r="F590" s="220" t="s">
        <v>731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131</v>
      </c>
      <c r="AU590" s="19" t="s">
        <v>83</v>
      </c>
    </row>
    <row r="591" s="14" customFormat="1">
      <c r="A591" s="14"/>
      <c r="B591" s="235"/>
      <c r="C591" s="236"/>
      <c r="D591" s="226" t="s">
        <v>133</v>
      </c>
      <c r="E591" s="237" t="s">
        <v>21</v>
      </c>
      <c r="F591" s="238" t="s">
        <v>388</v>
      </c>
      <c r="G591" s="236"/>
      <c r="H591" s="239">
        <v>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133</v>
      </c>
      <c r="AU591" s="245" t="s">
        <v>83</v>
      </c>
      <c r="AV591" s="14" t="s">
        <v>83</v>
      </c>
      <c r="AW591" s="14" t="s">
        <v>34</v>
      </c>
      <c r="AX591" s="14" t="s">
        <v>73</v>
      </c>
      <c r="AY591" s="245" t="s">
        <v>122</v>
      </c>
    </row>
    <row r="592" s="13" customFormat="1">
      <c r="A592" s="13"/>
      <c r="B592" s="224"/>
      <c r="C592" s="225"/>
      <c r="D592" s="226" t="s">
        <v>133</v>
      </c>
      <c r="E592" s="227" t="s">
        <v>21</v>
      </c>
      <c r="F592" s="228" t="s">
        <v>186</v>
      </c>
      <c r="G592" s="225"/>
      <c r="H592" s="227" t="s">
        <v>21</v>
      </c>
      <c r="I592" s="229"/>
      <c r="J592" s="225"/>
      <c r="K592" s="225"/>
      <c r="L592" s="230"/>
      <c r="M592" s="231"/>
      <c r="N592" s="232"/>
      <c r="O592" s="232"/>
      <c r="P592" s="232"/>
      <c r="Q592" s="232"/>
      <c r="R592" s="232"/>
      <c r="S592" s="232"/>
      <c r="T592" s="23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4" t="s">
        <v>133</v>
      </c>
      <c r="AU592" s="234" t="s">
        <v>83</v>
      </c>
      <c r="AV592" s="13" t="s">
        <v>81</v>
      </c>
      <c r="AW592" s="13" t="s">
        <v>34</v>
      </c>
      <c r="AX592" s="13" t="s">
        <v>73</v>
      </c>
      <c r="AY592" s="234" t="s">
        <v>122</v>
      </c>
    </row>
    <row r="593" s="14" customFormat="1">
      <c r="A593" s="14"/>
      <c r="B593" s="235"/>
      <c r="C593" s="236"/>
      <c r="D593" s="226" t="s">
        <v>133</v>
      </c>
      <c r="E593" s="237" t="s">
        <v>21</v>
      </c>
      <c r="F593" s="238" t="s">
        <v>409</v>
      </c>
      <c r="G593" s="236"/>
      <c r="H593" s="239">
        <v>2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5" t="s">
        <v>133</v>
      </c>
      <c r="AU593" s="245" t="s">
        <v>83</v>
      </c>
      <c r="AV593" s="14" t="s">
        <v>83</v>
      </c>
      <c r="AW593" s="14" t="s">
        <v>34</v>
      </c>
      <c r="AX593" s="14" t="s">
        <v>73</v>
      </c>
      <c r="AY593" s="245" t="s">
        <v>122</v>
      </c>
    </row>
    <row r="594" s="13" customFormat="1">
      <c r="A594" s="13"/>
      <c r="B594" s="224"/>
      <c r="C594" s="225"/>
      <c r="D594" s="226" t="s">
        <v>133</v>
      </c>
      <c r="E594" s="227" t="s">
        <v>21</v>
      </c>
      <c r="F594" s="228" t="s">
        <v>188</v>
      </c>
      <c r="G594" s="225"/>
      <c r="H594" s="227" t="s">
        <v>21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133</v>
      </c>
      <c r="AU594" s="234" t="s">
        <v>83</v>
      </c>
      <c r="AV594" s="13" t="s">
        <v>81</v>
      </c>
      <c r="AW594" s="13" t="s">
        <v>34</v>
      </c>
      <c r="AX594" s="13" t="s">
        <v>73</v>
      </c>
      <c r="AY594" s="234" t="s">
        <v>122</v>
      </c>
    </row>
    <row r="595" s="15" customFormat="1">
      <c r="A595" s="15"/>
      <c r="B595" s="246"/>
      <c r="C595" s="247"/>
      <c r="D595" s="226" t="s">
        <v>133</v>
      </c>
      <c r="E595" s="248" t="s">
        <v>21</v>
      </c>
      <c r="F595" s="249" t="s">
        <v>137</v>
      </c>
      <c r="G595" s="247"/>
      <c r="H595" s="250">
        <v>3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6" t="s">
        <v>133</v>
      </c>
      <c r="AU595" s="256" t="s">
        <v>83</v>
      </c>
      <c r="AV595" s="15" t="s">
        <v>129</v>
      </c>
      <c r="AW595" s="15" t="s">
        <v>34</v>
      </c>
      <c r="AX595" s="15" t="s">
        <v>81</v>
      </c>
      <c r="AY595" s="256" t="s">
        <v>122</v>
      </c>
    </row>
    <row r="596" s="2" customFormat="1" ht="16.5" customHeight="1">
      <c r="A596" s="40"/>
      <c r="B596" s="41"/>
      <c r="C596" s="257" t="s">
        <v>732</v>
      </c>
      <c r="D596" s="257" t="s">
        <v>217</v>
      </c>
      <c r="E596" s="258" t="s">
        <v>733</v>
      </c>
      <c r="F596" s="259" t="s">
        <v>734</v>
      </c>
      <c r="G596" s="260" t="s">
        <v>305</v>
      </c>
      <c r="H596" s="261">
        <v>3</v>
      </c>
      <c r="I596" s="262"/>
      <c r="J596" s="263">
        <f>ROUND(I596*H596,2)</f>
        <v>0</v>
      </c>
      <c r="K596" s="259" t="s">
        <v>128</v>
      </c>
      <c r="L596" s="264"/>
      <c r="M596" s="265" t="s">
        <v>21</v>
      </c>
      <c r="N596" s="266" t="s">
        <v>44</v>
      </c>
      <c r="O596" s="86"/>
      <c r="P596" s="215">
        <f>O596*H596</f>
        <v>0</v>
      </c>
      <c r="Q596" s="215">
        <v>0.092999999999999999</v>
      </c>
      <c r="R596" s="215">
        <f>Q596*H596</f>
        <v>0.27900000000000003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197</v>
      </c>
      <c r="AT596" s="217" t="s">
        <v>217</v>
      </c>
      <c r="AU596" s="217" t="s">
        <v>83</v>
      </c>
      <c r="AY596" s="19" t="s">
        <v>122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81</v>
      </c>
      <c r="BK596" s="218">
        <f>ROUND(I596*H596,2)</f>
        <v>0</v>
      </c>
      <c r="BL596" s="19" t="s">
        <v>129</v>
      </c>
      <c r="BM596" s="217" t="s">
        <v>735</v>
      </c>
    </row>
    <row r="597" s="2" customFormat="1" ht="21.75" customHeight="1">
      <c r="A597" s="40"/>
      <c r="B597" s="41"/>
      <c r="C597" s="206" t="s">
        <v>736</v>
      </c>
      <c r="D597" s="206" t="s">
        <v>124</v>
      </c>
      <c r="E597" s="207" t="s">
        <v>737</v>
      </c>
      <c r="F597" s="208" t="s">
        <v>738</v>
      </c>
      <c r="G597" s="209" t="s">
        <v>127</v>
      </c>
      <c r="H597" s="210">
        <v>5085</v>
      </c>
      <c r="I597" s="211"/>
      <c r="J597" s="212">
        <f>ROUND(I597*H597,2)</f>
        <v>0</v>
      </c>
      <c r="K597" s="208" t="s">
        <v>128</v>
      </c>
      <c r="L597" s="46"/>
      <c r="M597" s="213" t="s">
        <v>21</v>
      </c>
      <c r="N597" s="214" t="s">
        <v>44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0.01</v>
      </c>
      <c r="T597" s="216">
        <f>S597*H597</f>
        <v>50.850000000000001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129</v>
      </c>
      <c r="AT597" s="217" t="s">
        <v>124</v>
      </c>
      <c r="AU597" s="217" t="s">
        <v>83</v>
      </c>
      <c r="AY597" s="19" t="s">
        <v>122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81</v>
      </c>
      <c r="BK597" s="218">
        <f>ROUND(I597*H597,2)</f>
        <v>0</v>
      </c>
      <c r="BL597" s="19" t="s">
        <v>129</v>
      </c>
      <c r="BM597" s="217" t="s">
        <v>739</v>
      </c>
    </row>
    <row r="598" s="2" customFormat="1">
      <c r="A598" s="40"/>
      <c r="B598" s="41"/>
      <c r="C598" s="42"/>
      <c r="D598" s="219" t="s">
        <v>131</v>
      </c>
      <c r="E598" s="42"/>
      <c r="F598" s="220" t="s">
        <v>740</v>
      </c>
      <c r="G598" s="42"/>
      <c r="H598" s="42"/>
      <c r="I598" s="221"/>
      <c r="J598" s="42"/>
      <c r="K598" s="42"/>
      <c r="L598" s="46"/>
      <c r="M598" s="222"/>
      <c r="N598" s="223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131</v>
      </c>
      <c r="AU598" s="19" t="s">
        <v>83</v>
      </c>
    </row>
    <row r="599" s="13" customFormat="1">
      <c r="A599" s="13"/>
      <c r="B599" s="224"/>
      <c r="C599" s="225"/>
      <c r="D599" s="226" t="s">
        <v>133</v>
      </c>
      <c r="E599" s="227" t="s">
        <v>21</v>
      </c>
      <c r="F599" s="228" t="s">
        <v>741</v>
      </c>
      <c r="G599" s="225"/>
      <c r="H599" s="227" t="s">
        <v>21</v>
      </c>
      <c r="I599" s="229"/>
      <c r="J599" s="225"/>
      <c r="K599" s="225"/>
      <c r="L599" s="230"/>
      <c r="M599" s="231"/>
      <c r="N599" s="232"/>
      <c r="O599" s="232"/>
      <c r="P599" s="232"/>
      <c r="Q599" s="232"/>
      <c r="R599" s="232"/>
      <c r="S599" s="232"/>
      <c r="T599" s="23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4" t="s">
        <v>133</v>
      </c>
      <c r="AU599" s="234" t="s">
        <v>83</v>
      </c>
      <c r="AV599" s="13" t="s">
        <v>81</v>
      </c>
      <c r="AW599" s="13" t="s">
        <v>34</v>
      </c>
      <c r="AX599" s="13" t="s">
        <v>73</v>
      </c>
      <c r="AY599" s="234" t="s">
        <v>122</v>
      </c>
    </row>
    <row r="600" s="14" customFormat="1">
      <c r="A600" s="14"/>
      <c r="B600" s="235"/>
      <c r="C600" s="236"/>
      <c r="D600" s="226" t="s">
        <v>133</v>
      </c>
      <c r="E600" s="237" t="s">
        <v>21</v>
      </c>
      <c r="F600" s="238" t="s">
        <v>742</v>
      </c>
      <c r="G600" s="236"/>
      <c r="H600" s="239">
        <v>1350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5" t="s">
        <v>133</v>
      </c>
      <c r="AU600" s="245" t="s">
        <v>83</v>
      </c>
      <c r="AV600" s="14" t="s">
        <v>83</v>
      </c>
      <c r="AW600" s="14" t="s">
        <v>34</v>
      </c>
      <c r="AX600" s="14" t="s">
        <v>73</v>
      </c>
      <c r="AY600" s="245" t="s">
        <v>122</v>
      </c>
    </row>
    <row r="601" s="14" customFormat="1">
      <c r="A601" s="14"/>
      <c r="B601" s="235"/>
      <c r="C601" s="236"/>
      <c r="D601" s="226" t="s">
        <v>133</v>
      </c>
      <c r="E601" s="237" t="s">
        <v>21</v>
      </c>
      <c r="F601" s="238" t="s">
        <v>743</v>
      </c>
      <c r="G601" s="236"/>
      <c r="H601" s="239">
        <v>825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133</v>
      </c>
      <c r="AU601" s="245" t="s">
        <v>83</v>
      </c>
      <c r="AV601" s="14" t="s">
        <v>83</v>
      </c>
      <c r="AW601" s="14" t="s">
        <v>34</v>
      </c>
      <c r="AX601" s="14" t="s">
        <v>73</v>
      </c>
      <c r="AY601" s="245" t="s">
        <v>122</v>
      </c>
    </row>
    <row r="602" s="13" customFormat="1">
      <c r="A602" s="13"/>
      <c r="B602" s="224"/>
      <c r="C602" s="225"/>
      <c r="D602" s="226" t="s">
        <v>133</v>
      </c>
      <c r="E602" s="227" t="s">
        <v>21</v>
      </c>
      <c r="F602" s="228" t="s">
        <v>744</v>
      </c>
      <c r="G602" s="225"/>
      <c r="H602" s="227" t="s">
        <v>21</v>
      </c>
      <c r="I602" s="229"/>
      <c r="J602" s="225"/>
      <c r="K602" s="225"/>
      <c r="L602" s="230"/>
      <c r="M602" s="231"/>
      <c r="N602" s="232"/>
      <c r="O602" s="232"/>
      <c r="P602" s="232"/>
      <c r="Q602" s="232"/>
      <c r="R602" s="232"/>
      <c r="S602" s="232"/>
      <c r="T602" s="23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4" t="s">
        <v>133</v>
      </c>
      <c r="AU602" s="234" t="s">
        <v>83</v>
      </c>
      <c r="AV602" s="13" t="s">
        <v>81</v>
      </c>
      <c r="AW602" s="13" t="s">
        <v>34</v>
      </c>
      <c r="AX602" s="13" t="s">
        <v>73</v>
      </c>
      <c r="AY602" s="234" t="s">
        <v>122</v>
      </c>
    </row>
    <row r="603" s="13" customFormat="1">
      <c r="A603" s="13"/>
      <c r="B603" s="224"/>
      <c r="C603" s="225"/>
      <c r="D603" s="226" t="s">
        <v>133</v>
      </c>
      <c r="E603" s="227" t="s">
        <v>21</v>
      </c>
      <c r="F603" s="228" t="s">
        <v>134</v>
      </c>
      <c r="G603" s="225"/>
      <c r="H603" s="227" t="s">
        <v>21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133</v>
      </c>
      <c r="AU603" s="234" t="s">
        <v>83</v>
      </c>
      <c r="AV603" s="13" t="s">
        <v>81</v>
      </c>
      <c r="AW603" s="13" t="s">
        <v>34</v>
      </c>
      <c r="AX603" s="13" t="s">
        <v>73</v>
      </c>
      <c r="AY603" s="234" t="s">
        <v>122</v>
      </c>
    </row>
    <row r="604" s="14" customFormat="1">
      <c r="A604" s="14"/>
      <c r="B604" s="235"/>
      <c r="C604" s="236"/>
      <c r="D604" s="226" t="s">
        <v>133</v>
      </c>
      <c r="E604" s="237" t="s">
        <v>21</v>
      </c>
      <c r="F604" s="238" t="s">
        <v>264</v>
      </c>
      <c r="G604" s="236"/>
      <c r="H604" s="239">
        <v>1660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133</v>
      </c>
      <c r="AU604" s="245" t="s">
        <v>83</v>
      </c>
      <c r="AV604" s="14" t="s">
        <v>83</v>
      </c>
      <c r="AW604" s="14" t="s">
        <v>34</v>
      </c>
      <c r="AX604" s="14" t="s">
        <v>73</v>
      </c>
      <c r="AY604" s="245" t="s">
        <v>122</v>
      </c>
    </row>
    <row r="605" s="14" customFormat="1">
      <c r="A605" s="14"/>
      <c r="B605" s="235"/>
      <c r="C605" s="236"/>
      <c r="D605" s="226" t="s">
        <v>133</v>
      </c>
      <c r="E605" s="237" t="s">
        <v>21</v>
      </c>
      <c r="F605" s="238" t="s">
        <v>265</v>
      </c>
      <c r="G605" s="236"/>
      <c r="H605" s="239">
        <v>1090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133</v>
      </c>
      <c r="AU605" s="245" t="s">
        <v>83</v>
      </c>
      <c r="AV605" s="14" t="s">
        <v>83</v>
      </c>
      <c r="AW605" s="14" t="s">
        <v>34</v>
      </c>
      <c r="AX605" s="14" t="s">
        <v>73</v>
      </c>
      <c r="AY605" s="245" t="s">
        <v>122</v>
      </c>
    </row>
    <row r="606" s="13" customFormat="1">
      <c r="A606" s="13"/>
      <c r="B606" s="224"/>
      <c r="C606" s="225"/>
      <c r="D606" s="226" t="s">
        <v>133</v>
      </c>
      <c r="E606" s="227" t="s">
        <v>21</v>
      </c>
      <c r="F606" s="228" t="s">
        <v>162</v>
      </c>
      <c r="G606" s="225"/>
      <c r="H606" s="227" t="s">
        <v>21</v>
      </c>
      <c r="I606" s="229"/>
      <c r="J606" s="225"/>
      <c r="K606" s="225"/>
      <c r="L606" s="230"/>
      <c r="M606" s="231"/>
      <c r="N606" s="232"/>
      <c r="O606" s="232"/>
      <c r="P606" s="232"/>
      <c r="Q606" s="232"/>
      <c r="R606" s="232"/>
      <c r="S606" s="232"/>
      <c r="T606" s="23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4" t="s">
        <v>133</v>
      </c>
      <c r="AU606" s="234" t="s">
        <v>83</v>
      </c>
      <c r="AV606" s="13" t="s">
        <v>81</v>
      </c>
      <c r="AW606" s="13" t="s">
        <v>34</v>
      </c>
      <c r="AX606" s="13" t="s">
        <v>73</v>
      </c>
      <c r="AY606" s="234" t="s">
        <v>122</v>
      </c>
    </row>
    <row r="607" s="14" customFormat="1">
      <c r="A607" s="14"/>
      <c r="B607" s="235"/>
      <c r="C607" s="236"/>
      <c r="D607" s="226" t="s">
        <v>133</v>
      </c>
      <c r="E607" s="237" t="s">
        <v>21</v>
      </c>
      <c r="F607" s="238" t="s">
        <v>266</v>
      </c>
      <c r="G607" s="236"/>
      <c r="H607" s="239">
        <v>105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5" t="s">
        <v>133</v>
      </c>
      <c r="AU607" s="245" t="s">
        <v>83</v>
      </c>
      <c r="AV607" s="14" t="s">
        <v>83</v>
      </c>
      <c r="AW607" s="14" t="s">
        <v>34</v>
      </c>
      <c r="AX607" s="14" t="s">
        <v>73</v>
      </c>
      <c r="AY607" s="245" t="s">
        <v>122</v>
      </c>
    </row>
    <row r="608" s="13" customFormat="1">
      <c r="A608" s="13"/>
      <c r="B608" s="224"/>
      <c r="C608" s="225"/>
      <c r="D608" s="226" t="s">
        <v>133</v>
      </c>
      <c r="E608" s="227" t="s">
        <v>21</v>
      </c>
      <c r="F608" s="228" t="s">
        <v>164</v>
      </c>
      <c r="G608" s="225"/>
      <c r="H608" s="227" t="s">
        <v>21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133</v>
      </c>
      <c r="AU608" s="234" t="s">
        <v>83</v>
      </c>
      <c r="AV608" s="13" t="s">
        <v>81</v>
      </c>
      <c r="AW608" s="13" t="s">
        <v>34</v>
      </c>
      <c r="AX608" s="13" t="s">
        <v>73</v>
      </c>
      <c r="AY608" s="234" t="s">
        <v>122</v>
      </c>
    </row>
    <row r="609" s="14" customFormat="1">
      <c r="A609" s="14"/>
      <c r="B609" s="235"/>
      <c r="C609" s="236"/>
      <c r="D609" s="226" t="s">
        <v>133</v>
      </c>
      <c r="E609" s="237" t="s">
        <v>21</v>
      </c>
      <c r="F609" s="238" t="s">
        <v>267</v>
      </c>
      <c r="G609" s="236"/>
      <c r="H609" s="239">
        <v>45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5" t="s">
        <v>133</v>
      </c>
      <c r="AU609" s="245" t="s">
        <v>83</v>
      </c>
      <c r="AV609" s="14" t="s">
        <v>83</v>
      </c>
      <c r="AW609" s="14" t="s">
        <v>34</v>
      </c>
      <c r="AX609" s="14" t="s">
        <v>73</v>
      </c>
      <c r="AY609" s="245" t="s">
        <v>122</v>
      </c>
    </row>
    <row r="610" s="13" customFormat="1">
      <c r="A610" s="13"/>
      <c r="B610" s="224"/>
      <c r="C610" s="225"/>
      <c r="D610" s="226" t="s">
        <v>133</v>
      </c>
      <c r="E610" s="227" t="s">
        <v>21</v>
      </c>
      <c r="F610" s="228" t="s">
        <v>268</v>
      </c>
      <c r="G610" s="225"/>
      <c r="H610" s="227" t="s">
        <v>21</v>
      </c>
      <c r="I610" s="229"/>
      <c r="J610" s="225"/>
      <c r="K610" s="225"/>
      <c r="L610" s="230"/>
      <c r="M610" s="231"/>
      <c r="N610" s="232"/>
      <c r="O610" s="232"/>
      <c r="P610" s="232"/>
      <c r="Q610" s="232"/>
      <c r="R610" s="232"/>
      <c r="S610" s="232"/>
      <c r="T610" s="23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4" t="s">
        <v>133</v>
      </c>
      <c r="AU610" s="234" t="s">
        <v>83</v>
      </c>
      <c r="AV610" s="13" t="s">
        <v>81</v>
      </c>
      <c r="AW610" s="13" t="s">
        <v>34</v>
      </c>
      <c r="AX610" s="13" t="s">
        <v>73</v>
      </c>
      <c r="AY610" s="234" t="s">
        <v>122</v>
      </c>
    </row>
    <row r="611" s="14" customFormat="1">
      <c r="A611" s="14"/>
      <c r="B611" s="235"/>
      <c r="C611" s="236"/>
      <c r="D611" s="226" t="s">
        <v>133</v>
      </c>
      <c r="E611" s="237" t="s">
        <v>21</v>
      </c>
      <c r="F611" s="238" t="s">
        <v>269</v>
      </c>
      <c r="G611" s="236"/>
      <c r="H611" s="239">
        <v>10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5" t="s">
        <v>133</v>
      </c>
      <c r="AU611" s="245" t="s">
        <v>83</v>
      </c>
      <c r="AV611" s="14" t="s">
        <v>83</v>
      </c>
      <c r="AW611" s="14" t="s">
        <v>34</v>
      </c>
      <c r="AX611" s="14" t="s">
        <v>73</v>
      </c>
      <c r="AY611" s="245" t="s">
        <v>122</v>
      </c>
    </row>
    <row r="612" s="15" customFormat="1">
      <c r="A612" s="15"/>
      <c r="B612" s="246"/>
      <c r="C612" s="247"/>
      <c r="D612" s="226" t="s">
        <v>133</v>
      </c>
      <c r="E612" s="248" t="s">
        <v>21</v>
      </c>
      <c r="F612" s="249" t="s">
        <v>137</v>
      </c>
      <c r="G612" s="247"/>
      <c r="H612" s="250">
        <v>5085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6" t="s">
        <v>133</v>
      </c>
      <c r="AU612" s="256" t="s">
        <v>83</v>
      </c>
      <c r="AV612" s="15" t="s">
        <v>129</v>
      </c>
      <c r="AW612" s="15" t="s">
        <v>34</v>
      </c>
      <c r="AX612" s="15" t="s">
        <v>81</v>
      </c>
      <c r="AY612" s="256" t="s">
        <v>122</v>
      </c>
    </row>
    <row r="613" s="2" customFormat="1" ht="33" customHeight="1">
      <c r="A613" s="40"/>
      <c r="B613" s="41"/>
      <c r="C613" s="206" t="s">
        <v>745</v>
      </c>
      <c r="D613" s="206" t="s">
        <v>124</v>
      </c>
      <c r="E613" s="207" t="s">
        <v>746</v>
      </c>
      <c r="F613" s="208" t="s">
        <v>747</v>
      </c>
      <c r="G613" s="209" t="s">
        <v>127</v>
      </c>
      <c r="H613" s="210">
        <v>5085</v>
      </c>
      <c r="I613" s="211"/>
      <c r="J613" s="212">
        <f>ROUND(I613*H613,2)</f>
        <v>0</v>
      </c>
      <c r="K613" s="208" t="s">
        <v>128</v>
      </c>
      <c r="L613" s="46"/>
      <c r="M613" s="213" t="s">
        <v>21</v>
      </c>
      <c r="N613" s="214" t="s">
        <v>44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0.02</v>
      </c>
      <c r="T613" s="216">
        <f>S613*H613</f>
        <v>101.7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129</v>
      </c>
      <c r="AT613" s="217" t="s">
        <v>124</v>
      </c>
      <c r="AU613" s="217" t="s">
        <v>83</v>
      </c>
      <c r="AY613" s="19" t="s">
        <v>122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81</v>
      </c>
      <c r="BK613" s="218">
        <f>ROUND(I613*H613,2)</f>
        <v>0</v>
      </c>
      <c r="BL613" s="19" t="s">
        <v>129</v>
      </c>
      <c r="BM613" s="217" t="s">
        <v>748</v>
      </c>
    </row>
    <row r="614" s="2" customFormat="1">
      <c r="A614" s="40"/>
      <c r="B614" s="41"/>
      <c r="C614" s="42"/>
      <c r="D614" s="219" t="s">
        <v>131</v>
      </c>
      <c r="E614" s="42"/>
      <c r="F614" s="220" t="s">
        <v>749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131</v>
      </c>
      <c r="AU614" s="19" t="s">
        <v>83</v>
      </c>
    </row>
    <row r="615" s="13" customFormat="1">
      <c r="A615" s="13"/>
      <c r="B615" s="224"/>
      <c r="C615" s="225"/>
      <c r="D615" s="226" t="s">
        <v>133</v>
      </c>
      <c r="E615" s="227" t="s">
        <v>21</v>
      </c>
      <c r="F615" s="228" t="s">
        <v>741</v>
      </c>
      <c r="G615" s="225"/>
      <c r="H615" s="227" t="s">
        <v>21</v>
      </c>
      <c r="I615" s="229"/>
      <c r="J615" s="225"/>
      <c r="K615" s="225"/>
      <c r="L615" s="230"/>
      <c r="M615" s="231"/>
      <c r="N615" s="232"/>
      <c r="O615" s="232"/>
      <c r="P615" s="232"/>
      <c r="Q615" s="232"/>
      <c r="R615" s="232"/>
      <c r="S615" s="232"/>
      <c r="T615" s="23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4" t="s">
        <v>133</v>
      </c>
      <c r="AU615" s="234" t="s">
        <v>83</v>
      </c>
      <c r="AV615" s="13" t="s">
        <v>81</v>
      </c>
      <c r="AW615" s="13" t="s">
        <v>34</v>
      </c>
      <c r="AX615" s="13" t="s">
        <v>73</v>
      </c>
      <c r="AY615" s="234" t="s">
        <v>122</v>
      </c>
    </row>
    <row r="616" s="14" customFormat="1">
      <c r="A616" s="14"/>
      <c r="B616" s="235"/>
      <c r="C616" s="236"/>
      <c r="D616" s="226" t="s">
        <v>133</v>
      </c>
      <c r="E616" s="237" t="s">
        <v>21</v>
      </c>
      <c r="F616" s="238" t="s">
        <v>742</v>
      </c>
      <c r="G616" s="236"/>
      <c r="H616" s="239">
        <v>1350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5" t="s">
        <v>133</v>
      </c>
      <c r="AU616" s="245" t="s">
        <v>83</v>
      </c>
      <c r="AV616" s="14" t="s">
        <v>83</v>
      </c>
      <c r="AW616" s="14" t="s">
        <v>34</v>
      </c>
      <c r="AX616" s="14" t="s">
        <v>73</v>
      </c>
      <c r="AY616" s="245" t="s">
        <v>122</v>
      </c>
    </row>
    <row r="617" s="14" customFormat="1">
      <c r="A617" s="14"/>
      <c r="B617" s="235"/>
      <c r="C617" s="236"/>
      <c r="D617" s="226" t="s">
        <v>133</v>
      </c>
      <c r="E617" s="237" t="s">
        <v>21</v>
      </c>
      <c r="F617" s="238" t="s">
        <v>743</v>
      </c>
      <c r="G617" s="236"/>
      <c r="H617" s="239">
        <v>825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133</v>
      </c>
      <c r="AU617" s="245" t="s">
        <v>83</v>
      </c>
      <c r="AV617" s="14" t="s">
        <v>83</v>
      </c>
      <c r="AW617" s="14" t="s">
        <v>34</v>
      </c>
      <c r="AX617" s="14" t="s">
        <v>73</v>
      </c>
      <c r="AY617" s="245" t="s">
        <v>122</v>
      </c>
    </row>
    <row r="618" s="13" customFormat="1">
      <c r="A618" s="13"/>
      <c r="B618" s="224"/>
      <c r="C618" s="225"/>
      <c r="D618" s="226" t="s">
        <v>133</v>
      </c>
      <c r="E618" s="227" t="s">
        <v>21</v>
      </c>
      <c r="F618" s="228" t="s">
        <v>744</v>
      </c>
      <c r="G618" s="225"/>
      <c r="H618" s="227" t="s">
        <v>21</v>
      </c>
      <c r="I618" s="229"/>
      <c r="J618" s="225"/>
      <c r="K618" s="225"/>
      <c r="L618" s="230"/>
      <c r="M618" s="231"/>
      <c r="N618" s="232"/>
      <c r="O618" s="232"/>
      <c r="P618" s="232"/>
      <c r="Q618" s="232"/>
      <c r="R618" s="232"/>
      <c r="S618" s="232"/>
      <c r="T618" s="23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4" t="s">
        <v>133</v>
      </c>
      <c r="AU618" s="234" t="s">
        <v>83</v>
      </c>
      <c r="AV618" s="13" t="s">
        <v>81</v>
      </c>
      <c r="AW618" s="13" t="s">
        <v>34</v>
      </c>
      <c r="AX618" s="13" t="s">
        <v>73</v>
      </c>
      <c r="AY618" s="234" t="s">
        <v>122</v>
      </c>
    </row>
    <row r="619" s="13" customFormat="1">
      <c r="A619" s="13"/>
      <c r="B619" s="224"/>
      <c r="C619" s="225"/>
      <c r="D619" s="226" t="s">
        <v>133</v>
      </c>
      <c r="E619" s="227" t="s">
        <v>21</v>
      </c>
      <c r="F619" s="228" t="s">
        <v>134</v>
      </c>
      <c r="G619" s="225"/>
      <c r="H619" s="227" t="s">
        <v>21</v>
      </c>
      <c r="I619" s="229"/>
      <c r="J619" s="225"/>
      <c r="K619" s="225"/>
      <c r="L619" s="230"/>
      <c r="M619" s="231"/>
      <c r="N619" s="232"/>
      <c r="O619" s="232"/>
      <c r="P619" s="232"/>
      <c r="Q619" s="232"/>
      <c r="R619" s="232"/>
      <c r="S619" s="232"/>
      <c r="T619" s="23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4" t="s">
        <v>133</v>
      </c>
      <c r="AU619" s="234" t="s">
        <v>83</v>
      </c>
      <c r="AV619" s="13" t="s">
        <v>81</v>
      </c>
      <c r="AW619" s="13" t="s">
        <v>34</v>
      </c>
      <c r="AX619" s="13" t="s">
        <v>73</v>
      </c>
      <c r="AY619" s="234" t="s">
        <v>122</v>
      </c>
    </row>
    <row r="620" s="14" customFormat="1">
      <c r="A620" s="14"/>
      <c r="B620" s="235"/>
      <c r="C620" s="236"/>
      <c r="D620" s="226" t="s">
        <v>133</v>
      </c>
      <c r="E620" s="237" t="s">
        <v>21</v>
      </c>
      <c r="F620" s="238" t="s">
        <v>264</v>
      </c>
      <c r="G620" s="236"/>
      <c r="H620" s="239">
        <v>1660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133</v>
      </c>
      <c r="AU620" s="245" t="s">
        <v>83</v>
      </c>
      <c r="AV620" s="14" t="s">
        <v>83</v>
      </c>
      <c r="AW620" s="14" t="s">
        <v>34</v>
      </c>
      <c r="AX620" s="14" t="s">
        <v>73</v>
      </c>
      <c r="AY620" s="245" t="s">
        <v>122</v>
      </c>
    </row>
    <row r="621" s="14" customFormat="1">
      <c r="A621" s="14"/>
      <c r="B621" s="235"/>
      <c r="C621" s="236"/>
      <c r="D621" s="226" t="s">
        <v>133</v>
      </c>
      <c r="E621" s="237" t="s">
        <v>21</v>
      </c>
      <c r="F621" s="238" t="s">
        <v>265</v>
      </c>
      <c r="G621" s="236"/>
      <c r="H621" s="239">
        <v>1090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133</v>
      </c>
      <c r="AU621" s="245" t="s">
        <v>83</v>
      </c>
      <c r="AV621" s="14" t="s">
        <v>83</v>
      </c>
      <c r="AW621" s="14" t="s">
        <v>34</v>
      </c>
      <c r="AX621" s="14" t="s">
        <v>73</v>
      </c>
      <c r="AY621" s="245" t="s">
        <v>122</v>
      </c>
    </row>
    <row r="622" s="13" customFormat="1">
      <c r="A622" s="13"/>
      <c r="B622" s="224"/>
      <c r="C622" s="225"/>
      <c r="D622" s="226" t="s">
        <v>133</v>
      </c>
      <c r="E622" s="227" t="s">
        <v>21</v>
      </c>
      <c r="F622" s="228" t="s">
        <v>162</v>
      </c>
      <c r="G622" s="225"/>
      <c r="H622" s="227" t="s">
        <v>21</v>
      </c>
      <c r="I622" s="229"/>
      <c r="J622" s="225"/>
      <c r="K622" s="225"/>
      <c r="L622" s="230"/>
      <c r="M622" s="231"/>
      <c r="N622" s="232"/>
      <c r="O622" s="232"/>
      <c r="P622" s="232"/>
      <c r="Q622" s="232"/>
      <c r="R622" s="232"/>
      <c r="S622" s="232"/>
      <c r="T622" s="23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4" t="s">
        <v>133</v>
      </c>
      <c r="AU622" s="234" t="s">
        <v>83</v>
      </c>
      <c r="AV622" s="13" t="s">
        <v>81</v>
      </c>
      <c r="AW622" s="13" t="s">
        <v>34</v>
      </c>
      <c r="AX622" s="13" t="s">
        <v>73</v>
      </c>
      <c r="AY622" s="234" t="s">
        <v>122</v>
      </c>
    </row>
    <row r="623" s="14" customFormat="1">
      <c r="A623" s="14"/>
      <c r="B623" s="235"/>
      <c r="C623" s="236"/>
      <c r="D623" s="226" t="s">
        <v>133</v>
      </c>
      <c r="E623" s="237" t="s">
        <v>21</v>
      </c>
      <c r="F623" s="238" t="s">
        <v>266</v>
      </c>
      <c r="G623" s="236"/>
      <c r="H623" s="239">
        <v>105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5" t="s">
        <v>133</v>
      </c>
      <c r="AU623" s="245" t="s">
        <v>83</v>
      </c>
      <c r="AV623" s="14" t="s">
        <v>83</v>
      </c>
      <c r="AW623" s="14" t="s">
        <v>34</v>
      </c>
      <c r="AX623" s="14" t="s">
        <v>73</v>
      </c>
      <c r="AY623" s="245" t="s">
        <v>122</v>
      </c>
    </row>
    <row r="624" s="13" customFormat="1">
      <c r="A624" s="13"/>
      <c r="B624" s="224"/>
      <c r="C624" s="225"/>
      <c r="D624" s="226" t="s">
        <v>133</v>
      </c>
      <c r="E624" s="227" t="s">
        <v>21</v>
      </c>
      <c r="F624" s="228" t="s">
        <v>164</v>
      </c>
      <c r="G624" s="225"/>
      <c r="H624" s="227" t="s">
        <v>21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133</v>
      </c>
      <c r="AU624" s="234" t="s">
        <v>83</v>
      </c>
      <c r="AV624" s="13" t="s">
        <v>81</v>
      </c>
      <c r="AW624" s="13" t="s">
        <v>34</v>
      </c>
      <c r="AX624" s="13" t="s">
        <v>73</v>
      </c>
      <c r="AY624" s="234" t="s">
        <v>122</v>
      </c>
    </row>
    <row r="625" s="14" customFormat="1">
      <c r="A625" s="14"/>
      <c r="B625" s="235"/>
      <c r="C625" s="236"/>
      <c r="D625" s="226" t="s">
        <v>133</v>
      </c>
      <c r="E625" s="237" t="s">
        <v>21</v>
      </c>
      <c r="F625" s="238" t="s">
        <v>267</v>
      </c>
      <c r="G625" s="236"/>
      <c r="H625" s="239">
        <v>45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133</v>
      </c>
      <c r="AU625" s="245" t="s">
        <v>83</v>
      </c>
      <c r="AV625" s="14" t="s">
        <v>83</v>
      </c>
      <c r="AW625" s="14" t="s">
        <v>34</v>
      </c>
      <c r="AX625" s="14" t="s">
        <v>73</v>
      </c>
      <c r="AY625" s="245" t="s">
        <v>122</v>
      </c>
    </row>
    <row r="626" s="13" customFormat="1">
      <c r="A626" s="13"/>
      <c r="B626" s="224"/>
      <c r="C626" s="225"/>
      <c r="D626" s="226" t="s">
        <v>133</v>
      </c>
      <c r="E626" s="227" t="s">
        <v>21</v>
      </c>
      <c r="F626" s="228" t="s">
        <v>268</v>
      </c>
      <c r="G626" s="225"/>
      <c r="H626" s="227" t="s">
        <v>21</v>
      </c>
      <c r="I626" s="229"/>
      <c r="J626" s="225"/>
      <c r="K626" s="225"/>
      <c r="L626" s="230"/>
      <c r="M626" s="231"/>
      <c r="N626" s="232"/>
      <c r="O626" s="232"/>
      <c r="P626" s="232"/>
      <c r="Q626" s="232"/>
      <c r="R626" s="232"/>
      <c r="S626" s="232"/>
      <c r="T626" s="23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4" t="s">
        <v>133</v>
      </c>
      <c r="AU626" s="234" t="s">
        <v>83</v>
      </c>
      <c r="AV626" s="13" t="s">
        <v>81</v>
      </c>
      <c r="AW626" s="13" t="s">
        <v>34</v>
      </c>
      <c r="AX626" s="13" t="s">
        <v>73</v>
      </c>
      <c r="AY626" s="234" t="s">
        <v>122</v>
      </c>
    </row>
    <row r="627" s="14" customFormat="1">
      <c r="A627" s="14"/>
      <c r="B627" s="235"/>
      <c r="C627" s="236"/>
      <c r="D627" s="226" t="s">
        <v>133</v>
      </c>
      <c r="E627" s="237" t="s">
        <v>21</v>
      </c>
      <c r="F627" s="238" t="s">
        <v>269</v>
      </c>
      <c r="G627" s="236"/>
      <c r="H627" s="239">
        <v>10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5" t="s">
        <v>133</v>
      </c>
      <c r="AU627" s="245" t="s">
        <v>83</v>
      </c>
      <c r="AV627" s="14" t="s">
        <v>83</v>
      </c>
      <c r="AW627" s="14" t="s">
        <v>34</v>
      </c>
      <c r="AX627" s="14" t="s">
        <v>73</v>
      </c>
      <c r="AY627" s="245" t="s">
        <v>122</v>
      </c>
    </row>
    <row r="628" s="15" customFormat="1">
      <c r="A628" s="15"/>
      <c r="B628" s="246"/>
      <c r="C628" s="247"/>
      <c r="D628" s="226" t="s">
        <v>133</v>
      </c>
      <c r="E628" s="248" t="s">
        <v>21</v>
      </c>
      <c r="F628" s="249" t="s">
        <v>137</v>
      </c>
      <c r="G628" s="247"/>
      <c r="H628" s="250">
        <v>5085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6" t="s">
        <v>133</v>
      </c>
      <c r="AU628" s="256" t="s">
        <v>83</v>
      </c>
      <c r="AV628" s="15" t="s">
        <v>129</v>
      </c>
      <c r="AW628" s="15" t="s">
        <v>34</v>
      </c>
      <c r="AX628" s="15" t="s">
        <v>81</v>
      </c>
      <c r="AY628" s="256" t="s">
        <v>122</v>
      </c>
    </row>
    <row r="629" s="2" customFormat="1" ht="44.25" customHeight="1">
      <c r="A629" s="40"/>
      <c r="B629" s="41"/>
      <c r="C629" s="206" t="s">
        <v>750</v>
      </c>
      <c r="D629" s="206" t="s">
        <v>124</v>
      </c>
      <c r="E629" s="207" t="s">
        <v>751</v>
      </c>
      <c r="F629" s="208" t="s">
        <v>752</v>
      </c>
      <c r="G629" s="209" t="s">
        <v>145</v>
      </c>
      <c r="H629" s="210">
        <v>11</v>
      </c>
      <c r="I629" s="211"/>
      <c r="J629" s="212">
        <f>ROUND(I629*H629,2)</f>
        <v>0</v>
      </c>
      <c r="K629" s="208" t="s">
        <v>128</v>
      </c>
      <c r="L629" s="46"/>
      <c r="M629" s="213" t="s">
        <v>21</v>
      </c>
      <c r="N629" s="214" t="s">
        <v>44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0.025000000000000001</v>
      </c>
      <c r="T629" s="216">
        <f>S629*H629</f>
        <v>0.27500000000000002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129</v>
      </c>
      <c r="AT629" s="217" t="s">
        <v>124</v>
      </c>
      <c r="AU629" s="217" t="s">
        <v>83</v>
      </c>
      <c r="AY629" s="19" t="s">
        <v>122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81</v>
      </c>
      <c r="BK629" s="218">
        <f>ROUND(I629*H629,2)</f>
        <v>0</v>
      </c>
      <c r="BL629" s="19" t="s">
        <v>129</v>
      </c>
      <c r="BM629" s="217" t="s">
        <v>753</v>
      </c>
    </row>
    <row r="630" s="2" customFormat="1">
      <c r="A630" s="40"/>
      <c r="B630" s="41"/>
      <c r="C630" s="42"/>
      <c r="D630" s="219" t="s">
        <v>131</v>
      </c>
      <c r="E630" s="42"/>
      <c r="F630" s="220" t="s">
        <v>754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131</v>
      </c>
      <c r="AU630" s="19" t="s">
        <v>83</v>
      </c>
    </row>
    <row r="631" s="13" customFormat="1">
      <c r="A631" s="13"/>
      <c r="B631" s="224"/>
      <c r="C631" s="225"/>
      <c r="D631" s="226" t="s">
        <v>133</v>
      </c>
      <c r="E631" s="227" t="s">
        <v>21</v>
      </c>
      <c r="F631" s="228" t="s">
        <v>597</v>
      </c>
      <c r="G631" s="225"/>
      <c r="H631" s="227" t="s">
        <v>21</v>
      </c>
      <c r="I631" s="229"/>
      <c r="J631" s="225"/>
      <c r="K631" s="225"/>
      <c r="L631" s="230"/>
      <c r="M631" s="231"/>
      <c r="N631" s="232"/>
      <c r="O631" s="232"/>
      <c r="P631" s="232"/>
      <c r="Q631" s="232"/>
      <c r="R631" s="232"/>
      <c r="S631" s="232"/>
      <c r="T631" s="23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4" t="s">
        <v>133</v>
      </c>
      <c r="AU631" s="234" t="s">
        <v>83</v>
      </c>
      <c r="AV631" s="13" t="s">
        <v>81</v>
      </c>
      <c r="AW631" s="13" t="s">
        <v>34</v>
      </c>
      <c r="AX631" s="13" t="s">
        <v>73</v>
      </c>
      <c r="AY631" s="234" t="s">
        <v>122</v>
      </c>
    </row>
    <row r="632" s="14" customFormat="1">
      <c r="A632" s="14"/>
      <c r="B632" s="235"/>
      <c r="C632" s="236"/>
      <c r="D632" s="226" t="s">
        <v>133</v>
      </c>
      <c r="E632" s="237" t="s">
        <v>21</v>
      </c>
      <c r="F632" s="238" t="s">
        <v>755</v>
      </c>
      <c r="G632" s="236"/>
      <c r="H632" s="239">
        <v>11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5" t="s">
        <v>133</v>
      </c>
      <c r="AU632" s="245" t="s">
        <v>83</v>
      </c>
      <c r="AV632" s="14" t="s">
        <v>83</v>
      </c>
      <c r="AW632" s="14" t="s">
        <v>34</v>
      </c>
      <c r="AX632" s="14" t="s">
        <v>81</v>
      </c>
      <c r="AY632" s="245" t="s">
        <v>122</v>
      </c>
    </row>
    <row r="633" s="12" customFormat="1" ht="22.8" customHeight="1">
      <c r="A633" s="12"/>
      <c r="B633" s="190"/>
      <c r="C633" s="191"/>
      <c r="D633" s="192" t="s">
        <v>72</v>
      </c>
      <c r="E633" s="204" t="s">
        <v>756</v>
      </c>
      <c r="F633" s="204" t="s">
        <v>757</v>
      </c>
      <c r="G633" s="191"/>
      <c r="H633" s="191"/>
      <c r="I633" s="194"/>
      <c r="J633" s="205">
        <f>BK633</f>
        <v>0</v>
      </c>
      <c r="K633" s="191"/>
      <c r="L633" s="196"/>
      <c r="M633" s="197"/>
      <c r="N633" s="198"/>
      <c r="O633" s="198"/>
      <c r="P633" s="199">
        <f>SUM(P634:P641)</f>
        <v>0</v>
      </c>
      <c r="Q633" s="198"/>
      <c r="R633" s="199">
        <f>SUM(R634:R641)</f>
        <v>0</v>
      </c>
      <c r="S633" s="198"/>
      <c r="T633" s="200">
        <f>SUM(T634:T641)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01" t="s">
        <v>81</v>
      </c>
      <c r="AT633" s="202" t="s">
        <v>72</v>
      </c>
      <c r="AU633" s="202" t="s">
        <v>81</v>
      </c>
      <c r="AY633" s="201" t="s">
        <v>122</v>
      </c>
      <c r="BK633" s="203">
        <f>SUM(BK634:BK641)</f>
        <v>0</v>
      </c>
    </row>
    <row r="634" s="2" customFormat="1" ht="16.5" customHeight="1">
      <c r="A634" s="40"/>
      <c r="B634" s="41"/>
      <c r="C634" s="206" t="s">
        <v>758</v>
      </c>
      <c r="D634" s="206" t="s">
        <v>124</v>
      </c>
      <c r="E634" s="207" t="s">
        <v>759</v>
      </c>
      <c r="F634" s="208" t="s">
        <v>760</v>
      </c>
      <c r="G634" s="209" t="s">
        <v>220</v>
      </c>
      <c r="H634" s="210">
        <v>2085.6999999999998</v>
      </c>
      <c r="I634" s="211"/>
      <c r="J634" s="212">
        <f>ROUND(I634*H634,2)</f>
        <v>0</v>
      </c>
      <c r="K634" s="208" t="s">
        <v>21</v>
      </c>
      <c r="L634" s="46"/>
      <c r="M634" s="213" t="s">
        <v>21</v>
      </c>
      <c r="N634" s="214" t="s">
        <v>44</v>
      </c>
      <c r="O634" s="86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17" t="s">
        <v>129</v>
      </c>
      <c r="AT634" s="217" t="s">
        <v>124</v>
      </c>
      <c r="AU634" s="217" t="s">
        <v>83</v>
      </c>
      <c r="AY634" s="19" t="s">
        <v>122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9" t="s">
        <v>81</v>
      </c>
      <c r="BK634" s="218">
        <f>ROUND(I634*H634,2)</f>
        <v>0</v>
      </c>
      <c r="BL634" s="19" t="s">
        <v>129</v>
      </c>
      <c r="BM634" s="217" t="s">
        <v>761</v>
      </c>
    </row>
    <row r="635" s="14" customFormat="1">
      <c r="A635" s="14"/>
      <c r="B635" s="235"/>
      <c r="C635" s="236"/>
      <c r="D635" s="226" t="s">
        <v>133</v>
      </c>
      <c r="E635" s="237" t="s">
        <v>21</v>
      </c>
      <c r="F635" s="238" t="s">
        <v>762</v>
      </c>
      <c r="G635" s="236"/>
      <c r="H635" s="239">
        <v>257.69999999999999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133</v>
      </c>
      <c r="AU635" s="245" t="s">
        <v>83</v>
      </c>
      <c r="AV635" s="14" t="s">
        <v>83</v>
      </c>
      <c r="AW635" s="14" t="s">
        <v>34</v>
      </c>
      <c r="AX635" s="14" t="s">
        <v>73</v>
      </c>
      <c r="AY635" s="245" t="s">
        <v>122</v>
      </c>
    </row>
    <row r="636" s="14" customFormat="1">
      <c r="A636" s="14"/>
      <c r="B636" s="235"/>
      <c r="C636" s="236"/>
      <c r="D636" s="226" t="s">
        <v>133</v>
      </c>
      <c r="E636" s="237" t="s">
        <v>21</v>
      </c>
      <c r="F636" s="238" t="s">
        <v>763</v>
      </c>
      <c r="G636" s="236"/>
      <c r="H636" s="239">
        <v>1630.5999999999999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5" t="s">
        <v>133</v>
      </c>
      <c r="AU636" s="245" t="s">
        <v>83</v>
      </c>
      <c r="AV636" s="14" t="s">
        <v>83</v>
      </c>
      <c r="AW636" s="14" t="s">
        <v>34</v>
      </c>
      <c r="AX636" s="14" t="s">
        <v>73</v>
      </c>
      <c r="AY636" s="245" t="s">
        <v>122</v>
      </c>
    </row>
    <row r="637" s="14" customFormat="1">
      <c r="A637" s="14"/>
      <c r="B637" s="235"/>
      <c r="C637" s="236"/>
      <c r="D637" s="226" t="s">
        <v>133</v>
      </c>
      <c r="E637" s="237" t="s">
        <v>21</v>
      </c>
      <c r="F637" s="238" t="s">
        <v>764</v>
      </c>
      <c r="G637" s="236"/>
      <c r="H637" s="239">
        <v>152.59999999999999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133</v>
      </c>
      <c r="AU637" s="245" t="s">
        <v>83</v>
      </c>
      <c r="AV637" s="14" t="s">
        <v>83</v>
      </c>
      <c r="AW637" s="14" t="s">
        <v>34</v>
      </c>
      <c r="AX637" s="14" t="s">
        <v>73</v>
      </c>
      <c r="AY637" s="245" t="s">
        <v>122</v>
      </c>
    </row>
    <row r="638" s="14" customFormat="1">
      <c r="A638" s="14"/>
      <c r="B638" s="235"/>
      <c r="C638" s="236"/>
      <c r="D638" s="226" t="s">
        <v>133</v>
      </c>
      <c r="E638" s="237" t="s">
        <v>21</v>
      </c>
      <c r="F638" s="238" t="s">
        <v>765</v>
      </c>
      <c r="G638" s="236"/>
      <c r="H638" s="239">
        <v>38.700000000000003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133</v>
      </c>
      <c r="AU638" s="245" t="s">
        <v>83</v>
      </c>
      <c r="AV638" s="14" t="s">
        <v>83</v>
      </c>
      <c r="AW638" s="14" t="s">
        <v>34</v>
      </c>
      <c r="AX638" s="14" t="s">
        <v>73</v>
      </c>
      <c r="AY638" s="245" t="s">
        <v>122</v>
      </c>
    </row>
    <row r="639" s="14" customFormat="1">
      <c r="A639" s="14"/>
      <c r="B639" s="235"/>
      <c r="C639" s="236"/>
      <c r="D639" s="226" t="s">
        <v>133</v>
      </c>
      <c r="E639" s="237" t="s">
        <v>21</v>
      </c>
      <c r="F639" s="238" t="s">
        <v>766</v>
      </c>
      <c r="G639" s="236"/>
      <c r="H639" s="239">
        <v>5.7999999999999998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133</v>
      </c>
      <c r="AU639" s="245" t="s">
        <v>83</v>
      </c>
      <c r="AV639" s="14" t="s">
        <v>83</v>
      </c>
      <c r="AW639" s="14" t="s">
        <v>34</v>
      </c>
      <c r="AX639" s="14" t="s">
        <v>73</v>
      </c>
      <c r="AY639" s="245" t="s">
        <v>122</v>
      </c>
    </row>
    <row r="640" s="14" customFormat="1">
      <c r="A640" s="14"/>
      <c r="B640" s="235"/>
      <c r="C640" s="236"/>
      <c r="D640" s="226" t="s">
        <v>133</v>
      </c>
      <c r="E640" s="237" t="s">
        <v>21</v>
      </c>
      <c r="F640" s="238" t="s">
        <v>767</v>
      </c>
      <c r="G640" s="236"/>
      <c r="H640" s="239">
        <v>0.29999999999999999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133</v>
      </c>
      <c r="AU640" s="245" t="s">
        <v>83</v>
      </c>
      <c r="AV640" s="14" t="s">
        <v>83</v>
      </c>
      <c r="AW640" s="14" t="s">
        <v>34</v>
      </c>
      <c r="AX640" s="14" t="s">
        <v>73</v>
      </c>
      <c r="AY640" s="245" t="s">
        <v>122</v>
      </c>
    </row>
    <row r="641" s="15" customFormat="1">
      <c r="A641" s="15"/>
      <c r="B641" s="246"/>
      <c r="C641" s="247"/>
      <c r="D641" s="226" t="s">
        <v>133</v>
      </c>
      <c r="E641" s="248" t="s">
        <v>21</v>
      </c>
      <c r="F641" s="249" t="s">
        <v>137</v>
      </c>
      <c r="G641" s="247"/>
      <c r="H641" s="250">
        <v>2085.7000000000003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6" t="s">
        <v>133</v>
      </c>
      <c r="AU641" s="256" t="s">
        <v>83</v>
      </c>
      <c r="AV641" s="15" t="s">
        <v>129</v>
      </c>
      <c r="AW641" s="15" t="s">
        <v>34</v>
      </c>
      <c r="AX641" s="15" t="s">
        <v>81</v>
      </c>
      <c r="AY641" s="256" t="s">
        <v>122</v>
      </c>
    </row>
    <row r="642" s="12" customFormat="1" ht="22.8" customHeight="1">
      <c r="A642" s="12"/>
      <c r="B642" s="190"/>
      <c r="C642" s="191"/>
      <c r="D642" s="192" t="s">
        <v>72</v>
      </c>
      <c r="E642" s="204" t="s">
        <v>768</v>
      </c>
      <c r="F642" s="204" t="s">
        <v>769</v>
      </c>
      <c r="G642" s="191"/>
      <c r="H642" s="191"/>
      <c r="I642" s="194"/>
      <c r="J642" s="205">
        <f>BK642</f>
        <v>0</v>
      </c>
      <c r="K642" s="191"/>
      <c r="L642" s="196"/>
      <c r="M642" s="197"/>
      <c r="N642" s="198"/>
      <c r="O642" s="198"/>
      <c r="P642" s="199">
        <f>SUM(P643:P644)</f>
        <v>0</v>
      </c>
      <c r="Q642" s="198"/>
      <c r="R642" s="199">
        <f>SUM(R643:R644)</f>
        <v>0</v>
      </c>
      <c r="S642" s="198"/>
      <c r="T642" s="200">
        <f>SUM(T643:T644)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01" t="s">
        <v>81</v>
      </c>
      <c r="AT642" s="202" t="s">
        <v>72</v>
      </c>
      <c r="AU642" s="202" t="s">
        <v>81</v>
      </c>
      <c r="AY642" s="201" t="s">
        <v>122</v>
      </c>
      <c r="BK642" s="203">
        <f>SUM(BK643:BK644)</f>
        <v>0</v>
      </c>
    </row>
    <row r="643" s="2" customFormat="1" ht="24.15" customHeight="1">
      <c r="A643" s="40"/>
      <c r="B643" s="41"/>
      <c r="C643" s="206" t="s">
        <v>770</v>
      </c>
      <c r="D643" s="206" t="s">
        <v>124</v>
      </c>
      <c r="E643" s="207" t="s">
        <v>771</v>
      </c>
      <c r="F643" s="208" t="s">
        <v>772</v>
      </c>
      <c r="G643" s="209" t="s">
        <v>220</v>
      </c>
      <c r="H643" s="210">
        <v>2804.502</v>
      </c>
      <c r="I643" s="211"/>
      <c r="J643" s="212">
        <f>ROUND(I643*H643,2)</f>
        <v>0</v>
      </c>
      <c r="K643" s="208" t="s">
        <v>128</v>
      </c>
      <c r="L643" s="46"/>
      <c r="M643" s="213" t="s">
        <v>21</v>
      </c>
      <c r="N643" s="214" t="s">
        <v>44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129</v>
      </c>
      <c r="AT643" s="217" t="s">
        <v>124</v>
      </c>
      <c r="AU643" s="217" t="s">
        <v>83</v>
      </c>
      <c r="AY643" s="19" t="s">
        <v>122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81</v>
      </c>
      <c r="BK643" s="218">
        <f>ROUND(I643*H643,2)</f>
        <v>0</v>
      </c>
      <c r="BL643" s="19" t="s">
        <v>129</v>
      </c>
      <c r="BM643" s="217" t="s">
        <v>773</v>
      </c>
    </row>
    <row r="644" s="2" customFormat="1">
      <c r="A644" s="40"/>
      <c r="B644" s="41"/>
      <c r="C644" s="42"/>
      <c r="D644" s="219" t="s">
        <v>131</v>
      </c>
      <c r="E644" s="42"/>
      <c r="F644" s="220" t="s">
        <v>774</v>
      </c>
      <c r="G644" s="42"/>
      <c r="H644" s="42"/>
      <c r="I644" s="221"/>
      <c r="J644" s="42"/>
      <c r="K644" s="42"/>
      <c r="L644" s="46"/>
      <c r="M644" s="267"/>
      <c r="N644" s="268"/>
      <c r="O644" s="269"/>
      <c r="P644" s="269"/>
      <c r="Q644" s="269"/>
      <c r="R644" s="269"/>
      <c r="S644" s="269"/>
      <c r="T644" s="27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131</v>
      </c>
      <c r="AU644" s="19" t="s">
        <v>83</v>
      </c>
    </row>
    <row r="645" s="2" customFormat="1" ht="6.96" customHeight="1">
      <c r="A645" s="40"/>
      <c r="B645" s="61"/>
      <c r="C645" s="62"/>
      <c r="D645" s="62"/>
      <c r="E645" s="62"/>
      <c r="F645" s="62"/>
      <c r="G645" s="62"/>
      <c r="H645" s="62"/>
      <c r="I645" s="62"/>
      <c r="J645" s="62"/>
      <c r="K645" s="62"/>
      <c r="L645" s="46"/>
      <c r="M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</sheetData>
  <sheetProtection sheet="1" autoFilter="0" formatColumns="0" formatRows="0" objects="1" scenarios="1" spinCount="100000" saltValue="AWWLQRIRJoZYYoDuMR4aqj8aCxj2p6IEdxim+91vh4ZdqXESYKxfQsQ7esMcneBZoqgVVIpjtHeGhq9lpPkoxQ==" hashValue="OIXPUGzpa7xekoURAhfZGAGnctj8DJZQv+sZR2x3ikmc9TrNboKKcExf/wxhlet7dc8lQnVEVkHYlXQjNSEXdA==" algorithmName="SHA-512" password="CC35"/>
  <autoFilter ref="C87:K64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3107226"/>
    <hyperlink ref="F98" r:id="rId2" display="https://podminky.urs.cz/item/CS_URS_2024_02/113107241"/>
    <hyperlink ref="F104" r:id="rId3" display="https://podminky.urs.cz/item/CS_URS_2024_02/113202111"/>
    <hyperlink ref="F110" r:id="rId4" display="https://podminky.urs.cz/item/CS_URS_2024_02/122452204"/>
    <hyperlink ref="F124" r:id="rId5" display="https://podminky.urs.cz/item/CS_URS_2024_02/131351100"/>
    <hyperlink ref="F132" r:id="rId6" display="https://podminky.urs.cz/item/CS_URS_2024_02/132351101"/>
    <hyperlink ref="F145" r:id="rId7" display="https://podminky.urs.cz/item/CS_URS_2024_02/132351102"/>
    <hyperlink ref="F160" r:id="rId8" display="https://podminky.urs.cz/item/CS_URS_2024_02/171152121"/>
    <hyperlink ref="F173" r:id="rId9" display="https://podminky.urs.cz/item/CS_URS_2024_02/171251201"/>
    <hyperlink ref="F178" r:id="rId10" display="https://podminky.urs.cz/item/CS_URS_2024_02/174151101"/>
    <hyperlink ref="F196" r:id="rId11" display="https://podminky.urs.cz/item/CS_URS_2024_02/175151101"/>
    <hyperlink ref="F206" r:id="rId12" display="https://podminky.urs.cz/item/CS_URS_2024_02/181152302"/>
    <hyperlink ref="F219" r:id="rId13" display="https://podminky.urs.cz/item/CS_URS_2024_02/211561111"/>
    <hyperlink ref="F225" r:id="rId14" display="https://podminky.urs.cz/item/CS_URS_2024_02/212532111"/>
    <hyperlink ref="F231" r:id="rId15" display="https://podminky.urs.cz/item/CS_URS_2024_02/212755214"/>
    <hyperlink ref="F238" r:id="rId16" display="https://podminky.urs.cz/item/CS_URS_2024_02/451573111"/>
    <hyperlink ref="F251" r:id="rId17" display="https://podminky.urs.cz/item/CS_URS_2024_02/452112112"/>
    <hyperlink ref="F260" r:id="rId18" display="https://podminky.urs.cz/item/CS_URS_2024_02/452311131"/>
    <hyperlink ref="F268" r:id="rId19" display="https://podminky.urs.cz/item/CS_URS_2024_02/452386121"/>
    <hyperlink ref="F277" r:id="rId20" display="https://podminky.urs.cz/item/CS_URS_2024_02/564851011"/>
    <hyperlink ref="F284" r:id="rId21" display="https://podminky.urs.cz/item/CS_URS_2024_02/564851111"/>
    <hyperlink ref="F292" r:id="rId22" display="https://podminky.urs.cz/item/CS_URS_2024_02/565155111"/>
    <hyperlink ref="F296" r:id="rId23" display="https://podminky.urs.cz/item/CS_URS_2024_02/565155121"/>
    <hyperlink ref="F304" r:id="rId24" display="https://podminky.urs.cz/item/CS_URS_2024_02/569831111"/>
    <hyperlink ref="F308" r:id="rId25" display="https://podminky.urs.cz/item/CS_URS_2024_02/569903311"/>
    <hyperlink ref="F312" r:id="rId26" display="https://podminky.urs.cz/item/CS_URS_2024_02/577134111"/>
    <hyperlink ref="F316" r:id="rId27" display="https://podminky.urs.cz/item/CS_URS_2024_02/577134121"/>
    <hyperlink ref="F325" r:id="rId28" display="https://podminky.urs.cz/item/CS_URS_2024_02/817374111"/>
    <hyperlink ref="F330" r:id="rId29" display="https://podminky.urs.cz/item/CS_URS_2024_02/817394111"/>
    <hyperlink ref="F335" r:id="rId30" display="https://podminky.urs.cz/item/CS_URS_2024_02/817444111"/>
    <hyperlink ref="F340" r:id="rId31" display="https://podminky.urs.cz/item/CS_URS_2024_02/817494111"/>
    <hyperlink ref="F345" r:id="rId32" display="https://podminky.urs.cz/item/CS_URS_2024_02/871313121"/>
    <hyperlink ref="F381" r:id="rId33" display="https://podminky.urs.cz/item/CS_URS_2024_02/877310310"/>
    <hyperlink ref="F395" r:id="rId34" display="https://podminky.urs.cz/item/CS_URS_2024_02/877310320"/>
    <hyperlink ref="F407" r:id="rId35" display="https://podminky.urs.cz/item/CS_URS_2024_02/877310330"/>
    <hyperlink ref="F419" r:id="rId36" display="https://podminky.urs.cz/item/CS_URS_2024_02/877315124"/>
    <hyperlink ref="F426" r:id="rId37" display="https://podminky.urs.cz/item/CS_URS_2024_02/895941301"/>
    <hyperlink ref="F434" r:id="rId38" display="https://podminky.urs.cz/item/CS_URS_2024_02/895941313"/>
    <hyperlink ref="F442" r:id="rId39" display="https://podminky.urs.cz/item/CS_URS_2024_02/899132121"/>
    <hyperlink ref="F449" r:id="rId40" display="https://podminky.urs.cz/item/CS_URS_2024_02/899132212"/>
    <hyperlink ref="F454" r:id="rId41" display="https://podminky.urs.cz/item/CS_URS_2024_02/899133211"/>
    <hyperlink ref="F459" r:id="rId42" display="https://podminky.urs.cz/item/CS_URS_2024_02/899203112"/>
    <hyperlink ref="F466" r:id="rId43" display="https://podminky.urs.cz/item/CS_URS_2024_02/899204112"/>
    <hyperlink ref="F476" r:id="rId44" display="https://podminky.urs.cz/item/CS_URS_2024_02/899623141"/>
    <hyperlink ref="F487" r:id="rId45" display="https://podminky.urs.cz/item/CS_URS_2024_02/899623151"/>
    <hyperlink ref="F491" r:id="rId46" display="https://podminky.urs.cz/item/CS_URS_2024_02/911121111"/>
    <hyperlink ref="F496" r:id="rId47" display="https://podminky.urs.cz/item/CS_URS_2024_02/915211112"/>
    <hyperlink ref="F502" r:id="rId48" display="https://podminky.urs.cz/item/CS_URS_2024_02/915221112"/>
    <hyperlink ref="F506" r:id="rId49" display="https://podminky.urs.cz/item/CS_URS_2024_02/915221122"/>
    <hyperlink ref="F512" r:id="rId50" display="https://podminky.urs.cz/item/CS_URS_2024_02/915231112"/>
    <hyperlink ref="F518" r:id="rId51" display="https://podminky.urs.cz/item/CS_URS_2024_02/915611111"/>
    <hyperlink ref="F520" r:id="rId52" display="https://podminky.urs.cz/item/CS_URS_2024_02/915621111"/>
    <hyperlink ref="F522" r:id="rId53" display="https://podminky.urs.cz/item/CS_URS_2024_02/916111113"/>
    <hyperlink ref="F528" r:id="rId54" display="https://podminky.urs.cz/item/CS_URS_2024_02/916132113"/>
    <hyperlink ref="F536" r:id="rId55" display="https://podminky.urs.cz/item/CS_URS_2024_02/916991121"/>
    <hyperlink ref="F547" r:id="rId56" display="https://podminky.urs.cz/item/CS_URS_2024_02/919731121"/>
    <hyperlink ref="F557" r:id="rId57" display="https://podminky.urs.cz/item/CS_URS_2024_02/919732211"/>
    <hyperlink ref="F567" r:id="rId58" display="https://podminky.urs.cz/item/CS_URS_2024_02/919735111"/>
    <hyperlink ref="F577" r:id="rId59" display="https://podminky.urs.cz/item/CS_URS_2024_02/935114211"/>
    <hyperlink ref="F582" r:id="rId60" display="https://podminky.urs.cz/item/CS_URS_2024_02/935114213"/>
    <hyperlink ref="F590" r:id="rId61" display="https://podminky.urs.cz/item/CS_URS_2024_02/935114215"/>
    <hyperlink ref="F598" r:id="rId62" display="https://podminky.urs.cz/item/CS_URS_2024_02/938908411"/>
    <hyperlink ref="F614" r:id="rId63" display="https://podminky.urs.cz/item/CS_URS_2024_02/938909311"/>
    <hyperlink ref="F630" r:id="rId64" display="https://podminky.urs.cz/item/CS_URS_2024_02/966005211"/>
    <hyperlink ref="F644" r:id="rId65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III/19335 A III/19336 NEDRAŽICE PRŮTAH - OPRAVA - AKTUALIZACE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775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ROUND((SUM(BE88:BE540)),  2)</f>
        <v>0</v>
      </c>
      <c r="G33" s="40"/>
      <c r="H33" s="40"/>
      <c r="I33" s="150">
        <v>0.20999999999999999</v>
      </c>
      <c r="J33" s="149">
        <f>ROUND(((SUM(BE88:BE540))*I33),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ROUND((SUM(BF88:BF540)),  2)</f>
        <v>0</v>
      </c>
      <c r="G34" s="40"/>
      <c r="H34" s="40"/>
      <c r="I34" s="150">
        <v>0.12</v>
      </c>
      <c r="J34" s="149">
        <f>ROUND(((SUM(BF88:BF540))*I34),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ROUND((SUM(BG88:BG540)),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ROUND((SUM(BH88:BH540)),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ROUND((SUM(BI88:BI540)),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III/19335 A III/19336 NEDRAŽICE PRŮTAH - OPRAVA - AKTUALIZACE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101A - Úpravy silnice III/19336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Nedražice</v>
      </c>
      <c r="G52" s="42"/>
      <c r="H52" s="42"/>
      <c r="I52" s="34" t="s">
        <v>24</v>
      </c>
      <c r="J52" s="74" t="str">
        <f>IF(J12="","",J12)</f>
        <v>27. 11. 2024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SÚS Plzeňského kraje, p.o.</v>
      </c>
      <c r="G54" s="42"/>
      <c r="H54" s="42"/>
      <c r="I54" s="34" t="s">
        <v>32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J198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J211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J240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J271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J430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J531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J538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III/19335 A III/19336 NEDRAŽICE PRŮTAH - OPRAVA - AKTUALIZACE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92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101A - Úpravy silnice III/19336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22</v>
      </c>
      <c r="D82" s="42"/>
      <c r="E82" s="42"/>
      <c r="F82" s="29" t="str">
        <f>F12</f>
        <v>Nedražice</v>
      </c>
      <c r="G82" s="42"/>
      <c r="H82" s="42"/>
      <c r="I82" s="34" t="s">
        <v>24</v>
      </c>
      <c r="J82" s="74" t="str">
        <f>IF(J12="","",J12)</f>
        <v>27. 11. 2024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26</v>
      </c>
      <c r="D84" s="42"/>
      <c r="E84" s="42"/>
      <c r="F84" s="29" t="str">
        <f>E15</f>
        <v>SÚS Plzeňského kraje, p.o.</v>
      </c>
      <c r="G84" s="42"/>
      <c r="H84" s="42"/>
      <c r="I84" s="34" t="s">
        <v>32</v>
      </c>
      <c r="J84" s="38" t="str">
        <f>E21</f>
        <v>Ing. Jaroslav Rojt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35</v>
      </c>
      <c r="J85" s="38" t="str">
        <f>E24</f>
        <v>Jan Leinhäupel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108</v>
      </c>
      <c r="D87" s="182" t="s">
        <v>58</v>
      </c>
      <c r="E87" s="182" t="s">
        <v>54</v>
      </c>
      <c r="F87" s="182" t="s">
        <v>55</v>
      </c>
      <c r="G87" s="182" t="s">
        <v>109</v>
      </c>
      <c r="H87" s="182" t="s">
        <v>110</v>
      </c>
      <c r="I87" s="182" t="s">
        <v>111</v>
      </c>
      <c r="J87" s="182" t="s">
        <v>96</v>
      </c>
      <c r="K87" s="183" t="s">
        <v>112</v>
      </c>
      <c r="L87" s="184"/>
      <c r="M87" s="94" t="s">
        <v>21</v>
      </c>
      <c r="N87" s="95" t="s">
        <v>43</v>
      </c>
      <c r="O87" s="95" t="s">
        <v>113</v>
      </c>
      <c r="P87" s="95" t="s">
        <v>114</v>
      </c>
      <c r="Q87" s="95" t="s">
        <v>115</v>
      </c>
      <c r="R87" s="95" t="s">
        <v>116</v>
      </c>
      <c r="S87" s="95" t="s">
        <v>117</v>
      </c>
      <c r="T87" s="96" t="s">
        <v>118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119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2005.9031968700003</v>
      </c>
      <c r="S88" s="98"/>
      <c r="T88" s="188">
        <f>T89</f>
        <v>1504.8200000000002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72</v>
      </c>
      <c r="AU88" s="19" t="s">
        <v>97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72</v>
      </c>
      <c r="E89" s="193" t="s">
        <v>120</v>
      </c>
      <c r="F89" s="193" t="s">
        <v>121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P90+P198+P211+P240+P271+P430+P531+P538</f>
        <v>0</v>
      </c>
      <c r="Q89" s="198"/>
      <c r="R89" s="199">
        <f>R90+R198+R211+R240+R271+R430+R531+R538</f>
        <v>2005.9031968700003</v>
      </c>
      <c r="S89" s="198"/>
      <c r="T89" s="200">
        <f>T90+T198+T211+T240+T271+T430+T531+T538</f>
        <v>1504.8200000000002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81</v>
      </c>
      <c r="AT89" s="202" t="s">
        <v>72</v>
      </c>
      <c r="AU89" s="202" t="s">
        <v>73</v>
      </c>
      <c r="AY89" s="201" t="s">
        <v>122</v>
      </c>
      <c r="BK89" s="203">
        <f>BK90+BK198+BK211+BK240+BK271+BK430+BK531+BK538</f>
        <v>0</v>
      </c>
    </row>
    <row r="90" s="12" customFormat="1" ht="22.8" customHeight="1">
      <c r="A90" s="12"/>
      <c r="B90" s="190"/>
      <c r="C90" s="191"/>
      <c r="D90" s="192" t="s">
        <v>72</v>
      </c>
      <c r="E90" s="204" t="s">
        <v>81</v>
      </c>
      <c r="F90" s="204" t="s">
        <v>123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SUM(P91:P197)</f>
        <v>0</v>
      </c>
      <c r="Q90" s="198"/>
      <c r="R90" s="199">
        <f>SUM(R91:R197)</f>
        <v>1831.3920000000001</v>
      </c>
      <c r="S90" s="198"/>
      <c r="T90" s="200">
        <f>SUM(T91:T197)</f>
        <v>1374.97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81</v>
      </c>
      <c r="AT90" s="202" t="s">
        <v>72</v>
      </c>
      <c r="AU90" s="202" t="s">
        <v>81</v>
      </c>
      <c r="AY90" s="201" t="s">
        <v>122</v>
      </c>
      <c r="BK90" s="203">
        <f>SUM(BK91:BK197)</f>
        <v>0</v>
      </c>
    </row>
    <row r="91" s="2" customFormat="1" ht="37.8" customHeight="1">
      <c r="A91" s="40"/>
      <c r="B91" s="41"/>
      <c r="C91" s="206" t="s">
        <v>81</v>
      </c>
      <c r="D91" s="206" t="s">
        <v>124</v>
      </c>
      <c r="E91" s="207" t="s">
        <v>125</v>
      </c>
      <c r="F91" s="208" t="s">
        <v>126</v>
      </c>
      <c r="G91" s="209" t="s">
        <v>127</v>
      </c>
      <c r="H91" s="210">
        <v>1915</v>
      </c>
      <c r="I91" s="211"/>
      <c r="J91" s="212">
        <f>ROUND(I91*H91,2)</f>
        <v>0</v>
      </c>
      <c r="K91" s="208" t="s">
        <v>128</v>
      </c>
      <c r="L91" s="46"/>
      <c r="M91" s="213" t="s">
        <v>21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0.62</v>
      </c>
      <c r="T91" s="216">
        <f>S91*H91</f>
        <v>1187.3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129</v>
      </c>
      <c r="AT91" s="217" t="s">
        <v>124</v>
      </c>
      <c r="AU91" s="217" t="s">
        <v>83</v>
      </c>
      <c r="AY91" s="19" t="s">
        <v>122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81</v>
      </c>
      <c r="BK91" s="218">
        <f>ROUND(I91*H91,2)</f>
        <v>0</v>
      </c>
      <c r="BL91" s="19" t="s">
        <v>129</v>
      </c>
      <c r="BM91" s="217" t="s">
        <v>130</v>
      </c>
    </row>
    <row r="92" s="2" customFormat="1">
      <c r="A92" s="40"/>
      <c r="B92" s="41"/>
      <c r="C92" s="42"/>
      <c r="D92" s="219" t="s">
        <v>131</v>
      </c>
      <c r="E92" s="42"/>
      <c r="F92" s="220" t="s">
        <v>132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131</v>
      </c>
      <c r="AU92" s="19" t="s">
        <v>83</v>
      </c>
    </row>
    <row r="93" s="13" customFormat="1">
      <c r="A93" s="13"/>
      <c r="B93" s="224"/>
      <c r="C93" s="225"/>
      <c r="D93" s="226" t="s">
        <v>133</v>
      </c>
      <c r="E93" s="227" t="s">
        <v>21</v>
      </c>
      <c r="F93" s="228" t="s">
        <v>134</v>
      </c>
      <c r="G93" s="225"/>
      <c r="H93" s="227" t="s">
        <v>21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133</v>
      </c>
      <c r="AU93" s="234" t="s">
        <v>83</v>
      </c>
      <c r="AV93" s="13" t="s">
        <v>81</v>
      </c>
      <c r="AW93" s="13" t="s">
        <v>34</v>
      </c>
      <c r="AX93" s="13" t="s">
        <v>73</v>
      </c>
      <c r="AY93" s="234" t="s">
        <v>122</v>
      </c>
    </row>
    <row r="94" s="14" customFormat="1">
      <c r="A94" s="14"/>
      <c r="B94" s="235"/>
      <c r="C94" s="236"/>
      <c r="D94" s="226" t="s">
        <v>133</v>
      </c>
      <c r="E94" s="237" t="s">
        <v>21</v>
      </c>
      <c r="F94" s="238" t="s">
        <v>776</v>
      </c>
      <c r="G94" s="236"/>
      <c r="H94" s="239">
        <v>1915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133</v>
      </c>
      <c r="AU94" s="245" t="s">
        <v>83</v>
      </c>
      <c r="AV94" s="14" t="s">
        <v>83</v>
      </c>
      <c r="AW94" s="14" t="s">
        <v>34</v>
      </c>
      <c r="AX94" s="14" t="s">
        <v>81</v>
      </c>
      <c r="AY94" s="245" t="s">
        <v>122</v>
      </c>
    </row>
    <row r="95" s="2" customFormat="1" ht="33" customHeight="1">
      <c r="A95" s="40"/>
      <c r="B95" s="41"/>
      <c r="C95" s="206" t="s">
        <v>83</v>
      </c>
      <c r="D95" s="206" t="s">
        <v>124</v>
      </c>
      <c r="E95" s="207" t="s">
        <v>138</v>
      </c>
      <c r="F95" s="208" t="s">
        <v>139</v>
      </c>
      <c r="G95" s="209" t="s">
        <v>127</v>
      </c>
      <c r="H95" s="210">
        <v>1915</v>
      </c>
      <c r="I95" s="211"/>
      <c r="J95" s="212">
        <f>ROUND(I95*H95,2)</f>
        <v>0</v>
      </c>
      <c r="K95" s="208" t="s">
        <v>128</v>
      </c>
      <c r="L95" s="46"/>
      <c r="M95" s="213" t="s">
        <v>21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0.098000000000000004</v>
      </c>
      <c r="T95" s="216">
        <f>S95*H95</f>
        <v>187.67000000000002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129</v>
      </c>
      <c r="AT95" s="217" t="s">
        <v>124</v>
      </c>
      <c r="AU95" s="217" t="s">
        <v>83</v>
      </c>
      <c r="AY95" s="19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ROUND(I95*H95,2)</f>
        <v>0</v>
      </c>
      <c r="BL95" s="19" t="s">
        <v>129</v>
      </c>
      <c r="BM95" s="217" t="s">
        <v>777</v>
      </c>
    </row>
    <row r="96" s="2" customFormat="1">
      <c r="A96" s="40"/>
      <c r="B96" s="41"/>
      <c r="C96" s="42"/>
      <c r="D96" s="219" t="s">
        <v>131</v>
      </c>
      <c r="E96" s="42"/>
      <c r="F96" s="220" t="s">
        <v>141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131</v>
      </c>
      <c r="AU96" s="19" t="s">
        <v>83</v>
      </c>
    </row>
    <row r="97" s="13" customFormat="1">
      <c r="A97" s="13"/>
      <c r="B97" s="224"/>
      <c r="C97" s="225"/>
      <c r="D97" s="226" t="s">
        <v>133</v>
      </c>
      <c r="E97" s="227" t="s">
        <v>21</v>
      </c>
      <c r="F97" s="228" t="s">
        <v>134</v>
      </c>
      <c r="G97" s="225"/>
      <c r="H97" s="227" t="s">
        <v>21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133</v>
      </c>
      <c r="AU97" s="234" t="s">
        <v>83</v>
      </c>
      <c r="AV97" s="13" t="s">
        <v>81</v>
      </c>
      <c r="AW97" s="13" t="s">
        <v>34</v>
      </c>
      <c r="AX97" s="13" t="s">
        <v>73</v>
      </c>
      <c r="AY97" s="234" t="s">
        <v>122</v>
      </c>
    </row>
    <row r="98" s="14" customFormat="1">
      <c r="A98" s="14"/>
      <c r="B98" s="235"/>
      <c r="C98" s="236"/>
      <c r="D98" s="226" t="s">
        <v>133</v>
      </c>
      <c r="E98" s="237" t="s">
        <v>21</v>
      </c>
      <c r="F98" s="238" t="s">
        <v>776</v>
      </c>
      <c r="G98" s="236"/>
      <c r="H98" s="239">
        <v>1915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133</v>
      </c>
      <c r="AU98" s="245" t="s">
        <v>83</v>
      </c>
      <c r="AV98" s="14" t="s">
        <v>83</v>
      </c>
      <c r="AW98" s="14" t="s">
        <v>34</v>
      </c>
      <c r="AX98" s="14" t="s">
        <v>81</v>
      </c>
      <c r="AY98" s="245" t="s">
        <v>122</v>
      </c>
    </row>
    <row r="99" s="2" customFormat="1" ht="24.15" customHeight="1">
      <c r="A99" s="40"/>
      <c r="B99" s="41"/>
      <c r="C99" s="206" t="s">
        <v>142</v>
      </c>
      <c r="D99" s="206" t="s">
        <v>124</v>
      </c>
      <c r="E99" s="207" t="s">
        <v>151</v>
      </c>
      <c r="F99" s="208" t="s">
        <v>152</v>
      </c>
      <c r="G99" s="209" t="s">
        <v>153</v>
      </c>
      <c r="H99" s="210">
        <v>994</v>
      </c>
      <c r="I99" s="211"/>
      <c r="J99" s="212">
        <f>ROUND(I99*H99,2)</f>
        <v>0</v>
      </c>
      <c r="K99" s="208" t="s">
        <v>128</v>
      </c>
      <c r="L99" s="46"/>
      <c r="M99" s="213" t="s">
        <v>21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129</v>
      </c>
      <c r="AT99" s="217" t="s">
        <v>124</v>
      </c>
      <c r="AU99" s="217" t="s">
        <v>83</v>
      </c>
      <c r="AY99" s="19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ROUND(I99*H99,2)</f>
        <v>0</v>
      </c>
      <c r="BL99" s="19" t="s">
        <v>129</v>
      </c>
      <c r="BM99" s="217" t="s">
        <v>778</v>
      </c>
    </row>
    <row r="100" s="2" customFormat="1">
      <c r="A100" s="40"/>
      <c r="B100" s="41"/>
      <c r="C100" s="42"/>
      <c r="D100" s="219" t="s">
        <v>131</v>
      </c>
      <c r="E100" s="42"/>
      <c r="F100" s="220" t="s">
        <v>155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131</v>
      </c>
      <c r="AU100" s="19" t="s">
        <v>83</v>
      </c>
    </row>
    <row r="101" s="13" customFormat="1">
      <c r="A101" s="13"/>
      <c r="B101" s="224"/>
      <c r="C101" s="225"/>
      <c r="D101" s="226" t="s">
        <v>133</v>
      </c>
      <c r="E101" s="227" t="s">
        <v>21</v>
      </c>
      <c r="F101" s="228" t="s">
        <v>156</v>
      </c>
      <c r="G101" s="225"/>
      <c r="H101" s="227" t="s">
        <v>21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133</v>
      </c>
      <c r="AU101" s="234" t="s">
        <v>83</v>
      </c>
      <c r="AV101" s="13" t="s">
        <v>81</v>
      </c>
      <c r="AW101" s="13" t="s">
        <v>34</v>
      </c>
      <c r="AX101" s="13" t="s">
        <v>73</v>
      </c>
      <c r="AY101" s="234" t="s">
        <v>122</v>
      </c>
    </row>
    <row r="102" s="14" customFormat="1">
      <c r="A102" s="14"/>
      <c r="B102" s="235"/>
      <c r="C102" s="236"/>
      <c r="D102" s="226" t="s">
        <v>133</v>
      </c>
      <c r="E102" s="237" t="s">
        <v>21</v>
      </c>
      <c r="F102" s="238" t="s">
        <v>779</v>
      </c>
      <c r="G102" s="236"/>
      <c r="H102" s="239">
        <v>182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133</v>
      </c>
      <c r="AU102" s="245" t="s">
        <v>83</v>
      </c>
      <c r="AV102" s="14" t="s">
        <v>83</v>
      </c>
      <c r="AW102" s="14" t="s">
        <v>34</v>
      </c>
      <c r="AX102" s="14" t="s">
        <v>73</v>
      </c>
      <c r="AY102" s="245" t="s">
        <v>122</v>
      </c>
    </row>
    <row r="103" s="13" customFormat="1">
      <c r="A103" s="13"/>
      <c r="B103" s="224"/>
      <c r="C103" s="225"/>
      <c r="D103" s="226" t="s">
        <v>133</v>
      </c>
      <c r="E103" s="227" t="s">
        <v>21</v>
      </c>
      <c r="F103" s="228" t="s">
        <v>159</v>
      </c>
      <c r="G103" s="225"/>
      <c r="H103" s="227" t="s">
        <v>21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133</v>
      </c>
      <c r="AU103" s="234" t="s">
        <v>83</v>
      </c>
      <c r="AV103" s="13" t="s">
        <v>81</v>
      </c>
      <c r="AW103" s="13" t="s">
        <v>34</v>
      </c>
      <c r="AX103" s="13" t="s">
        <v>73</v>
      </c>
      <c r="AY103" s="234" t="s">
        <v>122</v>
      </c>
    </row>
    <row r="104" s="13" customFormat="1">
      <c r="A104" s="13"/>
      <c r="B104" s="224"/>
      <c r="C104" s="225"/>
      <c r="D104" s="226" t="s">
        <v>133</v>
      </c>
      <c r="E104" s="227" t="s">
        <v>21</v>
      </c>
      <c r="F104" s="228" t="s">
        <v>134</v>
      </c>
      <c r="G104" s="225"/>
      <c r="H104" s="227" t="s">
        <v>21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133</v>
      </c>
      <c r="AU104" s="234" t="s">
        <v>83</v>
      </c>
      <c r="AV104" s="13" t="s">
        <v>81</v>
      </c>
      <c r="AW104" s="13" t="s">
        <v>34</v>
      </c>
      <c r="AX104" s="13" t="s">
        <v>73</v>
      </c>
      <c r="AY104" s="234" t="s">
        <v>122</v>
      </c>
    </row>
    <row r="105" s="14" customFormat="1">
      <c r="A105" s="14"/>
      <c r="B105" s="235"/>
      <c r="C105" s="236"/>
      <c r="D105" s="226" t="s">
        <v>133</v>
      </c>
      <c r="E105" s="237" t="s">
        <v>21</v>
      </c>
      <c r="F105" s="238" t="s">
        <v>780</v>
      </c>
      <c r="G105" s="236"/>
      <c r="H105" s="239">
        <v>782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133</v>
      </c>
      <c r="AU105" s="245" t="s">
        <v>83</v>
      </c>
      <c r="AV105" s="14" t="s">
        <v>83</v>
      </c>
      <c r="AW105" s="14" t="s">
        <v>34</v>
      </c>
      <c r="AX105" s="14" t="s">
        <v>73</v>
      </c>
      <c r="AY105" s="245" t="s">
        <v>122</v>
      </c>
    </row>
    <row r="106" s="13" customFormat="1">
      <c r="A106" s="13"/>
      <c r="B106" s="224"/>
      <c r="C106" s="225"/>
      <c r="D106" s="226" t="s">
        <v>133</v>
      </c>
      <c r="E106" s="227" t="s">
        <v>21</v>
      </c>
      <c r="F106" s="228" t="s">
        <v>162</v>
      </c>
      <c r="G106" s="225"/>
      <c r="H106" s="227" t="s">
        <v>21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133</v>
      </c>
      <c r="AU106" s="234" t="s">
        <v>83</v>
      </c>
      <c r="AV106" s="13" t="s">
        <v>81</v>
      </c>
      <c r="AW106" s="13" t="s">
        <v>34</v>
      </c>
      <c r="AX106" s="13" t="s">
        <v>73</v>
      </c>
      <c r="AY106" s="234" t="s">
        <v>122</v>
      </c>
    </row>
    <row r="107" s="14" customFormat="1">
      <c r="A107" s="14"/>
      <c r="B107" s="235"/>
      <c r="C107" s="236"/>
      <c r="D107" s="226" t="s">
        <v>133</v>
      </c>
      <c r="E107" s="237" t="s">
        <v>21</v>
      </c>
      <c r="F107" s="238" t="s">
        <v>781</v>
      </c>
      <c r="G107" s="236"/>
      <c r="H107" s="239">
        <v>30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133</v>
      </c>
      <c r="AU107" s="245" t="s">
        <v>83</v>
      </c>
      <c r="AV107" s="14" t="s">
        <v>83</v>
      </c>
      <c r="AW107" s="14" t="s">
        <v>34</v>
      </c>
      <c r="AX107" s="14" t="s">
        <v>73</v>
      </c>
      <c r="AY107" s="245" t="s">
        <v>122</v>
      </c>
    </row>
    <row r="108" s="15" customFormat="1">
      <c r="A108" s="15"/>
      <c r="B108" s="246"/>
      <c r="C108" s="247"/>
      <c r="D108" s="226" t="s">
        <v>133</v>
      </c>
      <c r="E108" s="248" t="s">
        <v>21</v>
      </c>
      <c r="F108" s="249" t="s">
        <v>137</v>
      </c>
      <c r="G108" s="247"/>
      <c r="H108" s="250">
        <v>994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133</v>
      </c>
      <c r="AU108" s="256" t="s">
        <v>83</v>
      </c>
      <c r="AV108" s="15" t="s">
        <v>129</v>
      </c>
      <c r="AW108" s="15" t="s">
        <v>34</v>
      </c>
      <c r="AX108" s="15" t="s">
        <v>81</v>
      </c>
      <c r="AY108" s="256" t="s">
        <v>122</v>
      </c>
    </row>
    <row r="109" s="2" customFormat="1" ht="24.15" customHeight="1">
      <c r="A109" s="40"/>
      <c r="B109" s="41"/>
      <c r="C109" s="206" t="s">
        <v>129</v>
      </c>
      <c r="D109" s="206" t="s">
        <v>124</v>
      </c>
      <c r="E109" s="207" t="s">
        <v>167</v>
      </c>
      <c r="F109" s="208" t="s">
        <v>168</v>
      </c>
      <c r="G109" s="209" t="s">
        <v>153</v>
      </c>
      <c r="H109" s="210">
        <v>12.4</v>
      </c>
      <c r="I109" s="211"/>
      <c r="J109" s="212">
        <f>ROUND(I109*H109,2)</f>
        <v>0</v>
      </c>
      <c r="K109" s="208" t="s">
        <v>128</v>
      </c>
      <c r="L109" s="46"/>
      <c r="M109" s="213" t="s">
        <v>21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129</v>
      </c>
      <c r="AT109" s="217" t="s">
        <v>124</v>
      </c>
      <c r="AU109" s="217" t="s">
        <v>83</v>
      </c>
      <c r="AY109" s="19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129</v>
      </c>
      <c r="BM109" s="217" t="s">
        <v>169</v>
      </c>
    </row>
    <row r="110" s="2" customFormat="1">
      <c r="A110" s="40"/>
      <c r="B110" s="41"/>
      <c r="C110" s="42"/>
      <c r="D110" s="219" t="s">
        <v>131</v>
      </c>
      <c r="E110" s="42"/>
      <c r="F110" s="220" t="s">
        <v>170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131</v>
      </c>
      <c r="AU110" s="19" t="s">
        <v>83</v>
      </c>
    </row>
    <row r="111" s="13" customFormat="1">
      <c r="A111" s="13"/>
      <c r="B111" s="224"/>
      <c r="C111" s="225"/>
      <c r="D111" s="226" t="s">
        <v>133</v>
      </c>
      <c r="E111" s="227" t="s">
        <v>21</v>
      </c>
      <c r="F111" s="228" t="s">
        <v>171</v>
      </c>
      <c r="G111" s="225"/>
      <c r="H111" s="227" t="s">
        <v>21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133</v>
      </c>
      <c r="AU111" s="234" t="s">
        <v>83</v>
      </c>
      <c r="AV111" s="13" t="s">
        <v>81</v>
      </c>
      <c r="AW111" s="13" t="s">
        <v>34</v>
      </c>
      <c r="AX111" s="13" t="s">
        <v>73</v>
      </c>
      <c r="AY111" s="234" t="s">
        <v>122</v>
      </c>
    </row>
    <row r="112" s="14" customFormat="1">
      <c r="A112" s="14"/>
      <c r="B112" s="235"/>
      <c r="C112" s="236"/>
      <c r="D112" s="226" t="s">
        <v>133</v>
      </c>
      <c r="E112" s="237" t="s">
        <v>21</v>
      </c>
      <c r="F112" s="238" t="s">
        <v>782</v>
      </c>
      <c r="G112" s="236"/>
      <c r="H112" s="239">
        <v>10.4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133</v>
      </c>
      <c r="AU112" s="245" t="s">
        <v>83</v>
      </c>
      <c r="AV112" s="14" t="s">
        <v>83</v>
      </c>
      <c r="AW112" s="14" t="s">
        <v>34</v>
      </c>
      <c r="AX112" s="14" t="s">
        <v>73</v>
      </c>
      <c r="AY112" s="245" t="s">
        <v>122</v>
      </c>
    </row>
    <row r="113" s="13" customFormat="1">
      <c r="A113" s="13"/>
      <c r="B113" s="224"/>
      <c r="C113" s="225"/>
      <c r="D113" s="226" t="s">
        <v>133</v>
      </c>
      <c r="E113" s="227" t="s">
        <v>21</v>
      </c>
      <c r="F113" s="228" t="s">
        <v>783</v>
      </c>
      <c r="G113" s="225"/>
      <c r="H113" s="227" t="s">
        <v>21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133</v>
      </c>
      <c r="AU113" s="234" t="s">
        <v>83</v>
      </c>
      <c r="AV113" s="13" t="s">
        <v>81</v>
      </c>
      <c r="AW113" s="13" t="s">
        <v>34</v>
      </c>
      <c r="AX113" s="13" t="s">
        <v>73</v>
      </c>
      <c r="AY113" s="234" t="s">
        <v>122</v>
      </c>
    </row>
    <row r="114" s="13" customFormat="1">
      <c r="A114" s="13"/>
      <c r="B114" s="224"/>
      <c r="C114" s="225"/>
      <c r="D114" s="226" t="s">
        <v>133</v>
      </c>
      <c r="E114" s="227" t="s">
        <v>21</v>
      </c>
      <c r="F114" s="228" t="s">
        <v>784</v>
      </c>
      <c r="G114" s="225"/>
      <c r="H114" s="227" t="s">
        <v>21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133</v>
      </c>
      <c r="AU114" s="234" t="s">
        <v>83</v>
      </c>
      <c r="AV114" s="13" t="s">
        <v>81</v>
      </c>
      <c r="AW114" s="13" t="s">
        <v>34</v>
      </c>
      <c r="AX114" s="13" t="s">
        <v>73</v>
      </c>
      <c r="AY114" s="234" t="s">
        <v>122</v>
      </c>
    </row>
    <row r="115" s="14" customFormat="1">
      <c r="A115" s="14"/>
      <c r="B115" s="235"/>
      <c r="C115" s="236"/>
      <c r="D115" s="226" t="s">
        <v>133</v>
      </c>
      <c r="E115" s="237" t="s">
        <v>21</v>
      </c>
      <c r="F115" s="238" t="s">
        <v>785</v>
      </c>
      <c r="G115" s="236"/>
      <c r="H115" s="239">
        <v>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133</v>
      </c>
      <c r="AU115" s="245" t="s">
        <v>83</v>
      </c>
      <c r="AV115" s="14" t="s">
        <v>83</v>
      </c>
      <c r="AW115" s="14" t="s">
        <v>34</v>
      </c>
      <c r="AX115" s="14" t="s">
        <v>73</v>
      </c>
      <c r="AY115" s="245" t="s">
        <v>122</v>
      </c>
    </row>
    <row r="116" s="13" customFormat="1">
      <c r="A116" s="13"/>
      <c r="B116" s="224"/>
      <c r="C116" s="225"/>
      <c r="D116" s="226" t="s">
        <v>133</v>
      </c>
      <c r="E116" s="227" t="s">
        <v>21</v>
      </c>
      <c r="F116" s="228" t="s">
        <v>786</v>
      </c>
      <c r="G116" s="225"/>
      <c r="H116" s="227" t="s">
        <v>21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133</v>
      </c>
      <c r="AU116" s="234" t="s">
        <v>83</v>
      </c>
      <c r="AV116" s="13" t="s">
        <v>81</v>
      </c>
      <c r="AW116" s="13" t="s">
        <v>34</v>
      </c>
      <c r="AX116" s="13" t="s">
        <v>73</v>
      </c>
      <c r="AY116" s="234" t="s">
        <v>122</v>
      </c>
    </row>
    <row r="117" s="15" customFormat="1">
      <c r="A117" s="15"/>
      <c r="B117" s="246"/>
      <c r="C117" s="247"/>
      <c r="D117" s="226" t="s">
        <v>133</v>
      </c>
      <c r="E117" s="248" t="s">
        <v>21</v>
      </c>
      <c r="F117" s="249" t="s">
        <v>137</v>
      </c>
      <c r="G117" s="247"/>
      <c r="H117" s="250">
        <v>12.4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133</v>
      </c>
      <c r="AU117" s="256" t="s">
        <v>83</v>
      </c>
      <c r="AV117" s="15" t="s">
        <v>129</v>
      </c>
      <c r="AW117" s="15" t="s">
        <v>34</v>
      </c>
      <c r="AX117" s="15" t="s">
        <v>81</v>
      </c>
      <c r="AY117" s="256" t="s">
        <v>122</v>
      </c>
    </row>
    <row r="118" s="2" customFormat="1" ht="24.15" customHeight="1">
      <c r="A118" s="40"/>
      <c r="B118" s="41"/>
      <c r="C118" s="206" t="s">
        <v>166</v>
      </c>
      <c r="D118" s="206" t="s">
        <v>124</v>
      </c>
      <c r="E118" s="207" t="s">
        <v>177</v>
      </c>
      <c r="F118" s="208" t="s">
        <v>178</v>
      </c>
      <c r="G118" s="209" t="s">
        <v>153</v>
      </c>
      <c r="H118" s="210">
        <v>73.200000000000003</v>
      </c>
      <c r="I118" s="211"/>
      <c r="J118" s="212">
        <f>ROUND(I118*H118,2)</f>
        <v>0</v>
      </c>
      <c r="K118" s="208" t="s">
        <v>128</v>
      </c>
      <c r="L118" s="46"/>
      <c r="M118" s="213" t="s">
        <v>21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129</v>
      </c>
      <c r="AT118" s="217" t="s">
        <v>124</v>
      </c>
      <c r="AU118" s="217" t="s">
        <v>83</v>
      </c>
      <c r="AY118" s="19" t="s">
        <v>122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ROUND(I118*H118,2)</f>
        <v>0</v>
      </c>
      <c r="BL118" s="19" t="s">
        <v>129</v>
      </c>
      <c r="BM118" s="217" t="s">
        <v>787</v>
      </c>
    </row>
    <row r="119" s="2" customFormat="1">
      <c r="A119" s="40"/>
      <c r="B119" s="41"/>
      <c r="C119" s="42"/>
      <c r="D119" s="219" t="s">
        <v>131</v>
      </c>
      <c r="E119" s="42"/>
      <c r="F119" s="220" t="s">
        <v>180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131</v>
      </c>
      <c r="AU119" s="19" t="s">
        <v>83</v>
      </c>
    </row>
    <row r="120" s="13" customFormat="1">
      <c r="A120" s="13"/>
      <c r="B120" s="224"/>
      <c r="C120" s="225"/>
      <c r="D120" s="226" t="s">
        <v>133</v>
      </c>
      <c r="E120" s="227" t="s">
        <v>21</v>
      </c>
      <c r="F120" s="228" t="s">
        <v>181</v>
      </c>
      <c r="G120" s="225"/>
      <c r="H120" s="227" t="s">
        <v>21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133</v>
      </c>
      <c r="AU120" s="234" t="s">
        <v>83</v>
      </c>
      <c r="AV120" s="13" t="s">
        <v>81</v>
      </c>
      <c r="AW120" s="13" t="s">
        <v>34</v>
      </c>
      <c r="AX120" s="13" t="s">
        <v>73</v>
      </c>
      <c r="AY120" s="234" t="s">
        <v>122</v>
      </c>
    </row>
    <row r="121" s="14" customFormat="1">
      <c r="A121" s="14"/>
      <c r="B121" s="235"/>
      <c r="C121" s="236"/>
      <c r="D121" s="226" t="s">
        <v>133</v>
      </c>
      <c r="E121" s="237" t="s">
        <v>21</v>
      </c>
      <c r="F121" s="238" t="s">
        <v>788</v>
      </c>
      <c r="G121" s="236"/>
      <c r="H121" s="239">
        <v>32.640000000000001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133</v>
      </c>
      <c r="AU121" s="245" t="s">
        <v>83</v>
      </c>
      <c r="AV121" s="14" t="s">
        <v>83</v>
      </c>
      <c r="AW121" s="14" t="s">
        <v>34</v>
      </c>
      <c r="AX121" s="14" t="s">
        <v>73</v>
      </c>
      <c r="AY121" s="245" t="s">
        <v>122</v>
      </c>
    </row>
    <row r="122" s="13" customFormat="1">
      <c r="A122" s="13"/>
      <c r="B122" s="224"/>
      <c r="C122" s="225"/>
      <c r="D122" s="226" t="s">
        <v>133</v>
      </c>
      <c r="E122" s="227" t="s">
        <v>21</v>
      </c>
      <c r="F122" s="228" t="s">
        <v>783</v>
      </c>
      <c r="G122" s="225"/>
      <c r="H122" s="227" t="s">
        <v>21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133</v>
      </c>
      <c r="AU122" s="234" t="s">
        <v>83</v>
      </c>
      <c r="AV122" s="13" t="s">
        <v>81</v>
      </c>
      <c r="AW122" s="13" t="s">
        <v>34</v>
      </c>
      <c r="AX122" s="13" t="s">
        <v>73</v>
      </c>
      <c r="AY122" s="234" t="s">
        <v>122</v>
      </c>
    </row>
    <row r="123" s="13" customFormat="1">
      <c r="A123" s="13"/>
      <c r="B123" s="224"/>
      <c r="C123" s="225"/>
      <c r="D123" s="226" t="s">
        <v>133</v>
      </c>
      <c r="E123" s="227" t="s">
        <v>21</v>
      </c>
      <c r="F123" s="228" t="s">
        <v>184</v>
      </c>
      <c r="G123" s="225"/>
      <c r="H123" s="227" t="s">
        <v>21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133</v>
      </c>
      <c r="AU123" s="234" t="s">
        <v>83</v>
      </c>
      <c r="AV123" s="13" t="s">
        <v>81</v>
      </c>
      <c r="AW123" s="13" t="s">
        <v>34</v>
      </c>
      <c r="AX123" s="13" t="s">
        <v>73</v>
      </c>
      <c r="AY123" s="234" t="s">
        <v>122</v>
      </c>
    </row>
    <row r="124" s="14" customFormat="1">
      <c r="A124" s="14"/>
      <c r="B124" s="235"/>
      <c r="C124" s="236"/>
      <c r="D124" s="226" t="s">
        <v>133</v>
      </c>
      <c r="E124" s="237" t="s">
        <v>21</v>
      </c>
      <c r="F124" s="238" t="s">
        <v>789</v>
      </c>
      <c r="G124" s="236"/>
      <c r="H124" s="239">
        <v>23.472000000000001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133</v>
      </c>
      <c r="AU124" s="245" t="s">
        <v>83</v>
      </c>
      <c r="AV124" s="14" t="s">
        <v>83</v>
      </c>
      <c r="AW124" s="14" t="s">
        <v>34</v>
      </c>
      <c r="AX124" s="14" t="s">
        <v>73</v>
      </c>
      <c r="AY124" s="245" t="s">
        <v>122</v>
      </c>
    </row>
    <row r="125" s="13" customFormat="1">
      <c r="A125" s="13"/>
      <c r="B125" s="224"/>
      <c r="C125" s="225"/>
      <c r="D125" s="226" t="s">
        <v>133</v>
      </c>
      <c r="E125" s="227" t="s">
        <v>21</v>
      </c>
      <c r="F125" s="228" t="s">
        <v>790</v>
      </c>
      <c r="G125" s="225"/>
      <c r="H125" s="227" t="s">
        <v>21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133</v>
      </c>
      <c r="AU125" s="234" t="s">
        <v>83</v>
      </c>
      <c r="AV125" s="13" t="s">
        <v>81</v>
      </c>
      <c r="AW125" s="13" t="s">
        <v>34</v>
      </c>
      <c r="AX125" s="13" t="s">
        <v>73</v>
      </c>
      <c r="AY125" s="234" t="s">
        <v>122</v>
      </c>
    </row>
    <row r="126" s="13" customFormat="1">
      <c r="A126" s="13"/>
      <c r="B126" s="224"/>
      <c r="C126" s="225"/>
      <c r="D126" s="226" t="s">
        <v>133</v>
      </c>
      <c r="E126" s="227" t="s">
        <v>21</v>
      </c>
      <c r="F126" s="228" t="s">
        <v>791</v>
      </c>
      <c r="G126" s="225"/>
      <c r="H126" s="227" t="s">
        <v>21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133</v>
      </c>
      <c r="AU126" s="234" t="s">
        <v>83</v>
      </c>
      <c r="AV126" s="13" t="s">
        <v>81</v>
      </c>
      <c r="AW126" s="13" t="s">
        <v>34</v>
      </c>
      <c r="AX126" s="13" t="s">
        <v>73</v>
      </c>
      <c r="AY126" s="234" t="s">
        <v>122</v>
      </c>
    </row>
    <row r="127" s="14" customFormat="1">
      <c r="A127" s="14"/>
      <c r="B127" s="235"/>
      <c r="C127" s="236"/>
      <c r="D127" s="226" t="s">
        <v>133</v>
      </c>
      <c r="E127" s="237" t="s">
        <v>21</v>
      </c>
      <c r="F127" s="238" t="s">
        <v>792</v>
      </c>
      <c r="G127" s="236"/>
      <c r="H127" s="239">
        <v>17.088000000000001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133</v>
      </c>
      <c r="AU127" s="245" t="s">
        <v>83</v>
      </c>
      <c r="AV127" s="14" t="s">
        <v>83</v>
      </c>
      <c r="AW127" s="14" t="s">
        <v>34</v>
      </c>
      <c r="AX127" s="14" t="s">
        <v>73</v>
      </c>
      <c r="AY127" s="245" t="s">
        <v>122</v>
      </c>
    </row>
    <row r="128" s="13" customFormat="1">
      <c r="A128" s="13"/>
      <c r="B128" s="224"/>
      <c r="C128" s="225"/>
      <c r="D128" s="226" t="s">
        <v>133</v>
      </c>
      <c r="E128" s="227" t="s">
        <v>21</v>
      </c>
      <c r="F128" s="228" t="s">
        <v>786</v>
      </c>
      <c r="G128" s="225"/>
      <c r="H128" s="227" t="s">
        <v>21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133</v>
      </c>
      <c r="AU128" s="234" t="s">
        <v>83</v>
      </c>
      <c r="AV128" s="13" t="s">
        <v>81</v>
      </c>
      <c r="AW128" s="13" t="s">
        <v>34</v>
      </c>
      <c r="AX128" s="13" t="s">
        <v>73</v>
      </c>
      <c r="AY128" s="234" t="s">
        <v>122</v>
      </c>
    </row>
    <row r="129" s="15" customFormat="1">
      <c r="A129" s="15"/>
      <c r="B129" s="246"/>
      <c r="C129" s="247"/>
      <c r="D129" s="226" t="s">
        <v>133</v>
      </c>
      <c r="E129" s="248" t="s">
        <v>21</v>
      </c>
      <c r="F129" s="249" t="s">
        <v>137</v>
      </c>
      <c r="G129" s="247"/>
      <c r="H129" s="250">
        <v>73.200000000000003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133</v>
      </c>
      <c r="AU129" s="256" t="s">
        <v>83</v>
      </c>
      <c r="AV129" s="15" t="s">
        <v>129</v>
      </c>
      <c r="AW129" s="15" t="s">
        <v>34</v>
      </c>
      <c r="AX129" s="15" t="s">
        <v>81</v>
      </c>
      <c r="AY129" s="256" t="s">
        <v>122</v>
      </c>
    </row>
    <row r="130" s="2" customFormat="1" ht="24.15" customHeight="1">
      <c r="A130" s="40"/>
      <c r="B130" s="41"/>
      <c r="C130" s="206" t="s">
        <v>176</v>
      </c>
      <c r="D130" s="206" t="s">
        <v>124</v>
      </c>
      <c r="E130" s="207" t="s">
        <v>190</v>
      </c>
      <c r="F130" s="208" t="s">
        <v>191</v>
      </c>
      <c r="G130" s="209" t="s">
        <v>153</v>
      </c>
      <c r="H130" s="210">
        <v>99</v>
      </c>
      <c r="I130" s="211"/>
      <c r="J130" s="212">
        <f>ROUND(I130*H130,2)</f>
        <v>0</v>
      </c>
      <c r="K130" s="208" t="s">
        <v>128</v>
      </c>
      <c r="L130" s="46"/>
      <c r="M130" s="213" t="s">
        <v>21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129</v>
      </c>
      <c r="AT130" s="217" t="s">
        <v>124</v>
      </c>
      <c r="AU130" s="217" t="s">
        <v>83</v>
      </c>
      <c r="AY130" s="19" t="s">
        <v>122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ROUND(I130*H130,2)</f>
        <v>0</v>
      </c>
      <c r="BL130" s="19" t="s">
        <v>129</v>
      </c>
      <c r="BM130" s="217" t="s">
        <v>793</v>
      </c>
    </row>
    <row r="131" s="2" customFormat="1">
      <c r="A131" s="40"/>
      <c r="B131" s="41"/>
      <c r="C131" s="42"/>
      <c r="D131" s="219" t="s">
        <v>131</v>
      </c>
      <c r="E131" s="42"/>
      <c r="F131" s="220" t="s">
        <v>193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131</v>
      </c>
      <c r="AU131" s="19" t="s">
        <v>83</v>
      </c>
    </row>
    <row r="132" s="13" customFormat="1">
      <c r="A132" s="13"/>
      <c r="B132" s="224"/>
      <c r="C132" s="225"/>
      <c r="D132" s="226" t="s">
        <v>133</v>
      </c>
      <c r="E132" s="227" t="s">
        <v>21</v>
      </c>
      <c r="F132" s="228" t="s">
        <v>194</v>
      </c>
      <c r="G132" s="225"/>
      <c r="H132" s="227" t="s">
        <v>21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133</v>
      </c>
      <c r="AU132" s="234" t="s">
        <v>83</v>
      </c>
      <c r="AV132" s="13" t="s">
        <v>81</v>
      </c>
      <c r="AW132" s="13" t="s">
        <v>34</v>
      </c>
      <c r="AX132" s="13" t="s">
        <v>73</v>
      </c>
      <c r="AY132" s="234" t="s">
        <v>122</v>
      </c>
    </row>
    <row r="133" s="14" customFormat="1">
      <c r="A133" s="14"/>
      <c r="B133" s="235"/>
      <c r="C133" s="236"/>
      <c r="D133" s="226" t="s">
        <v>133</v>
      </c>
      <c r="E133" s="237" t="s">
        <v>21</v>
      </c>
      <c r="F133" s="238" t="s">
        <v>794</v>
      </c>
      <c r="G133" s="236"/>
      <c r="H133" s="239">
        <v>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133</v>
      </c>
      <c r="AU133" s="245" t="s">
        <v>83</v>
      </c>
      <c r="AV133" s="14" t="s">
        <v>83</v>
      </c>
      <c r="AW133" s="14" t="s">
        <v>34</v>
      </c>
      <c r="AX133" s="14" t="s">
        <v>81</v>
      </c>
      <c r="AY133" s="245" t="s">
        <v>122</v>
      </c>
    </row>
    <row r="134" s="2" customFormat="1" ht="16.5" customHeight="1">
      <c r="A134" s="40"/>
      <c r="B134" s="41"/>
      <c r="C134" s="206" t="s">
        <v>189</v>
      </c>
      <c r="D134" s="206" t="s">
        <v>124</v>
      </c>
      <c r="E134" s="207" t="s">
        <v>198</v>
      </c>
      <c r="F134" s="208" t="s">
        <v>199</v>
      </c>
      <c r="G134" s="209" t="s">
        <v>153</v>
      </c>
      <c r="H134" s="210">
        <v>1178.5999999999999</v>
      </c>
      <c r="I134" s="211"/>
      <c r="J134" s="212">
        <f>ROUND(I134*H134,2)</f>
        <v>0</v>
      </c>
      <c r="K134" s="208" t="s">
        <v>21</v>
      </c>
      <c r="L134" s="46"/>
      <c r="M134" s="213" t="s">
        <v>21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129</v>
      </c>
      <c r="AT134" s="217" t="s">
        <v>124</v>
      </c>
      <c r="AU134" s="217" t="s">
        <v>83</v>
      </c>
      <c r="AY134" s="19" t="s">
        <v>122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81</v>
      </c>
      <c r="BK134" s="218">
        <f>ROUND(I134*H134,2)</f>
        <v>0</v>
      </c>
      <c r="BL134" s="19" t="s">
        <v>129</v>
      </c>
      <c r="BM134" s="217" t="s">
        <v>795</v>
      </c>
    </row>
    <row r="135" s="13" customFormat="1">
      <c r="A135" s="13"/>
      <c r="B135" s="224"/>
      <c r="C135" s="225"/>
      <c r="D135" s="226" t="s">
        <v>133</v>
      </c>
      <c r="E135" s="227" t="s">
        <v>21</v>
      </c>
      <c r="F135" s="228" t="s">
        <v>201</v>
      </c>
      <c r="G135" s="225"/>
      <c r="H135" s="227" t="s">
        <v>21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133</v>
      </c>
      <c r="AU135" s="234" t="s">
        <v>83</v>
      </c>
      <c r="AV135" s="13" t="s">
        <v>81</v>
      </c>
      <c r="AW135" s="13" t="s">
        <v>34</v>
      </c>
      <c r="AX135" s="13" t="s">
        <v>73</v>
      </c>
      <c r="AY135" s="234" t="s">
        <v>122</v>
      </c>
    </row>
    <row r="136" s="14" customFormat="1">
      <c r="A136" s="14"/>
      <c r="B136" s="235"/>
      <c r="C136" s="236"/>
      <c r="D136" s="226" t="s">
        <v>133</v>
      </c>
      <c r="E136" s="237" t="s">
        <v>21</v>
      </c>
      <c r="F136" s="238" t="s">
        <v>796</v>
      </c>
      <c r="G136" s="236"/>
      <c r="H136" s="239">
        <v>1178.5999999999999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133</v>
      </c>
      <c r="AU136" s="245" t="s">
        <v>83</v>
      </c>
      <c r="AV136" s="14" t="s">
        <v>83</v>
      </c>
      <c r="AW136" s="14" t="s">
        <v>34</v>
      </c>
      <c r="AX136" s="14" t="s">
        <v>81</v>
      </c>
      <c r="AY136" s="245" t="s">
        <v>122</v>
      </c>
    </row>
    <row r="137" s="13" customFormat="1">
      <c r="A137" s="13"/>
      <c r="B137" s="224"/>
      <c r="C137" s="225"/>
      <c r="D137" s="226" t="s">
        <v>133</v>
      </c>
      <c r="E137" s="227" t="s">
        <v>21</v>
      </c>
      <c r="F137" s="228" t="s">
        <v>797</v>
      </c>
      <c r="G137" s="225"/>
      <c r="H137" s="227" t="s">
        <v>21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133</v>
      </c>
      <c r="AU137" s="234" t="s">
        <v>83</v>
      </c>
      <c r="AV137" s="13" t="s">
        <v>81</v>
      </c>
      <c r="AW137" s="13" t="s">
        <v>34</v>
      </c>
      <c r="AX137" s="13" t="s">
        <v>73</v>
      </c>
      <c r="AY137" s="234" t="s">
        <v>122</v>
      </c>
    </row>
    <row r="138" s="2" customFormat="1" ht="21.75" customHeight="1">
      <c r="A138" s="40"/>
      <c r="B138" s="41"/>
      <c r="C138" s="206" t="s">
        <v>197</v>
      </c>
      <c r="D138" s="206" t="s">
        <v>124</v>
      </c>
      <c r="E138" s="207" t="s">
        <v>205</v>
      </c>
      <c r="F138" s="208" t="s">
        <v>206</v>
      </c>
      <c r="G138" s="209" t="s">
        <v>153</v>
      </c>
      <c r="H138" s="210">
        <v>34.799999999999997</v>
      </c>
      <c r="I138" s="211"/>
      <c r="J138" s="212">
        <f>ROUND(I138*H138,2)</f>
        <v>0</v>
      </c>
      <c r="K138" s="208" t="s">
        <v>21</v>
      </c>
      <c r="L138" s="46"/>
      <c r="M138" s="213" t="s">
        <v>21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129</v>
      </c>
      <c r="AT138" s="217" t="s">
        <v>124</v>
      </c>
      <c r="AU138" s="217" t="s">
        <v>83</v>
      </c>
      <c r="AY138" s="19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ROUND(I138*H138,2)</f>
        <v>0</v>
      </c>
      <c r="BL138" s="19" t="s">
        <v>129</v>
      </c>
      <c r="BM138" s="217" t="s">
        <v>798</v>
      </c>
    </row>
    <row r="139" s="14" customFormat="1">
      <c r="A139" s="14"/>
      <c r="B139" s="235"/>
      <c r="C139" s="236"/>
      <c r="D139" s="226" t="s">
        <v>133</v>
      </c>
      <c r="E139" s="237" t="s">
        <v>21</v>
      </c>
      <c r="F139" s="238" t="s">
        <v>799</v>
      </c>
      <c r="G139" s="236"/>
      <c r="H139" s="239">
        <v>5.2000000000000002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133</v>
      </c>
      <c r="AU139" s="245" t="s">
        <v>83</v>
      </c>
      <c r="AV139" s="14" t="s">
        <v>83</v>
      </c>
      <c r="AW139" s="14" t="s">
        <v>34</v>
      </c>
      <c r="AX139" s="14" t="s">
        <v>73</v>
      </c>
      <c r="AY139" s="245" t="s">
        <v>122</v>
      </c>
    </row>
    <row r="140" s="14" customFormat="1">
      <c r="A140" s="14"/>
      <c r="B140" s="235"/>
      <c r="C140" s="236"/>
      <c r="D140" s="226" t="s">
        <v>133</v>
      </c>
      <c r="E140" s="237" t="s">
        <v>21</v>
      </c>
      <c r="F140" s="238" t="s">
        <v>800</v>
      </c>
      <c r="G140" s="236"/>
      <c r="H140" s="239">
        <v>1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133</v>
      </c>
      <c r="AU140" s="245" t="s">
        <v>83</v>
      </c>
      <c r="AV140" s="14" t="s">
        <v>83</v>
      </c>
      <c r="AW140" s="14" t="s">
        <v>34</v>
      </c>
      <c r="AX140" s="14" t="s">
        <v>73</v>
      </c>
      <c r="AY140" s="245" t="s">
        <v>122</v>
      </c>
    </row>
    <row r="141" s="14" customFormat="1">
      <c r="A141" s="14"/>
      <c r="B141" s="235"/>
      <c r="C141" s="236"/>
      <c r="D141" s="226" t="s">
        <v>133</v>
      </c>
      <c r="E141" s="237" t="s">
        <v>21</v>
      </c>
      <c r="F141" s="238" t="s">
        <v>801</v>
      </c>
      <c r="G141" s="236"/>
      <c r="H141" s="239">
        <v>22.899999999999999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133</v>
      </c>
      <c r="AU141" s="245" t="s">
        <v>83</v>
      </c>
      <c r="AV141" s="14" t="s">
        <v>83</v>
      </c>
      <c r="AW141" s="14" t="s">
        <v>34</v>
      </c>
      <c r="AX141" s="14" t="s">
        <v>73</v>
      </c>
      <c r="AY141" s="245" t="s">
        <v>122</v>
      </c>
    </row>
    <row r="142" s="14" customFormat="1">
      <c r="A142" s="14"/>
      <c r="B142" s="235"/>
      <c r="C142" s="236"/>
      <c r="D142" s="226" t="s">
        <v>133</v>
      </c>
      <c r="E142" s="237" t="s">
        <v>21</v>
      </c>
      <c r="F142" s="238" t="s">
        <v>802</v>
      </c>
      <c r="G142" s="236"/>
      <c r="H142" s="239">
        <v>5.7000000000000002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133</v>
      </c>
      <c r="AU142" s="245" t="s">
        <v>83</v>
      </c>
      <c r="AV142" s="14" t="s">
        <v>83</v>
      </c>
      <c r="AW142" s="14" t="s">
        <v>34</v>
      </c>
      <c r="AX142" s="14" t="s">
        <v>73</v>
      </c>
      <c r="AY142" s="245" t="s">
        <v>122</v>
      </c>
    </row>
    <row r="143" s="15" customFormat="1">
      <c r="A143" s="15"/>
      <c r="B143" s="246"/>
      <c r="C143" s="247"/>
      <c r="D143" s="226" t="s">
        <v>133</v>
      </c>
      <c r="E143" s="248" t="s">
        <v>21</v>
      </c>
      <c r="F143" s="249" t="s">
        <v>137</v>
      </c>
      <c r="G143" s="247"/>
      <c r="H143" s="250">
        <v>34.799999999999997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133</v>
      </c>
      <c r="AU143" s="256" t="s">
        <v>83</v>
      </c>
      <c r="AV143" s="15" t="s">
        <v>129</v>
      </c>
      <c r="AW143" s="15" t="s">
        <v>34</v>
      </c>
      <c r="AX143" s="15" t="s">
        <v>81</v>
      </c>
      <c r="AY143" s="256" t="s">
        <v>122</v>
      </c>
    </row>
    <row r="144" s="2" customFormat="1" ht="24.15" customHeight="1">
      <c r="A144" s="40"/>
      <c r="B144" s="41"/>
      <c r="C144" s="206" t="s">
        <v>204</v>
      </c>
      <c r="D144" s="206" t="s">
        <v>124</v>
      </c>
      <c r="E144" s="207" t="s">
        <v>212</v>
      </c>
      <c r="F144" s="208" t="s">
        <v>213</v>
      </c>
      <c r="G144" s="209" t="s">
        <v>153</v>
      </c>
      <c r="H144" s="210">
        <v>812</v>
      </c>
      <c r="I144" s="211"/>
      <c r="J144" s="212">
        <f>ROUND(I144*H144,2)</f>
        <v>0</v>
      </c>
      <c r="K144" s="208" t="s">
        <v>128</v>
      </c>
      <c r="L144" s="46"/>
      <c r="M144" s="213" t="s">
        <v>21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129</v>
      </c>
      <c r="AT144" s="217" t="s">
        <v>124</v>
      </c>
      <c r="AU144" s="217" t="s">
        <v>83</v>
      </c>
      <c r="AY144" s="19" t="s">
        <v>122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81</v>
      </c>
      <c r="BK144" s="218">
        <f>ROUND(I144*H144,2)</f>
        <v>0</v>
      </c>
      <c r="BL144" s="19" t="s">
        <v>129</v>
      </c>
      <c r="BM144" s="217" t="s">
        <v>803</v>
      </c>
    </row>
    <row r="145" s="2" customFormat="1">
      <c r="A145" s="40"/>
      <c r="B145" s="41"/>
      <c r="C145" s="42"/>
      <c r="D145" s="219" t="s">
        <v>131</v>
      </c>
      <c r="E145" s="42"/>
      <c r="F145" s="220" t="s">
        <v>215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131</v>
      </c>
      <c r="AU145" s="19" t="s">
        <v>83</v>
      </c>
    </row>
    <row r="146" s="13" customFormat="1">
      <c r="A146" s="13"/>
      <c r="B146" s="224"/>
      <c r="C146" s="225"/>
      <c r="D146" s="226" t="s">
        <v>133</v>
      </c>
      <c r="E146" s="227" t="s">
        <v>21</v>
      </c>
      <c r="F146" s="228" t="s">
        <v>159</v>
      </c>
      <c r="G146" s="225"/>
      <c r="H146" s="227" t="s">
        <v>21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133</v>
      </c>
      <c r="AU146" s="234" t="s">
        <v>83</v>
      </c>
      <c r="AV146" s="13" t="s">
        <v>81</v>
      </c>
      <c r="AW146" s="13" t="s">
        <v>34</v>
      </c>
      <c r="AX146" s="13" t="s">
        <v>73</v>
      </c>
      <c r="AY146" s="234" t="s">
        <v>122</v>
      </c>
    </row>
    <row r="147" s="13" customFormat="1">
      <c r="A147" s="13"/>
      <c r="B147" s="224"/>
      <c r="C147" s="225"/>
      <c r="D147" s="226" t="s">
        <v>133</v>
      </c>
      <c r="E147" s="227" t="s">
        <v>21</v>
      </c>
      <c r="F147" s="228" t="s">
        <v>134</v>
      </c>
      <c r="G147" s="225"/>
      <c r="H147" s="227" t="s">
        <v>21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133</v>
      </c>
      <c r="AU147" s="234" t="s">
        <v>83</v>
      </c>
      <c r="AV147" s="13" t="s">
        <v>81</v>
      </c>
      <c r="AW147" s="13" t="s">
        <v>34</v>
      </c>
      <c r="AX147" s="13" t="s">
        <v>73</v>
      </c>
      <c r="AY147" s="234" t="s">
        <v>122</v>
      </c>
    </row>
    <row r="148" s="14" customFormat="1">
      <c r="A148" s="14"/>
      <c r="B148" s="235"/>
      <c r="C148" s="236"/>
      <c r="D148" s="226" t="s">
        <v>133</v>
      </c>
      <c r="E148" s="237" t="s">
        <v>21</v>
      </c>
      <c r="F148" s="238" t="s">
        <v>780</v>
      </c>
      <c r="G148" s="236"/>
      <c r="H148" s="239">
        <v>782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133</v>
      </c>
      <c r="AU148" s="245" t="s">
        <v>83</v>
      </c>
      <c r="AV148" s="14" t="s">
        <v>83</v>
      </c>
      <c r="AW148" s="14" t="s">
        <v>34</v>
      </c>
      <c r="AX148" s="14" t="s">
        <v>73</v>
      </c>
      <c r="AY148" s="245" t="s">
        <v>122</v>
      </c>
    </row>
    <row r="149" s="13" customFormat="1">
      <c r="A149" s="13"/>
      <c r="B149" s="224"/>
      <c r="C149" s="225"/>
      <c r="D149" s="226" t="s">
        <v>133</v>
      </c>
      <c r="E149" s="227" t="s">
        <v>21</v>
      </c>
      <c r="F149" s="228" t="s">
        <v>162</v>
      </c>
      <c r="G149" s="225"/>
      <c r="H149" s="227" t="s">
        <v>21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133</v>
      </c>
      <c r="AU149" s="234" t="s">
        <v>83</v>
      </c>
      <c r="AV149" s="13" t="s">
        <v>81</v>
      </c>
      <c r="AW149" s="13" t="s">
        <v>34</v>
      </c>
      <c r="AX149" s="13" t="s">
        <v>73</v>
      </c>
      <c r="AY149" s="234" t="s">
        <v>122</v>
      </c>
    </row>
    <row r="150" s="14" customFormat="1">
      <c r="A150" s="14"/>
      <c r="B150" s="235"/>
      <c r="C150" s="236"/>
      <c r="D150" s="226" t="s">
        <v>133</v>
      </c>
      <c r="E150" s="237" t="s">
        <v>21</v>
      </c>
      <c r="F150" s="238" t="s">
        <v>781</v>
      </c>
      <c r="G150" s="236"/>
      <c r="H150" s="239">
        <v>30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133</v>
      </c>
      <c r="AU150" s="245" t="s">
        <v>83</v>
      </c>
      <c r="AV150" s="14" t="s">
        <v>83</v>
      </c>
      <c r="AW150" s="14" t="s">
        <v>34</v>
      </c>
      <c r="AX150" s="14" t="s">
        <v>73</v>
      </c>
      <c r="AY150" s="245" t="s">
        <v>122</v>
      </c>
    </row>
    <row r="151" s="15" customFormat="1">
      <c r="A151" s="15"/>
      <c r="B151" s="246"/>
      <c r="C151" s="247"/>
      <c r="D151" s="226" t="s">
        <v>133</v>
      </c>
      <c r="E151" s="248" t="s">
        <v>21</v>
      </c>
      <c r="F151" s="249" t="s">
        <v>137</v>
      </c>
      <c r="G151" s="247"/>
      <c r="H151" s="250">
        <v>812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133</v>
      </c>
      <c r="AU151" s="256" t="s">
        <v>83</v>
      </c>
      <c r="AV151" s="15" t="s">
        <v>129</v>
      </c>
      <c r="AW151" s="15" t="s">
        <v>34</v>
      </c>
      <c r="AX151" s="15" t="s">
        <v>81</v>
      </c>
      <c r="AY151" s="256" t="s">
        <v>122</v>
      </c>
    </row>
    <row r="152" s="2" customFormat="1" ht="16.5" customHeight="1">
      <c r="A152" s="40"/>
      <c r="B152" s="41"/>
      <c r="C152" s="257" t="s">
        <v>211</v>
      </c>
      <c r="D152" s="257" t="s">
        <v>217</v>
      </c>
      <c r="E152" s="258" t="s">
        <v>218</v>
      </c>
      <c r="F152" s="259" t="s">
        <v>219</v>
      </c>
      <c r="G152" s="260" t="s">
        <v>220</v>
      </c>
      <c r="H152" s="261">
        <v>1786.4000000000001</v>
      </c>
      <c r="I152" s="262"/>
      <c r="J152" s="263">
        <f>ROUND(I152*H152,2)</f>
        <v>0</v>
      </c>
      <c r="K152" s="259" t="s">
        <v>128</v>
      </c>
      <c r="L152" s="264"/>
      <c r="M152" s="265" t="s">
        <v>21</v>
      </c>
      <c r="N152" s="266" t="s">
        <v>44</v>
      </c>
      <c r="O152" s="86"/>
      <c r="P152" s="215">
        <f>O152*H152</f>
        <v>0</v>
      </c>
      <c r="Q152" s="215">
        <v>1</v>
      </c>
      <c r="R152" s="215">
        <f>Q152*H152</f>
        <v>1786.4000000000001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197</v>
      </c>
      <c r="AT152" s="217" t="s">
        <v>217</v>
      </c>
      <c r="AU152" s="217" t="s">
        <v>83</v>
      </c>
      <c r="AY152" s="19" t="s">
        <v>122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ROUND(I152*H152,2)</f>
        <v>0</v>
      </c>
      <c r="BL152" s="19" t="s">
        <v>129</v>
      </c>
      <c r="BM152" s="217" t="s">
        <v>804</v>
      </c>
    </row>
    <row r="153" s="14" customFormat="1">
      <c r="A153" s="14"/>
      <c r="B153" s="235"/>
      <c r="C153" s="236"/>
      <c r="D153" s="226" t="s">
        <v>133</v>
      </c>
      <c r="E153" s="236"/>
      <c r="F153" s="238" t="s">
        <v>805</v>
      </c>
      <c r="G153" s="236"/>
      <c r="H153" s="239">
        <v>1786.4000000000001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133</v>
      </c>
      <c r="AU153" s="245" t="s">
        <v>83</v>
      </c>
      <c r="AV153" s="14" t="s">
        <v>83</v>
      </c>
      <c r="AW153" s="14" t="s">
        <v>4</v>
      </c>
      <c r="AX153" s="14" t="s">
        <v>81</v>
      </c>
      <c r="AY153" s="245" t="s">
        <v>122</v>
      </c>
    </row>
    <row r="154" s="2" customFormat="1" ht="24.15" customHeight="1">
      <c r="A154" s="40"/>
      <c r="B154" s="41"/>
      <c r="C154" s="206" t="s">
        <v>216</v>
      </c>
      <c r="D154" s="206" t="s">
        <v>124</v>
      </c>
      <c r="E154" s="207" t="s">
        <v>223</v>
      </c>
      <c r="F154" s="208" t="s">
        <v>224</v>
      </c>
      <c r="G154" s="209" t="s">
        <v>153</v>
      </c>
      <c r="H154" s="210">
        <v>1213.4000000000001</v>
      </c>
      <c r="I154" s="211"/>
      <c r="J154" s="212">
        <f>ROUND(I154*H154,2)</f>
        <v>0</v>
      </c>
      <c r="K154" s="208" t="s">
        <v>128</v>
      </c>
      <c r="L154" s="46"/>
      <c r="M154" s="213" t="s">
        <v>21</v>
      </c>
      <c r="N154" s="214" t="s">
        <v>44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129</v>
      </c>
      <c r="AT154" s="217" t="s">
        <v>124</v>
      </c>
      <c r="AU154" s="217" t="s">
        <v>83</v>
      </c>
      <c r="AY154" s="19" t="s">
        <v>122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81</v>
      </c>
      <c r="BK154" s="218">
        <f>ROUND(I154*H154,2)</f>
        <v>0</v>
      </c>
      <c r="BL154" s="19" t="s">
        <v>129</v>
      </c>
      <c r="BM154" s="217" t="s">
        <v>225</v>
      </c>
    </row>
    <row r="155" s="2" customFormat="1">
      <c r="A155" s="40"/>
      <c r="B155" s="41"/>
      <c r="C155" s="42"/>
      <c r="D155" s="219" t="s">
        <v>131</v>
      </c>
      <c r="E155" s="42"/>
      <c r="F155" s="220" t="s">
        <v>226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131</v>
      </c>
      <c r="AU155" s="19" t="s">
        <v>83</v>
      </c>
    </row>
    <row r="156" s="14" customFormat="1">
      <c r="A156" s="14"/>
      <c r="B156" s="235"/>
      <c r="C156" s="236"/>
      <c r="D156" s="226" t="s">
        <v>133</v>
      </c>
      <c r="E156" s="237" t="s">
        <v>21</v>
      </c>
      <c r="F156" s="238" t="s">
        <v>806</v>
      </c>
      <c r="G156" s="236"/>
      <c r="H156" s="239">
        <v>34.799999999999997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133</v>
      </c>
      <c r="AU156" s="245" t="s">
        <v>83</v>
      </c>
      <c r="AV156" s="14" t="s">
        <v>83</v>
      </c>
      <c r="AW156" s="14" t="s">
        <v>34</v>
      </c>
      <c r="AX156" s="14" t="s">
        <v>73</v>
      </c>
      <c r="AY156" s="245" t="s">
        <v>122</v>
      </c>
    </row>
    <row r="157" s="14" customFormat="1">
      <c r="A157" s="14"/>
      <c r="B157" s="235"/>
      <c r="C157" s="236"/>
      <c r="D157" s="226" t="s">
        <v>133</v>
      </c>
      <c r="E157" s="237" t="s">
        <v>21</v>
      </c>
      <c r="F157" s="238" t="s">
        <v>807</v>
      </c>
      <c r="G157" s="236"/>
      <c r="H157" s="239">
        <v>1178.5999999999999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133</v>
      </c>
      <c r="AU157" s="245" t="s">
        <v>83</v>
      </c>
      <c r="AV157" s="14" t="s">
        <v>83</v>
      </c>
      <c r="AW157" s="14" t="s">
        <v>34</v>
      </c>
      <c r="AX157" s="14" t="s">
        <v>73</v>
      </c>
      <c r="AY157" s="245" t="s">
        <v>122</v>
      </c>
    </row>
    <row r="158" s="15" customFormat="1">
      <c r="A158" s="15"/>
      <c r="B158" s="246"/>
      <c r="C158" s="247"/>
      <c r="D158" s="226" t="s">
        <v>133</v>
      </c>
      <c r="E158" s="248" t="s">
        <v>21</v>
      </c>
      <c r="F158" s="249" t="s">
        <v>137</v>
      </c>
      <c r="G158" s="247"/>
      <c r="H158" s="250">
        <v>1213.3999999999999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133</v>
      </c>
      <c r="AU158" s="256" t="s">
        <v>83</v>
      </c>
      <c r="AV158" s="15" t="s">
        <v>129</v>
      </c>
      <c r="AW158" s="15" t="s">
        <v>34</v>
      </c>
      <c r="AX158" s="15" t="s">
        <v>81</v>
      </c>
      <c r="AY158" s="256" t="s">
        <v>122</v>
      </c>
    </row>
    <row r="159" s="2" customFormat="1" ht="24.15" customHeight="1">
      <c r="A159" s="40"/>
      <c r="B159" s="41"/>
      <c r="C159" s="206" t="s">
        <v>8</v>
      </c>
      <c r="D159" s="206" t="s">
        <v>124</v>
      </c>
      <c r="E159" s="207" t="s">
        <v>230</v>
      </c>
      <c r="F159" s="208" t="s">
        <v>231</v>
      </c>
      <c r="G159" s="209" t="s">
        <v>153</v>
      </c>
      <c r="H159" s="210">
        <v>29.074999999999999</v>
      </c>
      <c r="I159" s="211"/>
      <c r="J159" s="212">
        <f>ROUND(I159*H159,2)</f>
        <v>0</v>
      </c>
      <c r="K159" s="208" t="s">
        <v>128</v>
      </c>
      <c r="L159" s="46"/>
      <c r="M159" s="213" t="s">
        <v>21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129</v>
      </c>
      <c r="AT159" s="217" t="s">
        <v>124</v>
      </c>
      <c r="AU159" s="217" t="s">
        <v>83</v>
      </c>
      <c r="AY159" s="19" t="s">
        <v>122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ROUND(I159*H159,2)</f>
        <v>0</v>
      </c>
      <c r="BL159" s="19" t="s">
        <v>129</v>
      </c>
      <c r="BM159" s="217" t="s">
        <v>232</v>
      </c>
    </row>
    <row r="160" s="2" customFormat="1">
      <c r="A160" s="40"/>
      <c r="B160" s="41"/>
      <c r="C160" s="42"/>
      <c r="D160" s="219" t="s">
        <v>131</v>
      </c>
      <c r="E160" s="42"/>
      <c r="F160" s="220" t="s">
        <v>233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131</v>
      </c>
      <c r="AU160" s="19" t="s">
        <v>83</v>
      </c>
    </row>
    <row r="161" s="13" customFormat="1">
      <c r="A161" s="13"/>
      <c r="B161" s="224"/>
      <c r="C161" s="225"/>
      <c r="D161" s="226" t="s">
        <v>133</v>
      </c>
      <c r="E161" s="227" t="s">
        <v>21</v>
      </c>
      <c r="F161" s="228" t="s">
        <v>234</v>
      </c>
      <c r="G161" s="225"/>
      <c r="H161" s="227" t="s">
        <v>21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133</v>
      </c>
      <c r="AU161" s="234" t="s">
        <v>83</v>
      </c>
      <c r="AV161" s="13" t="s">
        <v>81</v>
      </c>
      <c r="AW161" s="13" t="s">
        <v>34</v>
      </c>
      <c r="AX161" s="13" t="s">
        <v>73</v>
      </c>
      <c r="AY161" s="234" t="s">
        <v>122</v>
      </c>
    </row>
    <row r="162" s="14" customFormat="1">
      <c r="A162" s="14"/>
      <c r="B162" s="235"/>
      <c r="C162" s="236"/>
      <c r="D162" s="226" t="s">
        <v>133</v>
      </c>
      <c r="E162" s="237" t="s">
        <v>21</v>
      </c>
      <c r="F162" s="238" t="s">
        <v>808</v>
      </c>
      <c r="G162" s="236"/>
      <c r="H162" s="239">
        <v>5.2000000000000002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133</v>
      </c>
      <c r="AU162" s="245" t="s">
        <v>83</v>
      </c>
      <c r="AV162" s="14" t="s">
        <v>83</v>
      </c>
      <c r="AW162" s="14" t="s">
        <v>34</v>
      </c>
      <c r="AX162" s="14" t="s">
        <v>73</v>
      </c>
      <c r="AY162" s="245" t="s">
        <v>122</v>
      </c>
    </row>
    <row r="163" s="13" customFormat="1">
      <c r="A163" s="13"/>
      <c r="B163" s="224"/>
      <c r="C163" s="225"/>
      <c r="D163" s="226" t="s">
        <v>133</v>
      </c>
      <c r="E163" s="227" t="s">
        <v>21</v>
      </c>
      <c r="F163" s="228" t="s">
        <v>236</v>
      </c>
      <c r="G163" s="225"/>
      <c r="H163" s="227" t="s">
        <v>21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133</v>
      </c>
      <c r="AU163" s="234" t="s">
        <v>83</v>
      </c>
      <c r="AV163" s="13" t="s">
        <v>81</v>
      </c>
      <c r="AW163" s="13" t="s">
        <v>34</v>
      </c>
      <c r="AX163" s="13" t="s">
        <v>73</v>
      </c>
      <c r="AY163" s="234" t="s">
        <v>122</v>
      </c>
    </row>
    <row r="164" s="13" customFormat="1">
      <c r="A164" s="13"/>
      <c r="B164" s="224"/>
      <c r="C164" s="225"/>
      <c r="D164" s="226" t="s">
        <v>133</v>
      </c>
      <c r="E164" s="227" t="s">
        <v>21</v>
      </c>
      <c r="F164" s="228" t="s">
        <v>809</v>
      </c>
      <c r="G164" s="225"/>
      <c r="H164" s="227" t="s">
        <v>21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133</v>
      </c>
      <c r="AU164" s="234" t="s">
        <v>83</v>
      </c>
      <c r="AV164" s="13" t="s">
        <v>81</v>
      </c>
      <c r="AW164" s="13" t="s">
        <v>34</v>
      </c>
      <c r="AX164" s="13" t="s">
        <v>73</v>
      </c>
      <c r="AY164" s="234" t="s">
        <v>122</v>
      </c>
    </row>
    <row r="165" s="14" customFormat="1">
      <c r="A165" s="14"/>
      <c r="B165" s="235"/>
      <c r="C165" s="236"/>
      <c r="D165" s="226" t="s">
        <v>133</v>
      </c>
      <c r="E165" s="237" t="s">
        <v>21</v>
      </c>
      <c r="F165" s="238" t="s">
        <v>810</v>
      </c>
      <c r="G165" s="236"/>
      <c r="H165" s="239">
        <v>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133</v>
      </c>
      <c r="AU165" s="245" t="s">
        <v>83</v>
      </c>
      <c r="AV165" s="14" t="s">
        <v>83</v>
      </c>
      <c r="AW165" s="14" t="s">
        <v>34</v>
      </c>
      <c r="AX165" s="14" t="s">
        <v>73</v>
      </c>
      <c r="AY165" s="245" t="s">
        <v>122</v>
      </c>
    </row>
    <row r="166" s="13" customFormat="1">
      <c r="A166" s="13"/>
      <c r="B166" s="224"/>
      <c r="C166" s="225"/>
      <c r="D166" s="226" t="s">
        <v>133</v>
      </c>
      <c r="E166" s="227" t="s">
        <v>21</v>
      </c>
      <c r="F166" s="228" t="s">
        <v>786</v>
      </c>
      <c r="G166" s="225"/>
      <c r="H166" s="227" t="s">
        <v>21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133</v>
      </c>
      <c r="AU166" s="234" t="s">
        <v>83</v>
      </c>
      <c r="AV166" s="13" t="s">
        <v>81</v>
      </c>
      <c r="AW166" s="13" t="s">
        <v>34</v>
      </c>
      <c r="AX166" s="13" t="s">
        <v>73</v>
      </c>
      <c r="AY166" s="234" t="s">
        <v>122</v>
      </c>
    </row>
    <row r="167" s="13" customFormat="1">
      <c r="A167" s="13"/>
      <c r="B167" s="224"/>
      <c r="C167" s="225"/>
      <c r="D167" s="226" t="s">
        <v>133</v>
      </c>
      <c r="E167" s="227" t="s">
        <v>21</v>
      </c>
      <c r="F167" s="228" t="s">
        <v>238</v>
      </c>
      <c r="G167" s="225"/>
      <c r="H167" s="227" t="s">
        <v>21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133</v>
      </c>
      <c r="AU167" s="234" t="s">
        <v>83</v>
      </c>
      <c r="AV167" s="13" t="s">
        <v>81</v>
      </c>
      <c r="AW167" s="13" t="s">
        <v>34</v>
      </c>
      <c r="AX167" s="13" t="s">
        <v>73</v>
      </c>
      <c r="AY167" s="234" t="s">
        <v>122</v>
      </c>
    </row>
    <row r="168" s="14" customFormat="1">
      <c r="A168" s="14"/>
      <c r="B168" s="235"/>
      <c r="C168" s="236"/>
      <c r="D168" s="226" t="s">
        <v>133</v>
      </c>
      <c r="E168" s="237" t="s">
        <v>21</v>
      </c>
      <c r="F168" s="238" t="s">
        <v>811</v>
      </c>
      <c r="G168" s="236"/>
      <c r="H168" s="239">
        <v>10.199999999999999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133</v>
      </c>
      <c r="AU168" s="245" t="s">
        <v>83</v>
      </c>
      <c r="AV168" s="14" t="s">
        <v>83</v>
      </c>
      <c r="AW168" s="14" t="s">
        <v>34</v>
      </c>
      <c r="AX168" s="14" t="s">
        <v>73</v>
      </c>
      <c r="AY168" s="245" t="s">
        <v>122</v>
      </c>
    </row>
    <row r="169" s="13" customFormat="1">
      <c r="A169" s="13"/>
      <c r="B169" s="224"/>
      <c r="C169" s="225"/>
      <c r="D169" s="226" t="s">
        <v>133</v>
      </c>
      <c r="E169" s="227" t="s">
        <v>21</v>
      </c>
      <c r="F169" s="228" t="s">
        <v>173</v>
      </c>
      <c r="G169" s="225"/>
      <c r="H169" s="227" t="s">
        <v>21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133</v>
      </c>
      <c r="AU169" s="234" t="s">
        <v>83</v>
      </c>
      <c r="AV169" s="13" t="s">
        <v>81</v>
      </c>
      <c r="AW169" s="13" t="s">
        <v>34</v>
      </c>
      <c r="AX169" s="13" t="s">
        <v>73</v>
      </c>
      <c r="AY169" s="234" t="s">
        <v>122</v>
      </c>
    </row>
    <row r="170" s="13" customFormat="1">
      <c r="A170" s="13"/>
      <c r="B170" s="224"/>
      <c r="C170" s="225"/>
      <c r="D170" s="226" t="s">
        <v>133</v>
      </c>
      <c r="E170" s="227" t="s">
        <v>21</v>
      </c>
      <c r="F170" s="228" t="s">
        <v>241</v>
      </c>
      <c r="G170" s="225"/>
      <c r="H170" s="227" t="s">
        <v>21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133</v>
      </c>
      <c r="AU170" s="234" t="s">
        <v>83</v>
      </c>
      <c r="AV170" s="13" t="s">
        <v>81</v>
      </c>
      <c r="AW170" s="13" t="s">
        <v>34</v>
      </c>
      <c r="AX170" s="13" t="s">
        <v>73</v>
      </c>
      <c r="AY170" s="234" t="s">
        <v>122</v>
      </c>
    </row>
    <row r="171" s="14" customFormat="1">
      <c r="A171" s="14"/>
      <c r="B171" s="235"/>
      <c r="C171" s="236"/>
      <c r="D171" s="226" t="s">
        <v>133</v>
      </c>
      <c r="E171" s="237" t="s">
        <v>21</v>
      </c>
      <c r="F171" s="238" t="s">
        <v>812</v>
      </c>
      <c r="G171" s="236"/>
      <c r="H171" s="239">
        <v>7.335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133</v>
      </c>
      <c r="AU171" s="245" t="s">
        <v>83</v>
      </c>
      <c r="AV171" s="14" t="s">
        <v>83</v>
      </c>
      <c r="AW171" s="14" t="s">
        <v>34</v>
      </c>
      <c r="AX171" s="14" t="s">
        <v>73</v>
      </c>
      <c r="AY171" s="245" t="s">
        <v>122</v>
      </c>
    </row>
    <row r="172" s="13" customFormat="1">
      <c r="A172" s="13"/>
      <c r="B172" s="224"/>
      <c r="C172" s="225"/>
      <c r="D172" s="226" t="s">
        <v>133</v>
      </c>
      <c r="E172" s="227" t="s">
        <v>21</v>
      </c>
      <c r="F172" s="228" t="s">
        <v>186</v>
      </c>
      <c r="G172" s="225"/>
      <c r="H172" s="227" t="s">
        <v>21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133</v>
      </c>
      <c r="AU172" s="234" t="s">
        <v>83</v>
      </c>
      <c r="AV172" s="13" t="s">
        <v>81</v>
      </c>
      <c r="AW172" s="13" t="s">
        <v>34</v>
      </c>
      <c r="AX172" s="13" t="s">
        <v>73</v>
      </c>
      <c r="AY172" s="234" t="s">
        <v>122</v>
      </c>
    </row>
    <row r="173" s="13" customFormat="1">
      <c r="A173" s="13"/>
      <c r="B173" s="224"/>
      <c r="C173" s="225"/>
      <c r="D173" s="226" t="s">
        <v>133</v>
      </c>
      <c r="E173" s="227" t="s">
        <v>21</v>
      </c>
      <c r="F173" s="228" t="s">
        <v>813</v>
      </c>
      <c r="G173" s="225"/>
      <c r="H173" s="227" t="s">
        <v>21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133</v>
      </c>
      <c r="AU173" s="234" t="s">
        <v>83</v>
      </c>
      <c r="AV173" s="13" t="s">
        <v>81</v>
      </c>
      <c r="AW173" s="13" t="s">
        <v>34</v>
      </c>
      <c r="AX173" s="13" t="s">
        <v>73</v>
      </c>
      <c r="AY173" s="234" t="s">
        <v>122</v>
      </c>
    </row>
    <row r="174" s="14" customFormat="1">
      <c r="A174" s="14"/>
      <c r="B174" s="235"/>
      <c r="C174" s="236"/>
      <c r="D174" s="226" t="s">
        <v>133</v>
      </c>
      <c r="E174" s="237" t="s">
        <v>21</v>
      </c>
      <c r="F174" s="238" t="s">
        <v>814</v>
      </c>
      <c r="G174" s="236"/>
      <c r="H174" s="239">
        <v>5.3399999999999999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133</v>
      </c>
      <c r="AU174" s="245" t="s">
        <v>83</v>
      </c>
      <c r="AV174" s="14" t="s">
        <v>83</v>
      </c>
      <c r="AW174" s="14" t="s">
        <v>34</v>
      </c>
      <c r="AX174" s="14" t="s">
        <v>73</v>
      </c>
      <c r="AY174" s="245" t="s">
        <v>122</v>
      </c>
    </row>
    <row r="175" s="13" customFormat="1">
      <c r="A175" s="13"/>
      <c r="B175" s="224"/>
      <c r="C175" s="225"/>
      <c r="D175" s="226" t="s">
        <v>133</v>
      </c>
      <c r="E175" s="227" t="s">
        <v>21</v>
      </c>
      <c r="F175" s="228" t="s">
        <v>786</v>
      </c>
      <c r="G175" s="225"/>
      <c r="H175" s="227" t="s">
        <v>21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133</v>
      </c>
      <c r="AU175" s="234" t="s">
        <v>83</v>
      </c>
      <c r="AV175" s="13" t="s">
        <v>81</v>
      </c>
      <c r="AW175" s="13" t="s">
        <v>34</v>
      </c>
      <c r="AX175" s="13" t="s">
        <v>73</v>
      </c>
      <c r="AY175" s="234" t="s">
        <v>122</v>
      </c>
    </row>
    <row r="176" s="15" customFormat="1">
      <c r="A176" s="15"/>
      <c r="B176" s="246"/>
      <c r="C176" s="247"/>
      <c r="D176" s="226" t="s">
        <v>133</v>
      </c>
      <c r="E176" s="248" t="s">
        <v>21</v>
      </c>
      <c r="F176" s="249" t="s">
        <v>137</v>
      </c>
      <c r="G176" s="247"/>
      <c r="H176" s="250">
        <v>29.074999999999999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133</v>
      </c>
      <c r="AU176" s="256" t="s">
        <v>83</v>
      </c>
      <c r="AV176" s="15" t="s">
        <v>129</v>
      </c>
      <c r="AW176" s="15" t="s">
        <v>34</v>
      </c>
      <c r="AX176" s="15" t="s">
        <v>81</v>
      </c>
      <c r="AY176" s="256" t="s">
        <v>122</v>
      </c>
    </row>
    <row r="177" s="2" customFormat="1" ht="37.8" customHeight="1">
      <c r="A177" s="40"/>
      <c r="B177" s="41"/>
      <c r="C177" s="206" t="s">
        <v>229</v>
      </c>
      <c r="D177" s="206" t="s">
        <v>124</v>
      </c>
      <c r="E177" s="207" t="s">
        <v>245</v>
      </c>
      <c r="F177" s="208" t="s">
        <v>246</v>
      </c>
      <c r="G177" s="209" t="s">
        <v>153</v>
      </c>
      <c r="H177" s="210">
        <v>22.495999999999999</v>
      </c>
      <c r="I177" s="211"/>
      <c r="J177" s="212">
        <f>ROUND(I177*H177,2)</f>
        <v>0</v>
      </c>
      <c r="K177" s="208" t="s">
        <v>128</v>
      </c>
      <c r="L177" s="46"/>
      <c r="M177" s="213" t="s">
        <v>21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129</v>
      </c>
      <c r="AT177" s="217" t="s">
        <v>124</v>
      </c>
      <c r="AU177" s="217" t="s">
        <v>83</v>
      </c>
      <c r="AY177" s="19" t="s">
        <v>122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ROUND(I177*H177,2)</f>
        <v>0</v>
      </c>
      <c r="BL177" s="19" t="s">
        <v>129</v>
      </c>
      <c r="BM177" s="217" t="s">
        <v>247</v>
      </c>
    </row>
    <row r="178" s="2" customFormat="1">
      <c r="A178" s="40"/>
      <c r="B178" s="41"/>
      <c r="C178" s="42"/>
      <c r="D178" s="219" t="s">
        <v>131</v>
      </c>
      <c r="E178" s="42"/>
      <c r="F178" s="220" t="s">
        <v>248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131</v>
      </c>
      <c r="AU178" s="19" t="s">
        <v>83</v>
      </c>
    </row>
    <row r="179" s="13" customFormat="1">
      <c r="A179" s="13"/>
      <c r="B179" s="224"/>
      <c r="C179" s="225"/>
      <c r="D179" s="226" t="s">
        <v>133</v>
      </c>
      <c r="E179" s="227" t="s">
        <v>21</v>
      </c>
      <c r="F179" s="228" t="s">
        <v>249</v>
      </c>
      <c r="G179" s="225"/>
      <c r="H179" s="227" t="s">
        <v>21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133</v>
      </c>
      <c r="AU179" s="234" t="s">
        <v>83</v>
      </c>
      <c r="AV179" s="13" t="s">
        <v>81</v>
      </c>
      <c r="AW179" s="13" t="s">
        <v>34</v>
      </c>
      <c r="AX179" s="13" t="s">
        <v>73</v>
      </c>
      <c r="AY179" s="234" t="s">
        <v>122</v>
      </c>
    </row>
    <row r="180" s="14" customFormat="1">
      <c r="A180" s="14"/>
      <c r="B180" s="235"/>
      <c r="C180" s="236"/>
      <c r="D180" s="226" t="s">
        <v>133</v>
      </c>
      <c r="E180" s="237" t="s">
        <v>21</v>
      </c>
      <c r="F180" s="238" t="s">
        <v>815</v>
      </c>
      <c r="G180" s="236"/>
      <c r="H180" s="239">
        <v>7.9299999999999997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133</v>
      </c>
      <c r="AU180" s="245" t="s">
        <v>83</v>
      </c>
      <c r="AV180" s="14" t="s">
        <v>83</v>
      </c>
      <c r="AW180" s="14" t="s">
        <v>34</v>
      </c>
      <c r="AX180" s="14" t="s">
        <v>73</v>
      </c>
      <c r="AY180" s="245" t="s">
        <v>122</v>
      </c>
    </row>
    <row r="181" s="13" customFormat="1">
      <c r="A181" s="13"/>
      <c r="B181" s="224"/>
      <c r="C181" s="225"/>
      <c r="D181" s="226" t="s">
        <v>133</v>
      </c>
      <c r="E181" s="227" t="s">
        <v>21</v>
      </c>
      <c r="F181" s="228" t="s">
        <v>816</v>
      </c>
      <c r="G181" s="225"/>
      <c r="H181" s="227" t="s">
        <v>21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133</v>
      </c>
      <c r="AU181" s="234" t="s">
        <v>83</v>
      </c>
      <c r="AV181" s="13" t="s">
        <v>81</v>
      </c>
      <c r="AW181" s="13" t="s">
        <v>34</v>
      </c>
      <c r="AX181" s="13" t="s">
        <v>73</v>
      </c>
      <c r="AY181" s="234" t="s">
        <v>122</v>
      </c>
    </row>
    <row r="182" s="13" customFormat="1">
      <c r="A182" s="13"/>
      <c r="B182" s="224"/>
      <c r="C182" s="225"/>
      <c r="D182" s="226" t="s">
        <v>133</v>
      </c>
      <c r="E182" s="227" t="s">
        <v>21</v>
      </c>
      <c r="F182" s="228" t="s">
        <v>817</v>
      </c>
      <c r="G182" s="225"/>
      <c r="H182" s="227" t="s">
        <v>21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133</v>
      </c>
      <c r="AU182" s="234" t="s">
        <v>83</v>
      </c>
      <c r="AV182" s="13" t="s">
        <v>81</v>
      </c>
      <c r="AW182" s="13" t="s">
        <v>34</v>
      </c>
      <c r="AX182" s="13" t="s">
        <v>73</v>
      </c>
      <c r="AY182" s="234" t="s">
        <v>122</v>
      </c>
    </row>
    <row r="183" s="14" customFormat="1">
      <c r="A183" s="14"/>
      <c r="B183" s="235"/>
      <c r="C183" s="236"/>
      <c r="D183" s="226" t="s">
        <v>133</v>
      </c>
      <c r="E183" s="237" t="s">
        <v>21</v>
      </c>
      <c r="F183" s="238" t="s">
        <v>818</v>
      </c>
      <c r="G183" s="236"/>
      <c r="H183" s="239">
        <v>7.7839999999999998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133</v>
      </c>
      <c r="AU183" s="245" t="s">
        <v>83</v>
      </c>
      <c r="AV183" s="14" t="s">
        <v>83</v>
      </c>
      <c r="AW183" s="14" t="s">
        <v>34</v>
      </c>
      <c r="AX183" s="14" t="s">
        <v>73</v>
      </c>
      <c r="AY183" s="245" t="s">
        <v>122</v>
      </c>
    </row>
    <row r="184" s="13" customFormat="1">
      <c r="A184" s="13"/>
      <c r="B184" s="224"/>
      <c r="C184" s="225"/>
      <c r="D184" s="226" t="s">
        <v>133</v>
      </c>
      <c r="E184" s="227" t="s">
        <v>21</v>
      </c>
      <c r="F184" s="228" t="s">
        <v>819</v>
      </c>
      <c r="G184" s="225"/>
      <c r="H184" s="227" t="s">
        <v>21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133</v>
      </c>
      <c r="AU184" s="234" t="s">
        <v>83</v>
      </c>
      <c r="AV184" s="13" t="s">
        <v>81</v>
      </c>
      <c r="AW184" s="13" t="s">
        <v>34</v>
      </c>
      <c r="AX184" s="13" t="s">
        <v>73</v>
      </c>
      <c r="AY184" s="234" t="s">
        <v>122</v>
      </c>
    </row>
    <row r="185" s="13" customFormat="1">
      <c r="A185" s="13"/>
      <c r="B185" s="224"/>
      <c r="C185" s="225"/>
      <c r="D185" s="226" t="s">
        <v>133</v>
      </c>
      <c r="E185" s="227" t="s">
        <v>21</v>
      </c>
      <c r="F185" s="228" t="s">
        <v>820</v>
      </c>
      <c r="G185" s="225"/>
      <c r="H185" s="227" t="s">
        <v>21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133</v>
      </c>
      <c r="AU185" s="234" t="s">
        <v>83</v>
      </c>
      <c r="AV185" s="13" t="s">
        <v>81</v>
      </c>
      <c r="AW185" s="13" t="s">
        <v>34</v>
      </c>
      <c r="AX185" s="13" t="s">
        <v>73</v>
      </c>
      <c r="AY185" s="234" t="s">
        <v>122</v>
      </c>
    </row>
    <row r="186" s="14" customFormat="1">
      <c r="A186" s="14"/>
      <c r="B186" s="235"/>
      <c r="C186" s="236"/>
      <c r="D186" s="226" t="s">
        <v>133</v>
      </c>
      <c r="E186" s="237" t="s">
        <v>21</v>
      </c>
      <c r="F186" s="238" t="s">
        <v>821</v>
      </c>
      <c r="G186" s="236"/>
      <c r="H186" s="239">
        <v>6.782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133</v>
      </c>
      <c r="AU186" s="245" t="s">
        <v>83</v>
      </c>
      <c r="AV186" s="14" t="s">
        <v>83</v>
      </c>
      <c r="AW186" s="14" t="s">
        <v>34</v>
      </c>
      <c r="AX186" s="14" t="s">
        <v>73</v>
      </c>
      <c r="AY186" s="245" t="s">
        <v>122</v>
      </c>
    </row>
    <row r="187" s="13" customFormat="1">
      <c r="A187" s="13"/>
      <c r="B187" s="224"/>
      <c r="C187" s="225"/>
      <c r="D187" s="226" t="s">
        <v>133</v>
      </c>
      <c r="E187" s="227" t="s">
        <v>21</v>
      </c>
      <c r="F187" s="228" t="s">
        <v>786</v>
      </c>
      <c r="G187" s="225"/>
      <c r="H187" s="227" t="s">
        <v>21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133</v>
      </c>
      <c r="AU187" s="234" t="s">
        <v>83</v>
      </c>
      <c r="AV187" s="13" t="s">
        <v>81</v>
      </c>
      <c r="AW187" s="13" t="s">
        <v>34</v>
      </c>
      <c r="AX187" s="13" t="s">
        <v>73</v>
      </c>
      <c r="AY187" s="234" t="s">
        <v>122</v>
      </c>
    </row>
    <row r="188" s="15" customFormat="1">
      <c r="A188" s="15"/>
      <c r="B188" s="246"/>
      <c r="C188" s="247"/>
      <c r="D188" s="226" t="s">
        <v>133</v>
      </c>
      <c r="E188" s="248" t="s">
        <v>21</v>
      </c>
      <c r="F188" s="249" t="s">
        <v>137</v>
      </c>
      <c r="G188" s="247"/>
      <c r="H188" s="250">
        <v>22.495999999999999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133</v>
      </c>
      <c r="AU188" s="256" t="s">
        <v>83</v>
      </c>
      <c r="AV188" s="15" t="s">
        <v>129</v>
      </c>
      <c r="AW188" s="15" t="s">
        <v>34</v>
      </c>
      <c r="AX188" s="15" t="s">
        <v>81</v>
      </c>
      <c r="AY188" s="256" t="s">
        <v>122</v>
      </c>
    </row>
    <row r="189" s="2" customFormat="1" ht="16.5" customHeight="1">
      <c r="A189" s="40"/>
      <c r="B189" s="41"/>
      <c r="C189" s="257" t="s">
        <v>244</v>
      </c>
      <c r="D189" s="257" t="s">
        <v>217</v>
      </c>
      <c r="E189" s="258" t="s">
        <v>255</v>
      </c>
      <c r="F189" s="259" t="s">
        <v>256</v>
      </c>
      <c r="G189" s="260" t="s">
        <v>220</v>
      </c>
      <c r="H189" s="261">
        <v>44.991999999999997</v>
      </c>
      <c r="I189" s="262"/>
      <c r="J189" s="263">
        <f>ROUND(I189*H189,2)</f>
        <v>0</v>
      </c>
      <c r="K189" s="259" t="s">
        <v>128</v>
      </c>
      <c r="L189" s="264"/>
      <c r="M189" s="265" t="s">
        <v>21</v>
      </c>
      <c r="N189" s="266" t="s">
        <v>44</v>
      </c>
      <c r="O189" s="86"/>
      <c r="P189" s="215">
        <f>O189*H189</f>
        <v>0</v>
      </c>
      <c r="Q189" s="215">
        <v>1</v>
      </c>
      <c r="R189" s="215">
        <f>Q189*H189</f>
        <v>44.991999999999997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197</v>
      </c>
      <c r="AT189" s="217" t="s">
        <v>217</v>
      </c>
      <c r="AU189" s="217" t="s">
        <v>83</v>
      </c>
      <c r="AY189" s="19" t="s">
        <v>122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ROUND(I189*H189,2)</f>
        <v>0</v>
      </c>
      <c r="BL189" s="19" t="s">
        <v>129</v>
      </c>
      <c r="BM189" s="217" t="s">
        <v>257</v>
      </c>
    </row>
    <row r="190" s="14" customFormat="1">
      <c r="A190" s="14"/>
      <c r="B190" s="235"/>
      <c r="C190" s="236"/>
      <c r="D190" s="226" t="s">
        <v>133</v>
      </c>
      <c r="E190" s="236"/>
      <c r="F190" s="238" t="s">
        <v>822</v>
      </c>
      <c r="G190" s="236"/>
      <c r="H190" s="239">
        <v>44.991999999999997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133</v>
      </c>
      <c r="AU190" s="245" t="s">
        <v>83</v>
      </c>
      <c r="AV190" s="14" t="s">
        <v>83</v>
      </c>
      <c r="AW190" s="14" t="s">
        <v>4</v>
      </c>
      <c r="AX190" s="14" t="s">
        <v>81</v>
      </c>
      <c r="AY190" s="245" t="s">
        <v>122</v>
      </c>
    </row>
    <row r="191" s="2" customFormat="1" ht="16.5" customHeight="1">
      <c r="A191" s="40"/>
      <c r="B191" s="41"/>
      <c r="C191" s="206" t="s">
        <v>254</v>
      </c>
      <c r="D191" s="206" t="s">
        <v>124</v>
      </c>
      <c r="E191" s="207" t="s">
        <v>260</v>
      </c>
      <c r="F191" s="208" t="s">
        <v>261</v>
      </c>
      <c r="G191" s="209" t="s">
        <v>127</v>
      </c>
      <c r="H191" s="210">
        <v>2030</v>
      </c>
      <c r="I191" s="211"/>
      <c r="J191" s="212">
        <f>ROUND(I191*H191,2)</f>
        <v>0</v>
      </c>
      <c r="K191" s="208" t="s">
        <v>128</v>
      </c>
      <c r="L191" s="46"/>
      <c r="M191" s="213" t="s">
        <v>21</v>
      </c>
      <c r="N191" s="214" t="s">
        <v>44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129</v>
      </c>
      <c r="AT191" s="217" t="s">
        <v>124</v>
      </c>
      <c r="AU191" s="217" t="s">
        <v>83</v>
      </c>
      <c r="AY191" s="19" t="s">
        <v>122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81</v>
      </c>
      <c r="BK191" s="218">
        <f>ROUND(I191*H191,2)</f>
        <v>0</v>
      </c>
      <c r="BL191" s="19" t="s">
        <v>129</v>
      </c>
      <c r="BM191" s="217" t="s">
        <v>262</v>
      </c>
    </row>
    <row r="192" s="2" customFormat="1">
      <c r="A192" s="40"/>
      <c r="B192" s="41"/>
      <c r="C192" s="42"/>
      <c r="D192" s="219" t="s">
        <v>131</v>
      </c>
      <c r="E192" s="42"/>
      <c r="F192" s="220" t="s">
        <v>263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131</v>
      </c>
      <c r="AU192" s="19" t="s">
        <v>83</v>
      </c>
    </row>
    <row r="193" s="13" customFormat="1">
      <c r="A193" s="13"/>
      <c r="B193" s="224"/>
      <c r="C193" s="225"/>
      <c r="D193" s="226" t="s">
        <v>133</v>
      </c>
      <c r="E193" s="227" t="s">
        <v>21</v>
      </c>
      <c r="F193" s="228" t="s">
        <v>134</v>
      </c>
      <c r="G193" s="225"/>
      <c r="H193" s="227" t="s">
        <v>21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133</v>
      </c>
      <c r="AU193" s="234" t="s">
        <v>83</v>
      </c>
      <c r="AV193" s="13" t="s">
        <v>81</v>
      </c>
      <c r="AW193" s="13" t="s">
        <v>34</v>
      </c>
      <c r="AX193" s="13" t="s">
        <v>73</v>
      </c>
      <c r="AY193" s="234" t="s">
        <v>122</v>
      </c>
    </row>
    <row r="194" s="14" customFormat="1">
      <c r="A194" s="14"/>
      <c r="B194" s="235"/>
      <c r="C194" s="236"/>
      <c r="D194" s="226" t="s">
        <v>133</v>
      </c>
      <c r="E194" s="237" t="s">
        <v>21</v>
      </c>
      <c r="F194" s="238" t="s">
        <v>823</v>
      </c>
      <c r="G194" s="236"/>
      <c r="H194" s="239">
        <v>1955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133</v>
      </c>
      <c r="AU194" s="245" t="s">
        <v>83</v>
      </c>
      <c r="AV194" s="14" t="s">
        <v>83</v>
      </c>
      <c r="AW194" s="14" t="s">
        <v>34</v>
      </c>
      <c r="AX194" s="14" t="s">
        <v>73</v>
      </c>
      <c r="AY194" s="245" t="s">
        <v>122</v>
      </c>
    </row>
    <row r="195" s="13" customFormat="1">
      <c r="A195" s="13"/>
      <c r="B195" s="224"/>
      <c r="C195" s="225"/>
      <c r="D195" s="226" t="s">
        <v>133</v>
      </c>
      <c r="E195" s="227" t="s">
        <v>21</v>
      </c>
      <c r="F195" s="228" t="s">
        <v>162</v>
      </c>
      <c r="G195" s="225"/>
      <c r="H195" s="227" t="s">
        <v>21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133</v>
      </c>
      <c r="AU195" s="234" t="s">
        <v>83</v>
      </c>
      <c r="AV195" s="13" t="s">
        <v>81</v>
      </c>
      <c r="AW195" s="13" t="s">
        <v>34</v>
      </c>
      <c r="AX195" s="13" t="s">
        <v>73</v>
      </c>
      <c r="AY195" s="234" t="s">
        <v>122</v>
      </c>
    </row>
    <row r="196" s="14" customFormat="1">
      <c r="A196" s="14"/>
      <c r="B196" s="235"/>
      <c r="C196" s="236"/>
      <c r="D196" s="226" t="s">
        <v>133</v>
      </c>
      <c r="E196" s="237" t="s">
        <v>21</v>
      </c>
      <c r="F196" s="238" t="s">
        <v>824</v>
      </c>
      <c r="G196" s="236"/>
      <c r="H196" s="239">
        <v>75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133</v>
      </c>
      <c r="AU196" s="245" t="s">
        <v>83</v>
      </c>
      <c r="AV196" s="14" t="s">
        <v>83</v>
      </c>
      <c r="AW196" s="14" t="s">
        <v>34</v>
      </c>
      <c r="AX196" s="14" t="s">
        <v>73</v>
      </c>
      <c r="AY196" s="245" t="s">
        <v>122</v>
      </c>
    </row>
    <row r="197" s="15" customFormat="1">
      <c r="A197" s="15"/>
      <c r="B197" s="246"/>
      <c r="C197" s="247"/>
      <c r="D197" s="226" t="s">
        <v>133</v>
      </c>
      <c r="E197" s="248" t="s">
        <v>21</v>
      </c>
      <c r="F197" s="249" t="s">
        <v>137</v>
      </c>
      <c r="G197" s="247"/>
      <c r="H197" s="250">
        <v>2030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133</v>
      </c>
      <c r="AU197" s="256" t="s">
        <v>83</v>
      </c>
      <c r="AV197" s="15" t="s">
        <v>129</v>
      </c>
      <c r="AW197" s="15" t="s">
        <v>34</v>
      </c>
      <c r="AX197" s="15" t="s">
        <v>81</v>
      </c>
      <c r="AY197" s="256" t="s">
        <v>122</v>
      </c>
    </row>
    <row r="198" s="12" customFormat="1" ht="22.8" customHeight="1">
      <c r="A198" s="12"/>
      <c r="B198" s="190"/>
      <c r="C198" s="191"/>
      <c r="D198" s="192" t="s">
        <v>72</v>
      </c>
      <c r="E198" s="204" t="s">
        <v>83</v>
      </c>
      <c r="F198" s="204" t="s">
        <v>270</v>
      </c>
      <c r="G198" s="191"/>
      <c r="H198" s="191"/>
      <c r="I198" s="194"/>
      <c r="J198" s="205">
        <f>BK198</f>
        <v>0</v>
      </c>
      <c r="K198" s="191"/>
      <c r="L198" s="196"/>
      <c r="M198" s="197"/>
      <c r="N198" s="198"/>
      <c r="O198" s="198"/>
      <c r="P198" s="199">
        <f>SUM(P199:P210)</f>
        <v>0</v>
      </c>
      <c r="Q198" s="198"/>
      <c r="R198" s="199">
        <f>SUM(R199:R210)</f>
        <v>19.606950000000001</v>
      </c>
      <c r="S198" s="198"/>
      <c r="T198" s="20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1" t="s">
        <v>81</v>
      </c>
      <c r="AT198" s="202" t="s">
        <v>72</v>
      </c>
      <c r="AU198" s="202" t="s">
        <v>81</v>
      </c>
      <c r="AY198" s="201" t="s">
        <v>122</v>
      </c>
      <c r="BK198" s="203">
        <f>SUM(BK199:BK210)</f>
        <v>0</v>
      </c>
    </row>
    <row r="199" s="2" customFormat="1" ht="24.15" customHeight="1">
      <c r="A199" s="40"/>
      <c r="B199" s="41"/>
      <c r="C199" s="206" t="s">
        <v>259</v>
      </c>
      <c r="D199" s="206" t="s">
        <v>124</v>
      </c>
      <c r="E199" s="207" t="s">
        <v>272</v>
      </c>
      <c r="F199" s="208" t="s">
        <v>273</v>
      </c>
      <c r="G199" s="209" t="s">
        <v>153</v>
      </c>
      <c r="H199" s="210">
        <v>99</v>
      </c>
      <c r="I199" s="211"/>
      <c r="J199" s="212">
        <f>ROUND(I199*H199,2)</f>
        <v>0</v>
      </c>
      <c r="K199" s="208" t="s">
        <v>128</v>
      </c>
      <c r="L199" s="46"/>
      <c r="M199" s="213" t="s">
        <v>21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129</v>
      </c>
      <c r="AT199" s="217" t="s">
        <v>124</v>
      </c>
      <c r="AU199" s="217" t="s">
        <v>83</v>
      </c>
      <c r="AY199" s="19" t="s">
        <v>122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ROUND(I199*H199,2)</f>
        <v>0</v>
      </c>
      <c r="BL199" s="19" t="s">
        <v>129</v>
      </c>
      <c r="BM199" s="217" t="s">
        <v>825</v>
      </c>
    </row>
    <row r="200" s="2" customFormat="1">
      <c r="A200" s="40"/>
      <c r="B200" s="41"/>
      <c r="C200" s="42"/>
      <c r="D200" s="219" t="s">
        <v>131</v>
      </c>
      <c r="E200" s="42"/>
      <c r="F200" s="220" t="s">
        <v>275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131</v>
      </c>
      <c r="AU200" s="19" t="s">
        <v>83</v>
      </c>
    </row>
    <row r="201" s="13" customFormat="1">
      <c r="A201" s="13"/>
      <c r="B201" s="224"/>
      <c r="C201" s="225"/>
      <c r="D201" s="226" t="s">
        <v>133</v>
      </c>
      <c r="E201" s="227" t="s">
        <v>21</v>
      </c>
      <c r="F201" s="228" t="s">
        <v>276</v>
      </c>
      <c r="G201" s="225"/>
      <c r="H201" s="227" t="s">
        <v>21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133</v>
      </c>
      <c r="AU201" s="234" t="s">
        <v>83</v>
      </c>
      <c r="AV201" s="13" t="s">
        <v>81</v>
      </c>
      <c r="AW201" s="13" t="s">
        <v>34</v>
      </c>
      <c r="AX201" s="13" t="s">
        <v>73</v>
      </c>
      <c r="AY201" s="234" t="s">
        <v>122</v>
      </c>
    </row>
    <row r="202" s="14" customFormat="1">
      <c r="A202" s="14"/>
      <c r="B202" s="235"/>
      <c r="C202" s="236"/>
      <c r="D202" s="226" t="s">
        <v>133</v>
      </c>
      <c r="E202" s="237" t="s">
        <v>21</v>
      </c>
      <c r="F202" s="238" t="s">
        <v>794</v>
      </c>
      <c r="G202" s="236"/>
      <c r="H202" s="239">
        <v>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133</v>
      </c>
      <c r="AU202" s="245" t="s">
        <v>83</v>
      </c>
      <c r="AV202" s="14" t="s">
        <v>83</v>
      </c>
      <c r="AW202" s="14" t="s">
        <v>34</v>
      </c>
      <c r="AX202" s="14" t="s">
        <v>81</v>
      </c>
      <c r="AY202" s="245" t="s">
        <v>122</v>
      </c>
    </row>
    <row r="203" s="2" customFormat="1" ht="16.5" customHeight="1">
      <c r="A203" s="40"/>
      <c r="B203" s="41"/>
      <c r="C203" s="206" t="s">
        <v>271</v>
      </c>
      <c r="D203" s="206" t="s">
        <v>124</v>
      </c>
      <c r="E203" s="207" t="s">
        <v>278</v>
      </c>
      <c r="F203" s="208" t="s">
        <v>279</v>
      </c>
      <c r="G203" s="209" t="s">
        <v>153</v>
      </c>
      <c r="H203" s="210">
        <v>11.880000000000001</v>
      </c>
      <c r="I203" s="211"/>
      <c r="J203" s="212">
        <f>ROUND(I203*H203,2)</f>
        <v>0</v>
      </c>
      <c r="K203" s="208" t="s">
        <v>128</v>
      </c>
      <c r="L203" s="46"/>
      <c r="M203" s="213" t="s">
        <v>21</v>
      </c>
      <c r="N203" s="214" t="s">
        <v>44</v>
      </c>
      <c r="O203" s="86"/>
      <c r="P203" s="215">
        <f>O203*H203</f>
        <v>0</v>
      </c>
      <c r="Q203" s="215">
        <v>1.6299999999999999</v>
      </c>
      <c r="R203" s="215">
        <f>Q203*H203</f>
        <v>19.3644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129</v>
      </c>
      <c r="AT203" s="217" t="s">
        <v>124</v>
      </c>
      <c r="AU203" s="217" t="s">
        <v>83</v>
      </c>
      <c r="AY203" s="19" t="s">
        <v>122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ROUND(I203*H203,2)</f>
        <v>0</v>
      </c>
      <c r="BL203" s="19" t="s">
        <v>129</v>
      </c>
      <c r="BM203" s="217" t="s">
        <v>826</v>
      </c>
    </row>
    <row r="204" s="2" customFormat="1">
      <c r="A204" s="40"/>
      <c r="B204" s="41"/>
      <c r="C204" s="42"/>
      <c r="D204" s="219" t="s">
        <v>131</v>
      </c>
      <c r="E204" s="42"/>
      <c r="F204" s="220" t="s">
        <v>281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131</v>
      </c>
      <c r="AU204" s="19" t="s">
        <v>83</v>
      </c>
    </row>
    <row r="205" s="13" customFormat="1">
      <c r="A205" s="13"/>
      <c r="B205" s="224"/>
      <c r="C205" s="225"/>
      <c r="D205" s="226" t="s">
        <v>133</v>
      </c>
      <c r="E205" s="227" t="s">
        <v>21</v>
      </c>
      <c r="F205" s="228" t="s">
        <v>276</v>
      </c>
      <c r="G205" s="225"/>
      <c r="H205" s="227" t="s">
        <v>21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133</v>
      </c>
      <c r="AU205" s="234" t="s">
        <v>83</v>
      </c>
      <c r="AV205" s="13" t="s">
        <v>81</v>
      </c>
      <c r="AW205" s="13" t="s">
        <v>34</v>
      </c>
      <c r="AX205" s="13" t="s">
        <v>73</v>
      </c>
      <c r="AY205" s="234" t="s">
        <v>122</v>
      </c>
    </row>
    <row r="206" s="14" customFormat="1">
      <c r="A206" s="14"/>
      <c r="B206" s="235"/>
      <c r="C206" s="236"/>
      <c r="D206" s="226" t="s">
        <v>133</v>
      </c>
      <c r="E206" s="237" t="s">
        <v>21</v>
      </c>
      <c r="F206" s="238" t="s">
        <v>827</v>
      </c>
      <c r="G206" s="236"/>
      <c r="H206" s="239">
        <v>11.880000000000001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133</v>
      </c>
      <c r="AU206" s="245" t="s">
        <v>83</v>
      </c>
      <c r="AV206" s="14" t="s">
        <v>83</v>
      </c>
      <c r="AW206" s="14" t="s">
        <v>34</v>
      </c>
      <c r="AX206" s="14" t="s">
        <v>81</v>
      </c>
      <c r="AY206" s="245" t="s">
        <v>122</v>
      </c>
    </row>
    <row r="207" s="2" customFormat="1" ht="16.5" customHeight="1">
      <c r="A207" s="40"/>
      <c r="B207" s="41"/>
      <c r="C207" s="206" t="s">
        <v>277</v>
      </c>
      <c r="D207" s="206" t="s">
        <v>124</v>
      </c>
      <c r="E207" s="207" t="s">
        <v>285</v>
      </c>
      <c r="F207" s="208" t="s">
        <v>286</v>
      </c>
      <c r="G207" s="209" t="s">
        <v>145</v>
      </c>
      <c r="H207" s="210">
        <v>495</v>
      </c>
      <c r="I207" s="211"/>
      <c r="J207" s="212">
        <f>ROUND(I207*H207,2)</f>
        <v>0</v>
      </c>
      <c r="K207" s="208" t="s">
        <v>128</v>
      </c>
      <c r="L207" s="46"/>
      <c r="M207" s="213" t="s">
        <v>21</v>
      </c>
      <c r="N207" s="214" t="s">
        <v>44</v>
      </c>
      <c r="O207" s="86"/>
      <c r="P207" s="215">
        <f>O207*H207</f>
        <v>0</v>
      </c>
      <c r="Q207" s="215">
        <v>0.00048999999999999998</v>
      </c>
      <c r="R207" s="215">
        <f>Q207*H207</f>
        <v>0.24254999999999999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129</v>
      </c>
      <c r="AT207" s="217" t="s">
        <v>124</v>
      </c>
      <c r="AU207" s="217" t="s">
        <v>83</v>
      </c>
      <c r="AY207" s="19" t="s">
        <v>122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ROUND(I207*H207,2)</f>
        <v>0</v>
      </c>
      <c r="BL207" s="19" t="s">
        <v>129</v>
      </c>
      <c r="BM207" s="217" t="s">
        <v>828</v>
      </c>
    </row>
    <row r="208" s="2" customFormat="1">
      <c r="A208" s="40"/>
      <c r="B208" s="41"/>
      <c r="C208" s="42"/>
      <c r="D208" s="219" t="s">
        <v>131</v>
      </c>
      <c r="E208" s="42"/>
      <c r="F208" s="220" t="s">
        <v>288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131</v>
      </c>
      <c r="AU208" s="19" t="s">
        <v>83</v>
      </c>
    </row>
    <row r="209" s="13" customFormat="1">
      <c r="A209" s="13"/>
      <c r="B209" s="224"/>
      <c r="C209" s="225"/>
      <c r="D209" s="226" t="s">
        <v>133</v>
      </c>
      <c r="E209" s="227" t="s">
        <v>21</v>
      </c>
      <c r="F209" s="228" t="s">
        <v>276</v>
      </c>
      <c r="G209" s="225"/>
      <c r="H209" s="227" t="s">
        <v>21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133</v>
      </c>
      <c r="AU209" s="234" t="s">
        <v>83</v>
      </c>
      <c r="AV209" s="13" t="s">
        <v>81</v>
      </c>
      <c r="AW209" s="13" t="s">
        <v>34</v>
      </c>
      <c r="AX209" s="13" t="s">
        <v>73</v>
      </c>
      <c r="AY209" s="234" t="s">
        <v>122</v>
      </c>
    </row>
    <row r="210" s="14" customFormat="1">
      <c r="A210" s="14"/>
      <c r="B210" s="235"/>
      <c r="C210" s="236"/>
      <c r="D210" s="226" t="s">
        <v>133</v>
      </c>
      <c r="E210" s="237" t="s">
        <v>21</v>
      </c>
      <c r="F210" s="238" t="s">
        <v>829</v>
      </c>
      <c r="G210" s="236"/>
      <c r="H210" s="239">
        <v>495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133</v>
      </c>
      <c r="AU210" s="245" t="s">
        <v>83</v>
      </c>
      <c r="AV210" s="14" t="s">
        <v>83</v>
      </c>
      <c r="AW210" s="14" t="s">
        <v>34</v>
      </c>
      <c r="AX210" s="14" t="s">
        <v>81</v>
      </c>
      <c r="AY210" s="245" t="s">
        <v>122</v>
      </c>
    </row>
    <row r="211" s="12" customFormat="1" ht="22.8" customHeight="1">
      <c r="A211" s="12"/>
      <c r="B211" s="190"/>
      <c r="C211" s="191"/>
      <c r="D211" s="192" t="s">
        <v>72</v>
      </c>
      <c r="E211" s="204" t="s">
        <v>129</v>
      </c>
      <c r="F211" s="204" t="s">
        <v>291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SUM(P212:P239)</f>
        <v>0</v>
      </c>
      <c r="Q211" s="198"/>
      <c r="R211" s="199">
        <f>SUM(R212:R239)</f>
        <v>3.7837799999999997</v>
      </c>
      <c r="S211" s="198"/>
      <c r="T211" s="200">
        <f>SUM(T212:T239)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81</v>
      </c>
      <c r="AT211" s="202" t="s">
        <v>72</v>
      </c>
      <c r="AU211" s="202" t="s">
        <v>81</v>
      </c>
      <c r="AY211" s="201" t="s">
        <v>122</v>
      </c>
      <c r="BK211" s="203">
        <f>SUM(BK212:BK239)</f>
        <v>0</v>
      </c>
    </row>
    <row r="212" s="2" customFormat="1" ht="16.5" customHeight="1">
      <c r="A212" s="40"/>
      <c r="B212" s="41"/>
      <c r="C212" s="206" t="s">
        <v>284</v>
      </c>
      <c r="D212" s="206" t="s">
        <v>124</v>
      </c>
      <c r="E212" s="207" t="s">
        <v>293</v>
      </c>
      <c r="F212" s="208" t="s">
        <v>294</v>
      </c>
      <c r="G212" s="209" t="s">
        <v>153</v>
      </c>
      <c r="H212" s="210">
        <v>10.42</v>
      </c>
      <c r="I212" s="211"/>
      <c r="J212" s="212">
        <f>ROUND(I212*H212,2)</f>
        <v>0</v>
      </c>
      <c r="K212" s="208" t="s">
        <v>128</v>
      </c>
      <c r="L212" s="46"/>
      <c r="M212" s="213" t="s">
        <v>21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129</v>
      </c>
      <c r="AT212" s="217" t="s">
        <v>124</v>
      </c>
      <c r="AU212" s="217" t="s">
        <v>83</v>
      </c>
      <c r="AY212" s="19" t="s">
        <v>122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ROUND(I212*H212,2)</f>
        <v>0</v>
      </c>
      <c r="BL212" s="19" t="s">
        <v>129</v>
      </c>
      <c r="BM212" s="217" t="s">
        <v>295</v>
      </c>
    </row>
    <row r="213" s="2" customFormat="1">
      <c r="A213" s="40"/>
      <c r="B213" s="41"/>
      <c r="C213" s="42"/>
      <c r="D213" s="219" t="s">
        <v>131</v>
      </c>
      <c r="E213" s="42"/>
      <c r="F213" s="220" t="s">
        <v>296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131</v>
      </c>
      <c r="AU213" s="19" t="s">
        <v>83</v>
      </c>
    </row>
    <row r="214" s="13" customFormat="1">
      <c r="A214" s="13"/>
      <c r="B214" s="224"/>
      <c r="C214" s="225"/>
      <c r="D214" s="226" t="s">
        <v>133</v>
      </c>
      <c r="E214" s="227" t="s">
        <v>21</v>
      </c>
      <c r="F214" s="228" t="s">
        <v>830</v>
      </c>
      <c r="G214" s="225"/>
      <c r="H214" s="227" t="s">
        <v>21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133</v>
      </c>
      <c r="AU214" s="234" t="s">
        <v>83</v>
      </c>
      <c r="AV214" s="13" t="s">
        <v>81</v>
      </c>
      <c r="AW214" s="13" t="s">
        <v>34</v>
      </c>
      <c r="AX214" s="13" t="s">
        <v>73</v>
      </c>
      <c r="AY214" s="234" t="s">
        <v>122</v>
      </c>
    </row>
    <row r="215" s="14" customFormat="1">
      <c r="A215" s="14"/>
      <c r="B215" s="235"/>
      <c r="C215" s="236"/>
      <c r="D215" s="226" t="s">
        <v>133</v>
      </c>
      <c r="E215" s="237" t="s">
        <v>21</v>
      </c>
      <c r="F215" s="238" t="s">
        <v>831</v>
      </c>
      <c r="G215" s="236"/>
      <c r="H215" s="239">
        <v>4.8959999999999999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133</v>
      </c>
      <c r="AU215" s="245" t="s">
        <v>83</v>
      </c>
      <c r="AV215" s="14" t="s">
        <v>83</v>
      </c>
      <c r="AW215" s="14" t="s">
        <v>34</v>
      </c>
      <c r="AX215" s="14" t="s">
        <v>73</v>
      </c>
      <c r="AY215" s="245" t="s">
        <v>122</v>
      </c>
    </row>
    <row r="216" s="13" customFormat="1">
      <c r="A216" s="13"/>
      <c r="B216" s="224"/>
      <c r="C216" s="225"/>
      <c r="D216" s="226" t="s">
        <v>133</v>
      </c>
      <c r="E216" s="227" t="s">
        <v>21</v>
      </c>
      <c r="F216" s="228" t="s">
        <v>783</v>
      </c>
      <c r="G216" s="225"/>
      <c r="H216" s="227" t="s">
        <v>21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133</v>
      </c>
      <c r="AU216" s="234" t="s">
        <v>83</v>
      </c>
      <c r="AV216" s="13" t="s">
        <v>81</v>
      </c>
      <c r="AW216" s="13" t="s">
        <v>34</v>
      </c>
      <c r="AX216" s="13" t="s">
        <v>73</v>
      </c>
      <c r="AY216" s="234" t="s">
        <v>122</v>
      </c>
    </row>
    <row r="217" s="13" customFormat="1">
      <c r="A217" s="13"/>
      <c r="B217" s="224"/>
      <c r="C217" s="225"/>
      <c r="D217" s="226" t="s">
        <v>133</v>
      </c>
      <c r="E217" s="227" t="s">
        <v>21</v>
      </c>
      <c r="F217" s="228" t="s">
        <v>300</v>
      </c>
      <c r="G217" s="225"/>
      <c r="H217" s="227" t="s">
        <v>21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133</v>
      </c>
      <c r="AU217" s="234" t="s">
        <v>83</v>
      </c>
      <c r="AV217" s="13" t="s">
        <v>81</v>
      </c>
      <c r="AW217" s="13" t="s">
        <v>34</v>
      </c>
      <c r="AX217" s="13" t="s">
        <v>73</v>
      </c>
      <c r="AY217" s="234" t="s">
        <v>122</v>
      </c>
    </row>
    <row r="218" s="14" customFormat="1">
      <c r="A218" s="14"/>
      <c r="B218" s="235"/>
      <c r="C218" s="236"/>
      <c r="D218" s="226" t="s">
        <v>133</v>
      </c>
      <c r="E218" s="237" t="s">
        <v>21</v>
      </c>
      <c r="F218" s="238" t="s">
        <v>832</v>
      </c>
      <c r="G218" s="236"/>
      <c r="H218" s="239">
        <v>3.5209999999999999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133</v>
      </c>
      <c r="AU218" s="245" t="s">
        <v>83</v>
      </c>
      <c r="AV218" s="14" t="s">
        <v>83</v>
      </c>
      <c r="AW218" s="14" t="s">
        <v>34</v>
      </c>
      <c r="AX218" s="14" t="s">
        <v>73</v>
      </c>
      <c r="AY218" s="245" t="s">
        <v>122</v>
      </c>
    </row>
    <row r="219" s="13" customFormat="1">
      <c r="A219" s="13"/>
      <c r="B219" s="224"/>
      <c r="C219" s="225"/>
      <c r="D219" s="226" t="s">
        <v>133</v>
      </c>
      <c r="E219" s="227" t="s">
        <v>21</v>
      </c>
      <c r="F219" s="228" t="s">
        <v>790</v>
      </c>
      <c r="G219" s="225"/>
      <c r="H219" s="227" t="s">
        <v>21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133</v>
      </c>
      <c r="AU219" s="234" t="s">
        <v>83</v>
      </c>
      <c r="AV219" s="13" t="s">
        <v>81</v>
      </c>
      <c r="AW219" s="13" t="s">
        <v>34</v>
      </c>
      <c r="AX219" s="13" t="s">
        <v>73</v>
      </c>
      <c r="AY219" s="234" t="s">
        <v>122</v>
      </c>
    </row>
    <row r="220" s="13" customFormat="1">
      <c r="A220" s="13"/>
      <c r="B220" s="224"/>
      <c r="C220" s="225"/>
      <c r="D220" s="226" t="s">
        <v>133</v>
      </c>
      <c r="E220" s="227" t="s">
        <v>21</v>
      </c>
      <c r="F220" s="228" t="s">
        <v>833</v>
      </c>
      <c r="G220" s="225"/>
      <c r="H220" s="227" t="s">
        <v>21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133</v>
      </c>
      <c r="AU220" s="234" t="s">
        <v>83</v>
      </c>
      <c r="AV220" s="13" t="s">
        <v>81</v>
      </c>
      <c r="AW220" s="13" t="s">
        <v>34</v>
      </c>
      <c r="AX220" s="13" t="s">
        <v>73</v>
      </c>
      <c r="AY220" s="234" t="s">
        <v>122</v>
      </c>
    </row>
    <row r="221" s="14" customFormat="1">
      <c r="A221" s="14"/>
      <c r="B221" s="235"/>
      <c r="C221" s="236"/>
      <c r="D221" s="226" t="s">
        <v>133</v>
      </c>
      <c r="E221" s="237" t="s">
        <v>21</v>
      </c>
      <c r="F221" s="238" t="s">
        <v>834</v>
      </c>
      <c r="G221" s="236"/>
      <c r="H221" s="239">
        <v>2.0030000000000001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133</v>
      </c>
      <c r="AU221" s="245" t="s">
        <v>83</v>
      </c>
      <c r="AV221" s="14" t="s">
        <v>83</v>
      </c>
      <c r="AW221" s="14" t="s">
        <v>34</v>
      </c>
      <c r="AX221" s="14" t="s">
        <v>73</v>
      </c>
      <c r="AY221" s="245" t="s">
        <v>122</v>
      </c>
    </row>
    <row r="222" s="13" customFormat="1">
      <c r="A222" s="13"/>
      <c r="B222" s="224"/>
      <c r="C222" s="225"/>
      <c r="D222" s="226" t="s">
        <v>133</v>
      </c>
      <c r="E222" s="227" t="s">
        <v>21</v>
      </c>
      <c r="F222" s="228" t="s">
        <v>786</v>
      </c>
      <c r="G222" s="225"/>
      <c r="H222" s="227" t="s">
        <v>21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133</v>
      </c>
      <c r="AU222" s="234" t="s">
        <v>83</v>
      </c>
      <c r="AV222" s="13" t="s">
        <v>81</v>
      </c>
      <c r="AW222" s="13" t="s">
        <v>34</v>
      </c>
      <c r="AX222" s="13" t="s">
        <v>73</v>
      </c>
      <c r="AY222" s="234" t="s">
        <v>122</v>
      </c>
    </row>
    <row r="223" s="15" customFormat="1">
      <c r="A223" s="15"/>
      <c r="B223" s="246"/>
      <c r="C223" s="247"/>
      <c r="D223" s="226" t="s">
        <v>133</v>
      </c>
      <c r="E223" s="248" t="s">
        <v>21</v>
      </c>
      <c r="F223" s="249" t="s">
        <v>137</v>
      </c>
      <c r="G223" s="247"/>
      <c r="H223" s="250">
        <v>10.42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133</v>
      </c>
      <c r="AU223" s="256" t="s">
        <v>83</v>
      </c>
      <c r="AV223" s="15" t="s">
        <v>129</v>
      </c>
      <c r="AW223" s="15" t="s">
        <v>34</v>
      </c>
      <c r="AX223" s="15" t="s">
        <v>81</v>
      </c>
      <c r="AY223" s="256" t="s">
        <v>122</v>
      </c>
    </row>
    <row r="224" s="2" customFormat="1" ht="16.5" customHeight="1">
      <c r="A224" s="40"/>
      <c r="B224" s="41"/>
      <c r="C224" s="206" t="s">
        <v>292</v>
      </c>
      <c r="D224" s="206" t="s">
        <v>124</v>
      </c>
      <c r="E224" s="207" t="s">
        <v>303</v>
      </c>
      <c r="F224" s="208" t="s">
        <v>304</v>
      </c>
      <c r="G224" s="209" t="s">
        <v>305</v>
      </c>
      <c r="H224" s="210">
        <v>13</v>
      </c>
      <c r="I224" s="211"/>
      <c r="J224" s="212">
        <f>ROUND(I224*H224,2)</f>
        <v>0</v>
      </c>
      <c r="K224" s="208" t="s">
        <v>128</v>
      </c>
      <c r="L224" s="46"/>
      <c r="M224" s="213" t="s">
        <v>21</v>
      </c>
      <c r="N224" s="214" t="s">
        <v>44</v>
      </c>
      <c r="O224" s="86"/>
      <c r="P224" s="215">
        <f>O224*H224</f>
        <v>0</v>
      </c>
      <c r="Q224" s="215">
        <v>0.087419999999999998</v>
      </c>
      <c r="R224" s="215">
        <f>Q224*H224</f>
        <v>1.13646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129</v>
      </c>
      <c r="AT224" s="217" t="s">
        <v>124</v>
      </c>
      <c r="AU224" s="217" t="s">
        <v>83</v>
      </c>
      <c r="AY224" s="19" t="s">
        <v>122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ROUND(I224*H224,2)</f>
        <v>0</v>
      </c>
      <c r="BL224" s="19" t="s">
        <v>129</v>
      </c>
      <c r="BM224" s="217" t="s">
        <v>306</v>
      </c>
    </row>
    <row r="225" s="2" customFormat="1">
      <c r="A225" s="40"/>
      <c r="B225" s="41"/>
      <c r="C225" s="42"/>
      <c r="D225" s="219" t="s">
        <v>131</v>
      </c>
      <c r="E225" s="42"/>
      <c r="F225" s="220" t="s">
        <v>307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131</v>
      </c>
      <c r="AU225" s="19" t="s">
        <v>83</v>
      </c>
    </row>
    <row r="226" s="13" customFormat="1">
      <c r="A226" s="13"/>
      <c r="B226" s="224"/>
      <c r="C226" s="225"/>
      <c r="D226" s="226" t="s">
        <v>133</v>
      </c>
      <c r="E226" s="227" t="s">
        <v>21</v>
      </c>
      <c r="F226" s="228" t="s">
        <v>308</v>
      </c>
      <c r="G226" s="225"/>
      <c r="H226" s="227" t="s">
        <v>21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133</v>
      </c>
      <c r="AU226" s="234" t="s">
        <v>83</v>
      </c>
      <c r="AV226" s="13" t="s">
        <v>81</v>
      </c>
      <c r="AW226" s="13" t="s">
        <v>34</v>
      </c>
      <c r="AX226" s="13" t="s">
        <v>73</v>
      </c>
      <c r="AY226" s="234" t="s">
        <v>122</v>
      </c>
    </row>
    <row r="227" s="14" customFormat="1">
      <c r="A227" s="14"/>
      <c r="B227" s="235"/>
      <c r="C227" s="236"/>
      <c r="D227" s="226" t="s">
        <v>133</v>
      </c>
      <c r="E227" s="237" t="s">
        <v>21</v>
      </c>
      <c r="F227" s="238" t="s">
        <v>835</v>
      </c>
      <c r="G227" s="236"/>
      <c r="H227" s="239">
        <v>13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133</v>
      </c>
      <c r="AU227" s="245" t="s">
        <v>83</v>
      </c>
      <c r="AV227" s="14" t="s">
        <v>83</v>
      </c>
      <c r="AW227" s="14" t="s">
        <v>34</v>
      </c>
      <c r="AX227" s="14" t="s">
        <v>81</v>
      </c>
      <c r="AY227" s="245" t="s">
        <v>122</v>
      </c>
    </row>
    <row r="228" s="13" customFormat="1">
      <c r="A228" s="13"/>
      <c r="B228" s="224"/>
      <c r="C228" s="225"/>
      <c r="D228" s="226" t="s">
        <v>133</v>
      </c>
      <c r="E228" s="227" t="s">
        <v>21</v>
      </c>
      <c r="F228" s="228" t="s">
        <v>783</v>
      </c>
      <c r="G228" s="225"/>
      <c r="H228" s="227" t="s">
        <v>21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133</v>
      </c>
      <c r="AU228" s="234" t="s">
        <v>83</v>
      </c>
      <c r="AV228" s="13" t="s">
        <v>81</v>
      </c>
      <c r="AW228" s="13" t="s">
        <v>34</v>
      </c>
      <c r="AX228" s="13" t="s">
        <v>73</v>
      </c>
      <c r="AY228" s="234" t="s">
        <v>122</v>
      </c>
    </row>
    <row r="229" s="2" customFormat="1" ht="16.5" customHeight="1">
      <c r="A229" s="40"/>
      <c r="B229" s="41"/>
      <c r="C229" s="257" t="s">
        <v>7</v>
      </c>
      <c r="D229" s="257" t="s">
        <v>217</v>
      </c>
      <c r="E229" s="258" t="s">
        <v>312</v>
      </c>
      <c r="F229" s="259" t="s">
        <v>313</v>
      </c>
      <c r="G229" s="260" t="s">
        <v>305</v>
      </c>
      <c r="H229" s="261">
        <v>13</v>
      </c>
      <c r="I229" s="262"/>
      <c r="J229" s="263">
        <f>ROUND(I229*H229,2)</f>
        <v>0</v>
      </c>
      <c r="K229" s="259" t="s">
        <v>128</v>
      </c>
      <c r="L229" s="264"/>
      <c r="M229" s="265" t="s">
        <v>21</v>
      </c>
      <c r="N229" s="266" t="s">
        <v>44</v>
      </c>
      <c r="O229" s="86"/>
      <c r="P229" s="215">
        <f>O229*H229</f>
        <v>0</v>
      </c>
      <c r="Q229" s="215">
        <v>0.027</v>
      </c>
      <c r="R229" s="215">
        <f>Q229*H229</f>
        <v>0.35099999999999998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197</v>
      </c>
      <c r="AT229" s="217" t="s">
        <v>217</v>
      </c>
      <c r="AU229" s="217" t="s">
        <v>83</v>
      </c>
      <c r="AY229" s="19" t="s">
        <v>122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81</v>
      </c>
      <c r="BK229" s="218">
        <f>ROUND(I229*H229,2)</f>
        <v>0</v>
      </c>
      <c r="BL229" s="19" t="s">
        <v>129</v>
      </c>
      <c r="BM229" s="217" t="s">
        <v>314</v>
      </c>
    </row>
    <row r="230" s="2" customFormat="1" ht="24.15" customHeight="1">
      <c r="A230" s="40"/>
      <c r="B230" s="41"/>
      <c r="C230" s="206" t="s">
        <v>311</v>
      </c>
      <c r="D230" s="206" t="s">
        <v>124</v>
      </c>
      <c r="E230" s="207" t="s">
        <v>316</v>
      </c>
      <c r="F230" s="208" t="s">
        <v>317</v>
      </c>
      <c r="G230" s="209" t="s">
        <v>153</v>
      </c>
      <c r="H230" s="210">
        <v>0.93899999999999995</v>
      </c>
      <c r="I230" s="211"/>
      <c r="J230" s="212">
        <f>ROUND(I230*H230,2)</f>
        <v>0</v>
      </c>
      <c r="K230" s="208" t="s">
        <v>128</v>
      </c>
      <c r="L230" s="46"/>
      <c r="M230" s="213" t="s">
        <v>21</v>
      </c>
      <c r="N230" s="214" t="s">
        <v>44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129</v>
      </c>
      <c r="AT230" s="217" t="s">
        <v>124</v>
      </c>
      <c r="AU230" s="217" t="s">
        <v>83</v>
      </c>
      <c r="AY230" s="19" t="s">
        <v>122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ROUND(I230*H230,2)</f>
        <v>0</v>
      </c>
      <c r="BL230" s="19" t="s">
        <v>129</v>
      </c>
      <c r="BM230" s="217" t="s">
        <v>318</v>
      </c>
    </row>
    <row r="231" s="2" customFormat="1">
      <c r="A231" s="40"/>
      <c r="B231" s="41"/>
      <c r="C231" s="42"/>
      <c r="D231" s="219" t="s">
        <v>131</v>
      </c>
      <c r="E231" s="42"/>
      <c r="F231" s="220" t="s">
        <v>319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131</v>
      </c>
      <c r="AU231" s="19" t="s">
        <v>83</v>
      </c>
    </row>
    <row r="232" s="13" customFormat="1">
      <c r="A232" s="13"/>
      <c r="B232" s="224"/>
      <c r="C232" s="225"/>
      <c r="D232" s="226" t="s">
        <v>133</v>
      </c>
      <c r="E232" s="227" t="s">
        <v>21</v>
      </c>
      <c r="F232" s="228" t="s">
        <v>308</v>
      </c>
      <c r="G232" s="225"/>
      <c r="H232" s="227" t="s">
        <v>21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133</v>
      </c>
      <c r="AU232" s="234" t="s">
        <v>83</v>
      </c>
      <c r="AV232" s="13" t="s">
        <v>81</v>
      </c>
      <c r="AW232" s="13" t="s">
        <v>34</v>
      </c>
      <c r="AX232" s="13" t="s">
        <v>73</v>
      </c>
      <c r="AY232" s="234" t="s">
        <v>122</v>
      </c>
    </row>
    <row r="233" s="14" customFormat="1">
      <c r="A233" s="14"/>
      <c r="B233" s="235"/>
      <c r="C233" s="236"/>
      <c r="D233" s="226" t="s">
        <v>133</v>
      </c>
      <c r="E233" s="237" t="s">
        <v>21</v>
      </c>
      <c r="F233" s="238" t="s">
        <v>836</v>
      </c>
      <c r="G233" s="236"/>
      <c r="H233" s="239">
        <v>0.93899999999999995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133</v>
      </c>
      <c r="AU233" s="245" t="s">
        <v>83</v>
      </c>
      <c r="AV233" s="14" t="s">
        <v>83</v>
      </c>
      <c r="AW233" s="14" t="s">
        <v>34</v>
      </c>
      <c r="AX233" s="14" t="s">
        <v>81</v>
      </c>
      <c r="AY233" s="245" t="s">
        <v>122</v>
      </c>
    </row>
    <row r="234" s="13" customFormat="1">
      <c r="A234" s="13"/>
      <c r="B234" s="224"/>
      <c r="C234" s="225"/>
      <c r="D234" s="226" t="s">
        <v>133</v>
      </c>
      <c r="E234" s="227" t="s">
        <v>21</v>
      </c>
      <c r="F234" s="228" t="s">
        <v>783</v>
      </c>
      <c r="G234" s="225"/>
      <c r="H234" s="227" t="s">
        <v>21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133</v>
      </c>
      <c r="AU234" s="234" t="s">
        <v>83</v>
      </c>
      <c r="AV234" s="13" t="s">
        <v>81</v>
      </c>
      <c r="AW234" s="13" t="s">
        <v>34</v>
      </c>
      <c r="AX234" s="13" t="s">
        <v>73</v>
      </c>
      <c r="AY234" s="234" t="s">
        <v>122</v>
      </c>
    </row>
    <row r="235" s="2" customFormat="1" ht="24.15" customHeight="1">
      <c r="A235" s="40"/>
      <c r="B235" s="41"/>
      <c r="C235" s="206" t="s">
        <v>315</v>
      </c>
      <c r="D235" s="206" t="s">
        <v>124</v>
      </c>
      <c r="E235" s="207" t="s">
        <v>323</v>
      </c>
      <c r="F235" s="208" t="s">
        <v>324</v>
      </c>
      <c r="G235" s="209" t="s">
        <v>305</v>
      </c>
      <c r="H235" s="210">
        <v>13</v>
      </c>
      <c r="I235" s="211"/>
      <c r="J235" s="212">
        <f>ROUND(I235*H235,2)</f>
        <v>0</v>
      </c>
      <c r="K235" s="208" t="s">
        <v>128</v>
      </c>
      <c r="L235" s="46"/>
      <c r="M235" s="213" t="s">
        <v>21</v>
      </c>
      <c r="N235" s="214" t="s">
        <v>44</v>
      </c>
      <c r="O235" s="86"/>
      <c r="P235" s="215">
        <f>O235*H235</f>
        <v>0</v>
      </c>
      <c r="Q235" s="215">
        <v>0.17663999999999999</v>
      </c>
      <c r="R235" s="215">
        <f>Q235*H235</f>
        <v>2.2963199999999997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129</v>
      </c>
      <c r="AT235" s="217" t="s">
        <v>124</v>
      </c>
      <c r="AU235" s="217" t="s">
        <v>83</v>
      </c>
      <c r="AY235" s="19" t="s">
        <v>122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81</v>
      </c>
      <c r="BK235" s="218">
        <f>ROUND(I235*H235,2)</f>
        <v>0</v>
      </c>
      <c r="BL235" s="19" t="s">
        <v>129</v>
      </c>
      <c r="BM235" s="217" t="s">
        <v>325</v>
      </c>
    </row>
    <row r="236" s="2" customFormat="1">
      <c r="A236" s="40"/>
      <c r="B236" s="41"/>
      <c r="C236" s="42"/>
      <c r="D236" s="219" t="s">
        <v>131</v>
      </c>
      <c r="E236" s="42"/>
      <c r="F236" s="220" t="s">
        <v>326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131</v>
      </c>
      <c r="AU236" s="19" t="s">
        <v>83</v>
      </c>
    </row>
    <row r="237" s="13" customFormat="1">
      <c r="A237" s="13"/>
      <c r="B237" s="224"/>
      <c r="C237" s="225"/>
      <c r="D237" s="226" t="s">
        <v>133</v>
      </c>
      <c r="E237" s="227" t="s">
        <v>21</v>
      </c>
      <c r="F237" s="228" t="s">
        <v>308</v>
      </c>
      <c r="G237" s="225"/>
      <c r="H237" s="227" t="s">
        <v>21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133</v>
      </c>
      <c r="AU237" s="234" t="s">
        <v>83</v>
      </c>
      <c r="AV237" s="13" t="s">
        <v>81</v>
      </c>
      <c r="AW237" s="13" t="s">
        <v>34</v>
      </c>
      <c r="AX237" s="13" t="s">
        <v>73</v>
      </c>
      <c r="AY237" s="234" t="s">
        <v>122</v>
      </c>
    </row>
    <row r="238" s="14" customFormat="1">
      <c r="A238" s="14"/>
      <c r="B238" s="235"/>
      <c r="C238" s="236"/>
      <c r="D238" s="226" t="s">
        <v>133</v>
      </c>
      <c r="E238" s="237" t="s">
        <v>21</v>
      </c>
      <c r="F238" s="238" t="s">
        <v>835</v>
      </c>
      <c r="G238" s="236"/>
      <c r="H238" s="239">
        <v>13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133</v>
      </c>
      <c r="AU238" s="245" t="s">
        <v>83</v>
      </c>
      <c r="AV238" s="14" t="s">
        <v>83</v>
      </c>
      <c r="AW238" s="14" t="s">
        <v>34</v>
      </c>
      <c r="AX238" s="14" t="s">
        <v>81</v>
      </c>
      <c r="AY238" s="245" t="s">
        <v>122</v>
      </c>
    </row>
    <row r="239" s="13" customFormat="1">
      <c r="A239" s="13"/>
      <c r="B239" s="224"/>
      <c r="C239" s="225"/>
      <c r="D239" s="226" t="s">
        <v>133</v>
      </c>
      <c r="E239" s="227" t="s">
        <v>21</v>
      </c>
      <c r="F239" s="228" t="s">
        <v>783</v>
      </c>
      <c r="G239" s="225"/>
      <c r="H239" s="227" t="s">
        <v>21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133</v>
      </c>
      <c r="AU239" s="234" t="s">
        <v>83</v>
      </c>
      <c r="AV239" s="13" t="s">
        <v>81</v>
      </c>
      <c r="AW239" s="13" t="s">
        <v>34</v>
      </c>
      <c r="AX239" s="13" t="s">
        <v>73</v>
      </c>
      <c r="AY239" s="234" t="s">
        <v>122</v>
      </c>
    </row>
    <row r="240" s="12" customFormat="1" ht="22.8" customHeight="1">
      <c r="A240" s="12"/>
      <c r="B240" s="190"/>
      <c r="C240" s="191"/>
      <c r="D240" s="192" t="s">
        <v>72</v>
      </c>
      <c r="E240" s="204" t="s">
        <v>166</v>
      </c>
      <c r="F240" s="204" t="s">
        <v>327</v>
      </c>
      <c r="G240" s="191"/>
      <c r="H240" s="191"/>
      <c r="I240" s="194"/>
      <c r="J240" s="205">
        <f>BK240</f>
        <v>0</v>
      </c>
      <c r="K240" s="191"/>
      <c r="L240" s="196"/>
      <c r="M240" s="197"/>
      <c r="N240" s="198"/>
      <c r="O240" s="198"/>
      <c r="P240" s="199">
        <f>SUM(P241:P270)</f>
        <v>0</v>
      </c>
      <c r="Q240" s="198"/>
      <c r="R240" s="199">
        <f>SUM(R241:R270)</f>
        <v>6.5550000000000006</v>
      </c>
      <c r="S240" s="198"/>
      <c r="T240" s="200">
        <f>SUM(T241:T270)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81</v>
      </c>
      <c r="AT240" s="202" t="s">
        <v>72</v>
      </c>
      <c r="AU240" s="202" t="s">
        <v>81</v>
      </c>
      <c r="AY240" s="201" t="s">
        <v>122</v>
      </c>
      <c r="BK240" s="203">
        <f>SUM(BK241:BK270)</f>
        <v>0</v>
      </c>
    </row>
    <row r="241" s="2" customFormat="1" ht="21.75" customHeight="1">
      <c r="A241" s="40"/>
      <c r="B241" s="41"/>
      <c r="C241" s="206" t="s">
        <v>322</v>
      </c>
      <c r="D241" s="206" t="s">
        <v>124</v>
      </c>
      <c r="E241" s="207" t="s">
        <v>329</v>
      </c>
      <c r="F241" s="208" t="s">
        <v>330</v>
      </c>
      <c r="G241" s="209" t="s">
        <v>127</v>
      </c>
      <c r="H241" s="210">
        <v>150</v>
      </c>
      <c r="I241" s="211"/>
      <c r="J241" s="212">
        <f>ROUND(I241*H241,2)</f>
        <v>0</v>
      </c>
      <c r="K241" s="208" t="s">
        <v>128</v>
      </c>
      <c r="L241" s="46"/>
      <c r="M241" s="213" t="s">
        <v>21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129</v>
      </c>
      <c r="AT241" s="217" t="s">
        <v>124</v>
      </c>
      <c r="AU241" s="217" t="s">
        <v>83</v>
      </c>
      <c r="AY241" s="19" t="s">
        <v>122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81</v>
      </c>
      <c r="BK241" s="218">
        <f>ROUND(I241*H241,2)</f>
        <v>0</v>
      </c>
      <c r="BL241" s="19" t="s">
        <v>129</v>
      </c>
      <c r="BM241" s="217" t="s">
        <v>837</v>
      </c>
    </row>
    <row r="242" s="2" customFormat="1">
      <c r="A242" s="40"/>
      <c r="B242" s="41"/>
      <c r="C242" s="42"/>
      <c r="D242" s="219" t="s">
        <v>131</v>
      </c>
      <c r="E242" s="42"/>
      <c r="F242" s="220" t="s">
        <v>332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131</v>
      </c>
      <c r="AU242" s="19" t="s">
        <v>83</v>
      </c>
    </row>
    <row r="243" s="13" customFormat="1">
      <c r="A243" s="13"/>
      <c r="B243" s="224"/>
      <c r="C243" s="225"/>
      <c r="D243" s="226" t="s">
        <v>133</v>
      </c>
      <c r="E243" s="227" t="s">
        <v>21</v>
      </c>
      <c r="F243" s="228" t="s">
        <v>162</v>
      </c>
      <c r="G243" s="225"/>
      <c r="H243" s="227" t="s">
        <v>21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133</v>
      </c>
      <c r="AU243" s="234" t="s">
        <v>83</v>
      </c>
      <c r="AV243" s="13" t="s">
        <v>81</v>
      </c>
      <c r="AW243" s="13" t="s">
        <v>34</v>
      </c>
      <c r="AX243" s="13" t="s">
        <v>73</v>
      </c>
      <c r="AY243" s="234" t="s">
        <v>122</v>
      </c>
    </row>
    <row r="244" s="14" customFormat="1">
      <c r="A244" s="14"/>
      <c r="B244" s="235"/>
      <c r="C244" s="236"/>
      <c r="D244" s="226" t="s">
        <v>133</v>
      </c>
      <c r="E244" s="237" t="s">
        <v>21</v>
      </c>
      <c r="F244" s="238" t="s">
        <v>838</v>
      </c>
      <c r="G244" s="236"/>
      <c r="H244" s="239">
        <v>150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133</v>
      </c>
      <c r="AU244" s="245" t="s">
        <v>83</v>
      </c>
      <c r="AV244" s="14" t="s">
        <v>83</v>
      </c>
      <c r="AW244" s="14" t="s">
        <v>34</v>
      </c>
      <c r="AX244" s="14" t="s">
        <v>81</v>
      </c>
      <c r="AY244" s="245" t="s">
        <v>122</v>
      </c>
    </row>
    <row r="245" s="2" customFormat="1" ht="21.75" customHeight="1">
      <c r="A245" s="40"/>
      <c r="B245" s="41"/>
      <c r="C245" s="206" t="s">
        <v>328</v>
      </c>
      <c r="D245" s="206" t="s">
        <v>124</v>
      </c>
      <c r="E245" s="207" t="s">
        <v>336</v>
      </c>
      <c r="F245" s="208" t="s">
        <v>337</v>
      </c>
      <c r="G245" s="209" t="s">
        <v>127</v>
      </c>
      <c r="H245" s="210">
        <v>3910</v>
      </c>
      <c r="I245" s="211"/>
      <c r="J245" s="212">
        <f>ROUND(I245*H245,2)</f>
        <v>0</v>
      </c>
      <c r="K245" s="208" t="s">
        <v>128</v>
      </c>
      <c r="L245" s="46"/>
      <c r="M245" s="213" t="s">
        <v>21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129</v>
      </c>
      <c r="AT245" s="217" t="s">
        <v>124</v>
      </c>
      <c r="AU245" s="217" t="s">
        <v>83</v>
      </c>
      <c r="AY245" s="19" t="s">
        <v>122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ROUND(I245*H245,2)</f>
        <v>0</v>
      </c>
      <c r="BL245" s="19" t="s">
        <v>129</v>
      </c>
      <c r="BM245" s="217" t="s">
        <v>839</v>
      </c>
    </row>
    <row r="246" s="2" customFormat="1">
      <c r="A246" s="40"/>
      <c r="B246" s="41"/>
      <c r="C246" s="42"/>
      <c r="D246" s="219" t="s">
        <v>131</v>
      </c>
      <c r="E246" s="42"/>
      <c r="F246" s="220" t="s">
        <v>339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131</v>
      </c>
      <c r="AU246" s="19" t="s">
        <v>83</v>
      </c>
    </row>
    <row r="247" s="13" customFormat="1">
      <c r="A247" s="13"/>
      <c r="B247" s="224"/>
      <c r="C247" s="225"/>
      <c r="D247" s="226" t="s">
        <v>133</v>
      </c>
      <c r="E247" s="227" t="s">
        <v>21</v>
      </c>
      <c r="F247" s="228" t="s">
        <v>134</v>
      </c>
      <c r="G247" s="225"/>
      <c r="H247" s="227" t="s">
        <v>21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133</v>
      </c>
      <c r="AU247" s="234" t="s">
        <v>83</v>
      </c>
      <c r="AV247" s="13" t="s">
        <v>81</v>
      </c>
      <c r="AW247" s="13" t="s">
        <v>34</v>
      </c>
      <c r="AX247" s="13" t="s">
        <v>73</v>
      </c>
      <c r="AY247" s="234" t="s">
        <v>122</v>
      </c>
    </row>
    <row r="248" s="14" customFormat="1">
      <c r="A248" s="14"/>
      <c r="B248" s="235"/>
      <c r="C248" s="236"/>
      <c r="D248" s="226" t="s">
        <v>133</v>
      </c>
      <c r="E248" s="237" t="s">
        <v>21</v>
      </c>
      <c r="F248" s="238" t="s">
        <v>840</v>
      </c>
      <c r="G248" s="236"/>
      <c r="H248" s="239">
        <v>3910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133</v>
      </c>
      <c r="AU248" s="245" t="s">
        <v>83</v>
      </c>
      <c r="AV248" s="14" t="s">
        <v>83</v>
      </c>
      <c r="AW248" s="14" t="s">
        <v>34</v>
      </c>
      <c r="AX248" s="14" t="s">
        <v>81</v>
      </c>
      <c r="AY248" s="245" t="s">
        <v>122</v>
      </c>
    </row>
    <row r="249" s="2" customFormat="1" ht="24.15" customHeight="1">
      <c r="A249" s="40"/>
      <c r="B249" s="41"/>
      <c r="C249" s="206" t="s">
        <v>335</v>
      </c>
      <c r="D249" s="206" t="s">
        <v>124</v>
      </c>
      <c r="E249" s="207" t="s">
        <v>350</v>
      </c>
      <c r="F249" s="208" t="s">
        <v>351</v>
      </c>
      <c r="G249" s="209" t="s">
        <v>127</v>
      </c>
      <c r="H249" s="210">
        <v>2030</v>
      </c>
      <c r="I249" s="211"/>
      <c r="J249" s="212">
        <f>ROUND(I249*H249,2)</f>
        <v>0</v>
      </c>
      <c r="K249" s="208" t="s">
        <v>128</v>
      </c>
      <c r="L249" s="46"/>
      <c r="M249" s="213" t="s">
        <v>21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129</v>
      </c>
      <c r="AT249" s="217" t="s">
        <v>124</v>
      </c>
      <c r="AU249" s="217" t="s">
        <v>83</v>
      </c>
      <c r="AY249" s="19" t="s">
        <v>122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ROUND(I249*H249,2)</f>
        <v>0</v>
      </c>
      <c r="BL249" s="19" t="s">
        <v>129</v>
      </c>
      <c r="BM249" s="217" t="s">
        <v>841</v>
      </c>
    </row>
    <row r="250" s="2" customFormat="1">
      <c r="A250" s="40"/>
      <c r="B250" s="41"/>
      <c r="C250" s="42"/>
      <c r="D250" s="219" t="s">
        <v>131</v>
      </c>
      <c r="E250" s="42"/>
      <c r="F250" s="220" t="s">
        <v>353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131</v>
      </c>
      <c r="AU250" s="19" t="s">
        <v>83</v>
      </c>
    </row>
    <row r="251" s="13" customFormat="1">
      <c r="A251" s="13"/>
      <c r="B251" s="224"/>
      <c r="C251" s="225"/>
      <c r="D251" s="226" t="s">
        <v>133</v>
      </c>
      <c r="E251" s="227" t="s">
        <v>21</v>
      </c>
      <c r="F251" s="228" t="s">
        <v>134</v>
      </c>
      <c r="G251" s="225"/>
      <c r="H251" s="227" t="s">
        <v>21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133</v>
      </c>
      <c r="AU251" s="234" t="s">
        <v>83</v>
      </c>
      <c r="AV251" s="13" t="s">
        <v>81</v>
      </c>
      <c r="AW251" s="13" t="s">
        <v>34</v>
      </c>
      <c r="AX251" s="13" t="s">
        <v>73</v>
      </c>
      <c r="AY251" s="234" t="s">
        <v>122</v>
      </c>
    </row>
    <row r="252" s="14" customFormat="1">
      <c r="A252" s="14"/>
      <c r="B252" s="235"/>
      <c r="C252" s="236"/>
      <c r="D252" s="226" t="s">
        <v>133</v>
      </c>
      <c r="E252" s="237" t="s">
        <v>21</v>
      </c>
      <c r="F252" s="238" t="s">
        <v>823</v>
      </c>
      <c r="G252" s="236"/>
      <c r="H252" s="239">
        <v>1955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133</v>
      </c>
      <c r="AU252" s="245" t="s">
        <v>83</v>
      </c>
      <c r="AV252" s="14" t="s">
        <v>83</v>
      </c>
      <c r="AW252" s="14" t="s">
        <v>34</v>
      </c>
      <c r="AX252" s="14" t="s">
        <v>73</v>
      </c>
      <c r="AY252" s="245" t="s">
        <v>122</v>
      </c>
    </row>
    <row r="253" s="13" customFormat="1">
      <c r="A253" s="13"/>
      <c r="B253" s="224"/>
      <c r="C253" s="225"/>
      <c r="D253" s="226" t="s">
        <v>133</v>
      </c>
      <c r="E253" s="227" t="s">
        <v>21</v>
      </c>
      <c r="F253" s="228" t="s">
        <v>162</v>
      </c>
      <c r="G253" s="225"/>
      <c r="H253" s="227" t="s">
        <v>21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133</v>
      </c>
      <c r="AU253" s="234" t="s">
        <v>83</v>
      </c>
      <c r="AV253" s="13" t="s">
        <v>81</v>
      </c>
      <c r="AW253" s="13" t="s">
        <v>34</v>
      </c>
      <c r="AX253" s="13" t="s">
        <v>73</v>
      </c>
      <c r="AY253" s="234" t="s">
        <v>122</v>
      </c>
    </row>
    <row r="254" s="14" customFormat="1">
      <c r="A254" s="14"/>
      <c r="B254" s="235"/>
      <c r="C254" s="236"/>
      <c r="D254" s="226" t="s">
        <v>133</v>
      </c>
      <c r="E254" s="237" t="s">
        <v>21</v>
      </c>
      <c r="F254" s="238" t="s">
        <v>824</v>
      </c>
      <c r="G254" s="236"/>
      <c r="H254" s="239">
        <v>75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133</v>
      </c>
      <c r="AU254" s="245" t="s">
        <v>83</v>
      </c>
      <c r="AV254" s="14" t="s">
        <v>83</v>
      </c>
      <c r="AW254" s="14" t="s">
        <v>34</v>
      </c>
      <c r="AX254" s="14" t="s">
        <v>73</v>
      </c>
      <c r="AY254" s="245" t="s">
        <v>122</v>
      </c>
    </row>
    <row r="255" s="15" customFormat="1">
      <c r="A255" s="15"/>
      <c r="B255" s="246"/>
      <c r="C255" s="247"/>
      <c r="D255" s="226" t="s">
        <v>133</v>
      </c>
      <c r="E255" s="248" t="s">
        <v>21</v>
      </c>
      <c r="F255" s="249" t="s">
        <v>137</v>
      </c>
      <c r="G255" s="247"/>
      <c r="H255" s="250">
        <v>2030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133</v>
      </c>
      <c r="AU255" s="256" t="s">
        <v>83</v>
      </c>
      <c r="AV255" s="15" t="s">
        <v>129</v>
      </c>
      <c r="AW255" s="15" t="s">
        <v>34</v>
      </c>
      <c r="AX255" s="15" t="s">
        <v>81</v>
      </c>
      <c r="AY255" s="256" t="s">
        <v>122</v>
      </c>
    </row>
    <row r="256" s="2" customFormat="1" ht="21.75" customHeight="1">
      <c r="A256" s="40"/>
      <c r="B256" s="41"/>
      <c r="C256" s="206" t="s">
        <v>343</v>
      </c>
      <c r="D256" s="206" t="s">
        <v>124</v>
      </c>
      <c r="E256" s="207" t="s">
        <v>358</v>
      </c>
      <c r="F256" s="208" t="s">
        <v>359</v>
      </c>
      <c r="G256" s="209" t="s">
        <v>127</v>
      </c>
      <c r="H256" s="210">
        <v>28.5</v>
      </c>
      <c r="I256" s="211"/>
      <c r="J256" s="212">
        <f>ROUND(I256*H256,2)</f>
        <v>0</v>
      </c>
      <c r="K256" s="208" t="s">
        <v>128</v>
      </c>
      <c r="L256" s="46"/>
      <c r="M256" s="213" t="s">
        <v>21</v>
      </c>
      <c r="N256" s="214" t="s">
        <v>44</v>
      </c>
      <c r="O256" s="86"/>
      <c r="P256" s="215">
        <f>O256*H256</f>
        <v>0</v>
      </c>
      <c r="Q256" s="215">
        <v>0.23000000000000001</v>
      </c>
      <c r="R256" s="215">
        <f>Q256*H256</f>
        <v>6.5550000000000006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129</v>
      </c>
      <c r="AT256" s="217" t="s">
        <v>124</v>
      </c>
      <c r="AU256" s="217" t="s">
        <v>83</v>
      </c>
      <c r="AY256" s="19" t="s">
        <v>122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ROUND(I256*H256,2)</f>
        <v>0</v>
      </c>
      <c r="BL256" s="19" t="s">
        <v>129</v>
      </c>
      <c r="BM256" s="217" t="s">
        <v>842</v>
      </c>
    </row>
    <row r="257" s="2" customFormat="1">
      <c r="A257" s="40"/>
      <c r="B257" s="41"/>
      <c r="C257" s="42"/>
      <c r="D257" s="219" t="s">
        <v>131</v>
      </c>
      <c r="E257" s="42"/>
      <c r="F257" s="220" t="s">
        <v>361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131</v>
      </c>
      <c r="AU257" s="19" t="s">
        <v>83</v>
      </c>
    </row>
    <row r="258" s="13" customFormat="1">
      <c r="A258" s="13"/>
      <c r="B258" s="224"/>
      <c r="C258" s="225"/>
      <c r="D258" s="226" t="s">
        <v>133</v>
      </c>
      <c r="E258" s="227" t="s">
        <v>21</v>
      </c>
      <c r="F258" s="228" t="s">
        <v>362</v>
      </c>
      <c r="G258" s="225"/>
      <c r="H258" s="227" t="s">
        <v>21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133</v>
      </c>
      <c r="AU258" s="234" t="s">
        <v>83</v>
      </c>
      <c r="AV258" s="13" t="s">
        <v>81</v>
      </c>
      <c r="AW258" s="13" t="s">
        <v>34</v>
      </c>
      <c r="AX258" s="13" t="s">
        <v>73</v>
      </c>
      <c r="AY258" s="234" t="s">
        <v>122</v>
      </c>
    </row>
    <row r="259" s="14" customFormat="1">
      <c r="A259" s="14"/>
      <c r="B259" s="235"/>
      <c r="C259" s="236"/>
      <c r="D259" s="226" t="s">
        <v>133</v>
      </c>
      <c r="E259" s="237" t="s">
        <v>21</v>
      </c>
      <c r="F259" s="238" t="s">
        <v>843</v>
      </c>
      <c r="G259" s="236"/>
      <c r="H259" s="239">
        <v>28.5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133</v>
      </c>
      <c r="AU259" s="245" t="s">
        <v>83</v>
      </c>
      <c r="AV259" s="14" t="s">
        <v>83</v>
      </c>
      <c r="AW259" s="14" t="s">
        <v>34</v>
      </c>
      <c r="AX259" s="14" t="s">
        <v>81</v>
      </c>
      <c r="AY259" s="245" t="s">
        <v>122</v>
      </c>
    </row>
    <row r="260" s="2" customFormat="1" ht="16.5" customHeight="1">
      <c r="A260" s="40"/>
      <c r="B260" s="41"/>
      <c r="C260" s="206" t="s">
        <v>349</v>
      </c>
      <c r="D260" s="206" t="s">
        <v>124</v>
      </c>
      <c r="E260" s="207" t="s">
        <v>365</v>
      </c>
      <c r="F260" s="208" t="s">
        <v>366</v>
      </c>
      <c r="G260" s="209" t="s">
        <v>153</v>
      </c>
      <c r="H260" s="210">
        <v>5.7000000000000002</v>
      </c>
      <c r="I260" s="211"/>
      <c r="J260" s="212">
        <f>ROUND(I260*H260,2)</f>
        <v>0</v>
      </c>
      <c r="K260" s="208" t="s">
        <v>128</v>
      </c>
      <c r="L260" s="46"/>
      <c r="M260" s="213" t="s">
        <v>21</v>
      </c>
      <c r="N260" s="214" t="s">
        <v>44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129</v>
      </c>
      <c r="AT260" s="217" t="s">
        <v>124</v>
      </c>
      <c r="AU260" s="217" t="s">
        <v>83</v>
      </c>
      <c r="AY260" s="19" t="s">
        <v>122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81</v>
      </c>
      <c r="BK260" s="218">
        <f>ROUND(I260*H260,2)</f>
        <v>0</v>
      </c>
      <c r="BL260" s="19" t="s">
        <v>129</v>
      </c>
      <c r="BM260" s="217" t="s">
        <v>844</v>
      </c>
    </row>
    <row r="261" s="2" customFormat="1">
      <c r="A261" s="40"/>
      <c r="B261" s="41"/>
      <c r="C261" s="42"/>
      <c r="D261" s="219" t="s">
        <v>131</v>
      </c>
      <c r="E261" s="42"/>
      <c r="F261" s="220" t="s">
        <v>368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131</v>
      </c>
      <c r="AU261" s="19" t="s">
        <v>83</v>
      </c>
    </row>
    <row r="262" s="13" customFormat="1">
      <c r="A262" s="13"/>
      <c r="B262" s="224"/>
      <c r="C262" s="225"/>
      <c r="D262" s="226" t="s">
        <v>133</v>
      </c>
      <c r="E262" s="227" t="s">
        <v>21</v>
      </c>
      <c r="F262" s="228" t="s">
        <v>369</v>
      </c>
      <c r="G262" s="225"/>
      <c r="H262" s="227" t="s">
        <v>21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133</v>
      </c>
      <c r="AU262" s="234" t="s">
        <v>83</v>
      </c>
      <c r="AV262" s="13" t="s">
        <v>81</v>
      </c>
      <c r="AW262" s="13" t="s">
        <v>34</v>
      </c>
      <c r="AX262" s="13" t="s">
        <v>73</v>
      </c>
      <c r="AY262" s="234" t="s">
        <v>122</v>
      </c>
    </row>
    <row r="263" s="14" customFormat="1">
      <c r="A263" s="14"/>
      <c r="B263" s="235"/>
      <c r="C263" s="236"/>
      <c r="D263" s="226" t="s">
        <v>133</v>
      </c>
      <c r="E263" s="237" t="s">
        <v>21</v>
      </c>
      <c r="F263" s="238" t="s">
        <v>845</v>
      </c>
      <c r="G263" s="236"/>
      <c r="H263" s="239">
        <v>5.7000000000000002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133</v>
      </c>
      <c r="AU263" s="245" t="s">
        <v>83</v>
      </c>
      <c r="AV263" s="14" t="s">
        <v>83</v>
      </c>
      <c r="AW263" s="14" t="s">
        <v>34</v>
      </c>
      <c r="AX263" s="14" t="s">
        <v>81</v>
      </c>
      <c r="AY263" s="245" t="s">
        <v>122</v>
      </c>
    </row>
    <row r="264" s="2" customFormat="1" ht="24.15" customHeight="1">
      <c r="A264" s="40"/>
      <c r="B264" s="41"/>
      <c r="C264" s="206" t="s">
        <v>357</v>
      </c>
      <c r="D264" s="206" t="s">
        <v>124</v>
      </c>
      <c r="E264" s="207" t="s">
        <v>377</v>
      </c>
      <c r="F264" s="208" t="s">
        <v>378</v>
      </c>
      <c r="G264" s="209" t="s">
        <v>127</v>
      </c>
      <c r="H264" s="210">
        <v>2030</v>
      </c>
      <c r="I264" s="211"/>
      <c r="J264" s="212">
        <f>ROUND(I264*H264,2)</f>
        <v>0</v>
      </c>
      <c r="K264" s="208" t="s">
        <v>128</v>
      </c>
      <c r="L264" s="46"/>
      <c r="M264" s="213" t="s">
        <v>21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129</v>
      </c>
      <c r="AT264" s="217" t="s">
        <v>124</v>
      </c>
      <c r="AU264" s="217" t="s">
        <v>83</v>
      </c>
      <c r="AY264" s="19" t="s">
        <v>122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81</v>
      </c>
      <c r="BK264" s="218">
        <f>ROUND(I264*H264,2)</f>
        <v>0</v>
      </c>
      <c r="BL264" s="19" t="s">
        <v>129</v>
      </c>
      <c r="BM264" s="217" t="s">
        <v>846</v>
      </c>
    </row>
    <row r="265" s="2" customFormat="1">
      <c r="A265" s="40"/>
      <c r="B265" s="41"/>
      <c r="C265" s="42"/>
      <c r="D265" s="219" t="s">
        <v>131</v>
      </c>
      <c r="E265" s="42"/>
      <c r="F265" s="220" t="s">
        <v>380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131</v>
      </c>
      <c r="AU265" s="19" t="s">
        <v>83</v>
      </c>
    </row>
    <row r="266" s="13" customFormat="1">
      <c r="A266" s="13"/>
      <c r="B266" s="224"/>
      <c r="C266" s="225"/>
      <c r="D266" s="226" t="s">
        <v>133</v>
      </c>
      <c r="E266" s="227" t="s">
        <v>21</v>
      </c>
      <c r="F266" s="228" t="s">
        <v>134</v>
      </c>
      <c r="G266" s="225"/>
      <c r="H266" s="227" t="s">
        <v>21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133</v>
      </c>
      <c r="AU266" s="234" t="s">
        <v>83</v>
      </c>
      <c r="AV266" s="13" t="s">
        <v>81</v>
      </c>
      <c r="AW266" s="13" t="s">
        <v>34</v>
      </c>
      <c r="AX266" s="13" t="s">
        <v>73</v>
      </c>
      <c r="AY266" s="234" t="s">
        <v>122</v>
      </c>
    </row>
    <row r="267" s="14" customFormat="1">
      <c r="A267" s="14"/>
      <c r="B267" s="235"/>
      <c r="C267" s="236"/>
      <c r="D267" s="226" t="s">
        <v>133</v>
      </c>
      <c r="E267" s="237" t="s">
        <v>21</v>
      </c>
      <c r="F267" s="238" t="s">
        <v>823</v>
      </c>
      <c r="G267" s="236"/>
      <c r="H267" s="239">
        <v>1955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133</v>
      </c>
      <c r="AU267" s="245" t="s">
        <v>83</v>
      </c>
      <c r="AV267" s="14" t="s">
        <v>83</v>
      </c>
      <c r="AW267" s="14" t="s">
        <v>34</v>
      </c>
      <c r="AX267" s="14" t="s">
        <v>73</v>
      </c>
      <c r="AY267" s="245" t="s">
        <v>122</v>
      </c>
    </row>
    <row r="268" s="13" customFormat="1">
      <c r="A268" s="13"/>
      <c r="B268" s="224"/>
      <c r="C268" s="225"/>
      <c r="D268" s="226" t="s">
        <v>133</v>
      </c>
      <c r="E268" s="227" t="s">
        <v>21</v>
      </c>
      <c r="F268" s="228" t="s">
        <v>162</v>
      </c>
      <c r="G268" s="225"/>
      <c r="H268" s="227" t="s">
        <v>21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133</v>
      </c>
      <c r="AU268" s="234" t="s">
        <v>83</v>
      </c>
      <c r="AV268" s="13" t="s">
        <v>81</v>
      </c>
      <c r="AW268" s="13" t="s">
        <v>34</v>
      </c>
      <c r="AX268" s="13" t="s">
        <v>73</v>
      </c>
      <c r="AY268" s="234" t="s">
        <v>122</v>
      </c>
    </row>
    <row r="269" s="14" customFormat="1">
      <c r="A269" s="14"/>
      <c r="B269" s="235"/>
      <c r="C269" s="236"/>
      <c r="D269" s="226" t="s">
        <v>133</v>
      </c>
      <c r="E269" s="237" t="s">
        <v>21</v>
      </c>
      <c r="F269" s="238" t="s">
        <v>824</v>
      </c>
      <c r="G269" s="236"/>
      <c r="H269" s="239">
        <v>75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133</v>
      </c>
      <c r="AU269" s="245" t="s">
        <v>83</v>
      </c>
      <c r="AV269" s="14" t="s">
        <v>83</v>
      </c>
      <c r="AW269" s="14" t="s">
        <v>34</v>
      </c>
      <c r="AX269" s="14" t="s">
        <v>73</v>
      </c>
      <c r="AY269" s="245" t="s">
        <v>122</v>
      </c>
    </row>
    <row r="270" s="15" customFormat="1">
      <c r="A270" s="15"/>
      <c r="B270" s="246"/>
      <c r="C270" s="247"/>
      <c r="D270" s="226" t="s">
        <v>133</v>
      </c>
      <c r="E270" s="248" t="s">
        <v>21</v>
      </c>
      <c r="F270" s="249" t="s">
        <v>137</v>
      </c>
      <c r="G270" s="247"/>
      <c r="H270" s="250">
        <v>2030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133</v>
      </c>
      <c r="AU270" s="256" t="s">
        <v>83</v>
      </c>
      <c r="AV270" s="15" t="s">
        <v>129</v>
      </c>
      <c r="AW270" s="15" t="s">
        <v>34</v>
      </c>
      <c r="AX270" s="15" t="s">
        <v>81</v>
      </c>
      <c r="AY270" s="256" t="s">
        <v>122</v>
      </c>
    </row>
    <row r="271" s="12" customFormat="1" ht="22.8" customHeight="1">
      <c r="A271" s="12"/>
      <c r="B271" s="190"/>
      <c r="C271" s="191"/>
      <c r="D271" s="192" t="s">
        <v>72</v>
      </c>
      <c r="E271" s="204" t="s">
        <v>197</v>
      </c>
      <c r="F271" s="204" t="s">
        <v>381</v>
      </c>
      <c r="G271" s="191"/>
      <c r="H271" s="191"/>
      <c r="I271" s="194"/>
      <c r="J271" s="205">
        <f>BK271</f>
        <v>0</v>
      </c>
      <c r="K271" s="191"/>
      <c r="L271" s="196"/>
      <c r="M271" s="197"/>
      <c r="N271" s="198"/>
      <c r="O271" s="198"/>
      <c r="P271" s="199">
        <f>SUM(P272:P429)</f>
        <v>0</v>
      </c>
      <c r="Q271" s="198"/>
      <c r="R271" s="199">
        <f>SUM(R272:R429)</f>
        <v>20.201056950000005</v>
      </c>
      <c r="S271" s="198"/>
      <c r="T271" s="200">
        <f>SUM(T272:T429)</f>
        <v>3.7000000000000002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1" t="s">
        <v>81</v>
      </c>
      <c r="AT271" s="202" t="s">
        <v>72</v>
      </c>
      <c r="AU271" s="202" t="s">
        <v>81</v>
      </c>
      <c r="AY271" s="201" t="s">
        <v>122</v>
      </c>
      <c r="BK271" s="203">
        <f>SUM(BK272:BK429)</f>
        <v>0</v>
      </c>
    </row>
    <row r="272" s="2" customFormat="1" ht="16.5" customHeight="1">
      <c r="A272" s="40"/>
      <c r="B272" s="41"/>
      <c r="C272" s="206" t="s">
        <v>364</v>
      </c>
      <c r="D272" s="206" t="s">
        <v>124</v>
      </c>
      <c r="E272" s="207" t="s">
        <v>383</v>
      </c>
      <c r="F272" s="208" t="s">
        <v>384</v>
      </c>
      <c r="G272" s="209" t="s">
        <v>305</v>
      </c>
      <c r="H272" s="210">
        <v>3</v>
      </c>
      <c r="I272" s="211"/>
      <c r="J272" s="212">
        <f>ROUND(I272*H272,2)</f>
        <v>0</v>
      </c>
      <c r="K272" s="208" t="s">
        <v>128</v>
      </c>
      <c r="L272" s="46"/>
      <c r="M272" s="213" t="s">
        <v>21</v>
      </c>
      <c r="N272" s="214" t="s">
        <v>44</v>
      </c>
      <c r="O272" s="86"/>
      <c r="P272" s="215">
        <f>O272*H272</f>
        <v>0</v>
      </c>
      <c r="Q272" s="215">
        <v>0.29558000000000001</v>
      </c>
      <c r="R272" s="215">
        <f>Q272*H272</f>
        <v>0.88674000000000008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129</v>
      </c>
      <c r="AT272" s="217" t="s">
        <v>124</v>
      </c>
      <c r="AU272" s="217" t="s">
        <v>83</v>
      </c>
      <c r="AY272" s="19" t="s">
        <v>122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81</v>
      </c>
      <c r="BK272" s="218">
        <f>ROUND(I272*H272,2)</f>
        <v>0</v>
      </c>
      <c r="BL272" s="19" t="s">
        <v>129</v>
      </c>
      <c r="BM272" s="217" t="s">
        <v>385</v>
      </c>
    </row>
    <row r="273" s="2" customFormat="1">
      <c r="A273" s="40"/>
      <c r="B273" s="41"/>
      <c r="C273" s="42"/>
      <c r="D273" s="219" t="s">
        <v>131</v>
      </c>
      <c r="E273" s="42"/>
      <c r="F273" s="220" t="s">
        <v>386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131</v>
      </c>
      <c r="AU273" s="19" t="s">
        <v>83</v>
      </c>
    </row>
    <row r="274" s="13" customFormat="1">
      <c r="A274" s="13"/>
      <c r="B274" s="224"/>
      <c r="C274" s="225"/>
      <c r="D274" s="226" t="s">
        <v>133</v>
      </c>
      <c r="E274" s="227" t="s">
        <v>21</v>
      </c>
      <c r="F274" s="228" t="s">
        <v>387</v>
      </c>
      <c r="G274" s="225"/>
      <c r="H274" s="227" t="s">
        <v>21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133</v>
      </c>
      <c r="AU274" s="234" t="s">
        <v>83</v>
      </c>
      <c r="AV274" s="13" t="s">
        <v>81</v>
      </c>
      <c r="AW274" s="13" t="s">
        <v>34</v>
      </c>
      <c r="AX274" s="13" t="s">
        <v>73</v>
      </c>
      <c r="AY274" s="234" t="s">
        <v>122</v>
      </c>
    </row>
    <row r="275" s="14" customFormat="1">
      <c r="A275" s="14"/>
      <c r="B275" s="235"/>
      <c r="C275" s="236"/>
      <c r="D275" s="226" t="s">
        <v>133</v>
      </c>
      <c r="E275" s="237" t="s">
        <v>21</v>
      </c>
      <c r="F275" s="238" t="s">
        <v>847</v>
      </c>
      <c r="G275" s="236"/>
      <c r="H275" s="239">
        <v>3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133</v>
      </c>
      <c r="AU275" s="245" t="s">
        <v>83</v>
      </c>
      <c r="AV275" s="14" t="s">
        <v>83</v>
      </c>
      <c r="AW275" s="14" t="s">
        <v>34</v>
      </c>
      <c r="AX275" s="14" t="s">
        <v>81</v>
      </c>
      <c r="AY275" s="245" t="s">
        <v>122</v>
      </c>
    </row>
    <row r="276" s="13" customFormat="1">
      <c r="A276" s="13"/>
      <c r="B276" s="224"/>
      <c r="C276" s="225"/>
      <c r="D276" s="226" t="s">
        <v>133</v>
      </c>
      <c r="E276" s="227" t="s">
        <v>21</v>
      </c>
      <c r="F276" s="228" t="s">
        <v>848</v>
      </c>
      <c r="G276" s="225"/>
      <c r="H276" s="227" t="s">
        <v>21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133</v>
      </c>
      <c r="AU276" s="234" t="s">
        <v>83</v>
      </c>
      <c r="AV276" s="13" t="s">
        <v>81</v>
      </c>
      <c r="AW276" s="13" t="s">
        <v>34</v>
      </c>
      <c r="AX276" s="13" t="s">
        <v>73</v>
      </c>
      <c r="AY276" s="234" t="s">
        <v>122</v>
      </c>
    </row>
    <row r="277" s="2" customFormat="1" ht="16.5" customHeight="1">
      <c r="A277" s="40"/>
      <c r="B277" s="41"/>
      <c r="C277" s="206" t="s">
        <v>371</v>
      </c>
      <c r="D277" s="206" t="s">
        <v>124</v>
      </c>
      <c r="E277" s="207" t="s">
        <v>391</v>
      </c>
      <c r="F277" s="208" t="s">
        <v>392</v>
      </c>
      <c r="G277" s="209" t="s">
        <v>305</v>
      </c>
      <c r="H277" s="210">
        <v>4</v>
      </c>
      <c r="I277" s="211"/>
      <c r="J277" s="212">
        <f>ROUND(I277*H277,2)</f>
        <v>0</v>
      </c>
      <c r="K277" s="208" t="s">
        <v>128</v>
      </c>
      <c r="L277" s="46"/>
      <c r="M277" s="213" t="s">
        <v>21</v>
      </c>
      <c r="N277" s="214" t="s">
        <v>44</v>
      </c>
      <c r="O277" s="86"/>
      <c r="P277" s="215">
        <f>O277*H277</f>
        <v>0</v>
      </c>
      <c r="Q277" s="215">
        <v>0.35492000000000001</v>
      </c>
      <c r="R277" s="215">
        <f>Q277*H277</f>
        <v>1.4196800000000001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129</v>
      </c>
      <c r="AT277" s="217" t="s">
        <v>124</v>
      </c>
      <c r="AU277" s="217" t="s">
        <v>83</v>
      </c>
      <c r="AY277" s="19" t="s">
        <v>122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81</v>
      </c>
      <c r="BK277" s="218">
        <f>ROUND(I277*H277,2)</f>
        <v>0</v>
      </c>
      <c r="BL277" s="19" t="s">
        <v>129</v>
      </c>
      <c r="BM277" s="217" t="s">
        <v>393</v>
      </c>
    </row>
    <row r="278" s="2" customFormat="1">
      <c r="A278" s="40"/>
      <c r="B278" s="41"/>
      <c r="C278" s="42"/>
      <c r="D278" s="219" t="s">
        <v>131</v>
      </c>
      <c r="E278" s="42"/>
      <c r="F278" s="220" t="s">
        <v>394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131</v>
      </c>
      <c r="AU278" s="19" t="s">
        <v>83</v>
      </c>
    </row>
    <row r="279" s="13" customFormat="1">
      <c r="A279" s="13"/>
      <c r="B279" s="224"/>
      <c r="C279" s="225"/>
      <c r="D279" s="226" t="s">
        <v>133</v>
      </c>
      <c r="E279" s="227" t="s">
        <v>21</v>
      </c>
      <c r="F279" s="228" t="s">
        <v>387</v>
      </c>
      <c r="G279" s="225"/>
      <c r="H279" s="227" t="s">
        <v>21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133</v>
      </c>
      <c r="AU279" s="234" t="s">
        <v>83</v>
      </c>
      <c r="AV279" s="13" t="s">
        <v>81</v>
      </c>
      <c r="AW279" s="13" t="s">
        <v>34</v>
      </c>
      <c r="AX279" s="13" t="s">
        <v>73</v>
      </c>
      <c r="AY279" s="234" t="s">
        <v>122</v>
      </c>
    </row>
    <row r="280" s="14" customFormat="1">
      <c r="A280" s="14"/>
      <c r="B280" s="235"/>
      <c r="C280" s="236"/>
      <c r="D280" s="226" t="s">
        <v>133</v>
      </c>
      <c r="E280" s="237" t="s">
        <v>21</v>
      </c>
      <c r="F280" s="238" t="s">
        <v>849</v>
      </c>
      <c r="G280" s="236"/>
      <c r="H280" s="239">
        <v>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133</v>
      </c>
      <c r="AU280" s="245" t="s">
        <v>83</v>
      </c>
      <c r="AV280" s="14" t="s">
        <v>83</v>
      </c>
      <c r="AW280" s="14" t="s">
        <v>34</v>
      </c>
      <c r="AX280" s="14" t="s">
        <v>73</v>
      </c>
      <c r="AY280" s="245" t="s">
        <v>122</v>
      </c>
    </row>
    <row r="281" s="13" customFormat="1">
      <c r="A281" s="13"/>
      <c r="B281" s="224"/>
      <c r="C281" s="225"/>
      <c r="D281" s="226" t="s">
        <v>133</v>
      </c>
      <c r="E281" s="227" t="s">
        <v>21</v>
      </c>
      <c r="F281" s="228" t="s">
        <v>850</v>
      </c>
      <c r="G281" s="225"/>
      <c r="H281" s="227" t="s">
        <v>21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133</v>
      </c>
      <c r="AU281" s="234" t="s">
        <v>83</v>
      </c>
      <c r="AV281" s="13" t="s">
        <v>81</v>
      </c>
      <c r="AW281" s="13" t="s">
        <v>34</v>
      </c>
      <c r="AX281" s="13" t="s">
        <v>73</v>
      </c>
      <c r="AY281" s="234" t="s">
        <v>122</v>
      </c>
    </row>
    <row r="282" s="13" customFormat="1">
      <c r="A282" s="13"/>
      <c r="B282" s="224"/>
      <c r="C282" s="225"/>
      <c r="D282" s="226" t="s">
        <v>133</v>
      </c>
      <c r="E282" s="227" t="s">
        <v>21</v>
      </c>
      <c r="F282" s="228" t="s">
        <v>480</v>
      </c>
      <c r="G282" s="225"/>
      <c r="H282" s="227" t="s">
        <v>21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133</v>
      </c>
      <c r="AU282" s="234" t="s">
        <v>83</v>
      </c>
      <c r="AV282" s="13" t="s">
        <v>81</v>
      </c>
      <c r="AW282" s="13" t="s">
        <v>34</v>
      </c>
      <c r="AX282" s="13" t="s">
        <v>73</v>
      </c>
      <c r="AY282" s="234" t="s">
        <v>122</v>
      </c>
    </row>
    <row r="283" s="14" customFormat="1">
      <c r="A283" s="14"/>
      <c r="B283" s="235"/>
      <c r="C283" s="236"/>
      <c r="D283" s="226" t="s">
        <v>133</v>
      </c>
      <c r="E283" s="237" t="s">
        <v>21</v>
      </c>
      <c r="F283" s="238" t="s">
        <v>849</v>
      </c>
      <c r="G283" s="236"/>
      <c r="H283" s="239">
        <v>2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133</v>
      </c>
      <c r="AU283" s="245" t="s">
        <v>83</v>
      </c>
      <c r="AV283" s="14" t="s">
        <v>83</v>
      </c>
      <c r="AW283" s="14" t="s">
        <v>34</v>
      </c>
      <c r="AX283" s="14" t="s">
        <v>73</v>
      </c>
      <c r="AY283" s="245" t="s">
        <v>122</v>
      </c>
    </row>
    <row r="284" s="13" customFormat="1">
      <c r="A284" s="13"/>
      <c r="B284" s="224"/>
      <c r="C284" s="225"/>
      <c r="D284" s="226" t="s">
        <v>133</v>
      </c>
      <c r="E284" s="227" t="s">
        <v>21</v>
      </c>
      <c r="F284" s="228" t="s">
        <v>851</v>
      </c>
      <c r="G284" s="225"/>
      <c r="H284" s="227" t="s">
        <v>21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133</v>
      </c>
      <c r="AU284" s="234" t="s">
        <v>83</v>
      </c>
      <c r="AV284" s="13" t="s">
        <v>81</v>
      </c>
      <c r="AW284" s="13" t="s">
        <v>34</v>
      </c>
      <c r="AX284" s="13" t="s">
        <v>73</v>
      </c>
      <c r="AY284" s="234" t="s">
        <v>122</v>
      </c>
    </row>
    <row r="285" s="15" customFormat="1">
      <c r="A285" s="15"/>
      <c r="B285" s="246"/>
      <c r="C285" s="247"/>
      <c r="D285" s="226" t="s">
        <v>133</v>
      </c>
      <c r="E285" s="248" t="s">
        <v>21</v>
      </c>
      <c r="F285" s="249" t="s">
        <v>137</v>
      </c>
      <c r="G285" s="247"/>
      <c r="H285" s="250">
        <v>4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133</v>
      </c>
      <c r="AU285" s="256" t="s">
        <v>83</v>
      </c>
      <c r="AV285" s="15" t="s">
        <v>129</v>
      </c>
      <c r="AW285" s="15" t="s">
        <v>34</v>
      </c>
      <c r="AX285" s="15" t="s">
        <v>81</v>
      </c>
      <c r="AY285" s="256" t="s">
        <v>122</v>
      </c>
    </row>
    <row r="286" s="2" customFormat="1" ht="16.5" customHeight="1">
      <c r="A286" s="40"/>
      <c r="B286" s="41"/>
      <c r="C286" s="206" t="s">
        <v>376</v>
      </c>
      <c r="D286" s="206" t="s">
        <v>124</v>
      </c>
      <c r="E286" s="207" t="s">
        <v>852</v>
      </c>
      <c r="F286" s="208" t="s">
        <v>853</v>
      </c>
      <c r="G286" s="209" t="s">
        <v>305</v>
      </c>
      <c r="H286" s="210">
        <v>1</v>
      </c>
      <c r="I286" s="211"/>
      <c r="J286" s="212">
        <f>ROUND(I286*H286,2)</f>
        <v>0</v>
      </c>
      <c r="K286" s="208" t="s">
        <v>128</v>
      </c>
      <c r="L286" s="46"/>
      <c r="M286" s="213" t="s">
        <v>21</v>
      </c>
      <c r="N286" s="214" t="s">
        <v>44</v>
      </c>
      <c r="O286" s="86"/>
      <c r="P286" s="215">
        <f>O286*H286</f>
        <v>0</v>
      </c>
      <c r="Q286" s="215">
        <v>0.41556999999999999</v>
      </c>
      <c r="R286" s="215">
        <f>Q286*H286</f>
        <v>0.41556999999999999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129</v>
      </c>
      <c r="AT286" s="217" t="s">
        <v>124</v>
      </c>
      <c r="AU286" s="217" t="s">
        <v>83</v>
      </c>
      <c r="AY286" s="19" t="s">
        <v>122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ROUND(I286*H286,2)</f>
        <v>0</v>
      </c>
      <c r="BL286" s="19" t="s">
        <v>129</v>
      </c>
      <c r="BM286" s="217" t="s">
        <v>854</v>
      </c>
    </row>
    <row r="287" s="2" customFormat="1">
      <c r="A287" s="40"/>
      <c r="B287" s="41"/>
      <c r="C287" s="42"/>
      <c r="D287" s="219" t="s">
        <v>131</v>
      </c>
      <c r="E287" s="42"/>
      <c r="F287" s="220" t="s">
        <v>855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131</v>
      </c>
      <c r="AU287" s="19" t="s">
        <v>83</v>
      </c>
    </row>
    <row r="288" s="13" customFormat="1">
      <c r="A288" s="13"/>
      <c r="B288" s="224"/>
      <c r="C288" s="225"/>
      <c r="D288" s="226" t="s">
        <v>133</v>
      </c>
      <c r="E288" s="227" t="s">
        <v>21</v>
      </c>
      <c r="F288" s="228" t="s">
        <v>387</v>
      </c>
      <c r="G288" s="225"/>
      <c r="H288" s="227" t="s">
        <v>21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133</v>
      </c>
      <c r="AU288" s="234" t="s">
        <v>83</v>
      </c>
      <c r="AV288" s="13" t="s">
        <v>81</v>
      </c>
      <c r="AW288" s="13" t="s">
        <v>34</v>
      </c>
      <c r="AX288" s="13" t="s">
        <v>73</v>
      </c>
      <c r="AY288" s="234" t="s">
        <v>122</v>
      </c>
    </row>
    <row r="289" s="14" customFormat="1">
      <c r="A289" s="14"/>
      <c r="B289" s="235"/>
      <c r="C289" s="236"/>
      <c r="D289" s="226" t="s">
        <v>133</v>
      </c>
      <c r="E289" s="237" t="s">
        <v>21</v>
      </c>
      <c r="F289" s="238" t="s">
        <v>856</v>
      </c>
      <c r="G289" s="236"/>
      <c r="H289" s="239">
        <v>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133</v>
      </c>
      <c r="AU289" s="245" t="s">
        <v>83</v>
      </c>
      <c r="AV289" s="14" t="s">
        <v>83</v>
      </c>
      <c r="AW289" s="14" t="s">
        <v>34</v>
      </c>
      <c r="AX289" s="14" t="s">
        <v>81</v>
      </c>
      <c r="AY289" s="245" t="s">
        <v>122</v>
      </c>
    </row>
    <row r="290" s="13" customFormat="1">
      <c r="A290" s="13"/>
      <c r="B290" s="224"/>
      <c r="C290" s="225"/>
      <c r="D290" s="226" t="s">
        <v>133</v>
      </c>
      <c r="E290" s="227" t="s">
        <v>21</v>
      </c>
      <c r="F290" s="228" t="s">
        <v>857</v>
      </c>
      <c r="G290" s="225"/>
      <c r="H290" s="227" t="s">
        <v>21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133</v>
      </c>
      <c r="AU290" s="234" t="s">
        <v>83</v>
      </c>
      <c r="AV290" s="13" t="s">
        <v>81</v>
      </c>
      <c r="AW290" s="13" t="s">
        <v>34</v>
      </c>
      <c r="AX290" s="13" t="s">
        <v>73</v>
      </c>
      <c r="AY290" s="234" t="s">
        <v>122</v>
      </c>
    </row>
    <row r="291" s="2" customFormat="1" ht="16.5" customHeight="1">
      <c r="A291" s="40"/>
      <c r="B291" s="41"/>
      <c r="C291" s="206" t="s">
        <v>382</v>
      </c>
      <c r="D291" s="206" t="s">
        <v>124</v>
      </c>
      <c r="E291" s="207" t="s">
        <v>405</v>
      </c>
      <c r="F291" s="208" t="s">
        <v>406</v>
      </c>
      <c r="G291" s="209" t="s">
        <v>305</v>
      </c>
      <c r="H291" s="210">
        <v>6</v>
      </c>
      <c r="I291" s="211"/>
      <c r="J291" s="212">
        <f>ROUND(I291*H291,2)</f>
        <v>0</v>
      </c>
      <c r="K291" s="208" t="s">
        <v>128</v>
      </c>
      <c r="L291" s="46"/>
      <c r="M291" s="213" t="s">
        <v>21</v>
      </c>
      <c r="N291" s="214" t="s">
        <v>44</v>
      </c>
      <c r="O291" s="86"/>
      <c r="P291" s="215">
        <f>O291*H291</f>
        <v>0</v>
      </c>
      <c r="Q291" s="215">
        <v>0.62707000000000002</v>
      </c>
      <c r="R291" s="215">
        <f>Q291*H291</f>
        <v>3.7624200000000001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129</v>
      </c>
      <c r="AT291" s="217" t="s">
        <v>124</v>
      </c>
      <c r="AU291" s="217" t="s">
        <v>83</v>
      </c>
      <c r="AY291" s="19" t="s">
        <v>122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81</v>
      </c>
      <c r="BK291" s="218">
        <f>ROUND(I291*H291,2)</f>
        <v>0</v>
      </c>
      <c r="BL291" s="19" t="s">
        <v>129</v>
      </c>
      <c r="BM291" s="217" t="s">
        <v>407</v>
      </c>
    </row>
    <row r="292" s="2" customFormat="1">
      <c r="A292" s="40"/>
      <c r="B292" s="41"/>
      <c r="C292" s="42"/>
      <c r="D292" s="219" t="s">
        <v>131</v>
      </c>
      <c r="E292" s="42"/>
      <c r="F292" s="220" t="s">
        <v>408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131</v>
      </c>
      <c r="AU292" s="19" t="s">
        <v>83</v>
      </c>
    </row>
    <row r="293" s="13" customFormat="1">
      <c r="A293" s="13"/>
      <c r="B293" s="224"/>
      <c r="C293" s="225"/>
      <c r="D293" s="226" t="s">
        <v>133</v>
      </c>
      <c r="E293" s="227" t="s">
        <v>21</v>
      </c>
      <c r="F293" s="228" t="s">
        <v>387</v>
      </c>
      <c r="G293" s="225"/>
      <c r="H293" s="227" t="s">
        <v>21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133</v>
      </c>
      <c r="AU293" s="234" t="s">
        <v>83</v>
      </c>
      <c r="AV293" s="13" t="s">
        <v>81</v>
      </c>
      <c r="AW293" s="13" t="s">
        <v>34</v>
      </c>
      <c r="AX293" s="13" t="s">
        <v>73</v>
      </c>
      <c r="AY293" s="234" t="s">
        <v>122</v>
      </c>
    </row>
    <row r="294" s="14" customFormat="1">
      <c r="A294" s="14"/>
      <c r="B294" s="235"/>
      <c r="C294" s="236"/>
      <c r="D294" s="226" t="s">
        <v>133</v>
      </c>
      <c r="E294" s="237" t="s">
        <v>21</v>
      </c>
      <c r="F294" s="238" t="s">
        <v>523</v>
      </c>
      <c r="G294" s="236"/>
      <c r="H294" s="239">
        <v>4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133</v>
      </c>
      <c r="AU294" s="245" t="s">
        <v>83</v>
      </c>
      <c r="AV294" s="14" t="s">
        <v>83</v>
      </c>
      <c r="AW294" s="14" t="s">
        <v>34</v>
      </c>
      <c r="AX294" s="14" t="s">
        <v>73</v>
      </c>
      <c r="AY294" s="245" t="s">
        <v>122</v>
      </c>
    </row>
    <row r="295" s="13" customFormat="1">
      <c r="A295" s="13"/>
      <c r="B295" s="224"/>
      <c r="C295" s="225"/>
      <c r="D295" s="226" t="s">
        <v>133</v>
      </c>
      <c r="E295" s="227" t="s">
        <v>21</v>
      </c>
      <c r="F295" s="228" t="s">
        <v>858</v>
      </c>
      <c r="G295" s="225"/>
      <c r="H295" s="227" t="s">
        <v>21</v>
      </c>
      <c r="I295" s="229"/>
      <c r="J295" s="225"/>
      <c r="K295" s="225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133</v>
      </c>
      <c r="AU295" s="234" t="s">
        <v>83</v>
      </c>
      <c r="AV295" s="13" t="s">
        <v>81</v>
      </c>
      <c r="AW295" s="13" t="s">
        <v>34</v>
      </c>
      <c r="AX295" s="13" t="s">
        <v>73</v>
      </c>
      <c r="AY295" s="234" t="s">
        <v>122</v>
      </c>
    </row>
    <row r="296" s="13" customFormat="1">
      <c r="A296" s="13"/>
      <c r="B296" s="224"/>
      <c r="C296" s="225"/>
      <c r="D296" s="226" t="s">
        <v>133</v>
      </c>
      <c r="E296" s="227" t="s">
        <v>21</v>
      </c>
      <c r="F296" s="228" t="s">
        <v>480</v>
      </c>
      <c r="G296" s="225"/>
      <c r="H296" s="227" t="s">
        <v>21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133</v>
      </c>
      <c r="AU296" s="234" t="s">
        <v>83</v>
      </c>
      <c r="AV296" s="13" t="s">
        <v>81</v>
      </c>
      <c r="AW296" s="13" t="s">
        <v>34</v>
      </c>
      <c r="AX296" s="13" t="s">
        <v>73</v>
      </c>
      <c r="AY296" s="234" t="s">
        <v>122</v>
      </c>
    </row>
    <row r="297" s="14" customFormat="1">
      <c r="A297" s="14"/>
      <c r="B297" s="235"/>
      <c r="C297" s="236"/>
      <c r="D297" s="226" t="s">
        <v>133</v>
      </c>
      <c r="E297" s="237" t="s">
        <v>21</v>
      </c>
      <c r="F297" s="238" t="s">
        <v>849</v>
      </c>
      <c r="G297" s="236"/>
      <c r="H297" s="239">
        <v>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133</v>
      </c>
      <c r="AU297" s="245" t="s">
        <v>83</v>
      </c>
      <c r="AV297" s="14" t="s">
        <v>83</v>
      </c>
      <c r="AW297" s="14" t="s">
        <v>34</v>
      </c>
      <c r="AX297" s="14" t="s">
        <v>73</v>
      </c>
      <c r="AY297" s="245" t="s">
        <v>122</v>
      </c>
    </row>
    <row r="298" s="13" customFormat="1">
      <c r="A298" s="13"/>
      <c r="B298" s="224"/>
      <c r="C298" s="225"/>
      <c r="D298" s="226" t="s">
        <v>133</v>
      </c>
      <c r="E298" s="227" t="s">
        <v>21</v>
      </c>
      <c r="F298" s="228" t="s">
        <v>859</v>
      </c>
      <c r="G298" s="225"/>
      <c r="H298" s="227" t="s">
        <v>21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133</v>
      </c>
      <c r="AU298" s="234" t="s">
        <v>83</v>
      </c>
      <c r="AV298" s="13" t="s">
        <v>81</v>
      </c>
      <c r="AW298" s="13" t="s">
        <v>34</v>
      </c>
      <c r="AX298" s="13" t="s">
        <v>73</v>
      </c>
      <c r="AY298" s="234" t="s">
        <v>122</v>
      </c>
    </row>
    <row r="299" s="15" customFormat="1">
      <c r="A299" s="15"/>
      <c r="B299" s="246"/>
      <c r="C299" s="247"/>
      <c r="D299" s="226" t="s">
        <v>133</v>
      </c>
      <c r="E299" s="248" t="s">
        <v>21</v>
      </c>
      <c r="F299" s="249" t="s">
        <v>137</v>
      </c>
      <c r="G299" s="247"/>
      <c r="H299" s="250">
        <v>6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133</v>
      </c>
      <c r="AU299" s="256" t="s">
        <v>83</v>
      </c>
      <c r="AV299" s="15" t="s">
        <v>129</v>
      </c>
      <c r="AW299" s="15" t="s">
        <v>34</v>
      </c>
      <c r="AX299" s="15" t="s">
        <v>81</v>
      </c>
      <c r="AY299" s="256" t="s">
        <v>122</v>
      </c>
    </row>
    <row r="300" s="2" customFormat="1" ht="16.5" customHeight="1">
      <c r="A300" s="40"/>
      <c r="B300" s="41"/>
      <c r="C300" s="206" t="s">
        <v>390</v>
      </c>
      <c r="D300" s="206" t="s">
        <v>124</v>
      </c>
      <c r="E300" s="207" t="s">
        <v>412</v>
      </c>
      <c r="F300" s="208" t="s">
        <v>413</v>
      </c>
      <c r="G300" s="209" t="s">
        <v>145</v>
      </c>
      <c r="H300" s="210">
        <v>116.90000000000001</v>
      </c>
      <c r="I300" s="211"/>
      <c r="J300" s="212">
        <f>ROUND(I300*H300,2)</f>
        <v>0</v>
      </c>
      <c r="K300" s="208" t="s">
        <v>128</v>
      </c>
      <c r="L300" s="46"/>
      <c r="M300" s="213" t="s">
        <v>21</v>
      </c>
      <c r="N300" s="214" t="s">
        <v>44</v>
      </c>
      <c r="O300" s="86"/>
      <c r="P300" s="215">
        <f>O300*H300</f>
        <v>0</v>
      </c>
      <c r="Q300" s="215">
        <v>1.0000000000000001E-05</v>
      </c>
      <c r="R300" s="215">
        <f>Q300*H300</f>
        <v>0.0011690000000000001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129</v>
      </c>
      <c r="AT300" s="217" t="s">
        <v>124</v>
      </c>
      <c r="AU300" s="217" t="s">
        <v>83</v>
      </c>
      <c r="AY300" s="19" t="s">
        <v>122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81</v>
      </c>
      <c r="BK300" s="218">
        <f>ROUND(I300*H300,2)</f>
        <v>0</v>
      </c>
      <c r="BL300" s="19" t="s">
        <v>129</v>
      </c>
      <c r="BM300" s="217" t="s">
        <v>414</v>
      </c>
    </row>
    <row r="301" s="2" customFormat="1">
      <c r="A301" s="40"/>
      <c r="B301" s="41"/>
      <c r="C301" s="42"/>
      <c r="D301" s="219" t="s">
        <v>131</v>
      </c>
      <c r="E301" s="42"/>
      <c r="F301" s="220" t="s">
        <v>415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131</v>
      </c>
      <c r="AU301" s="19" t="s">
        <v>83</v>
      </c>
    </row>
    <row r="302" s="13" customFormat="1">
      <c r="A302" s="13"/>
      <c r="B302" s="224"/>
      <c r="C302" s="225"/>
      <c r="D302" s="226" t="s">
        <v>133</v>
      </c>
      <c r="E302" s="227" t="s">
        <v>21</v>
      </c>
      <c r="F302" s="228" t="s">
        <v>297</v>
      </c>
      <c r="G302" s="225"/>
      <c r="H302" s="227" t="s">
        <v>21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133</v>
      </c>
      <c r="AU302" s="234" t="s">
        <v>83</v>
      </c>
      <c r="AV302" s="13" t="s">
        <v>81</v>
      </c>
      <c r="AW302" s="13" t="s">
        <v>34</v>
      </c>
      <c r="AX302" s="13" t="s">
        <v>73</v>
      </c>
      <c r="AY302" s="234" t="s">
        <v>122</v>
      </c>
    </row>
    <row r="303" s="14" customFormat="1">
      <c r="A303" s="14"/>
      <c r="B303" s="235"/>
      <c r="C303" s="236"/>
      <c r="D303" s="226" t="s">
        <v>133</v>
      </c>
      <c r="E303" s="237" t="s">
        <v>21</v>
      </c>
      <c r="F303" s="238" t="s">
        <v>860</v>
      </c>
      <c r="G303" s="236"/>
      <c r="H303" s="239">
        <v>5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133</v>
      </c>
      <c r="AU303" s="245" t="s">
        <v>83</v>
      </c>
      <c r="AV303" s="14" t="s">
        <v>83</v>
      </c>
      <c r="AW303" s="14" t="s">
        <v>34</v>
      </c>
      <c r="AX303" s="14" t="s">
        <v>73</v>
      </c>
      <c r="AY303" s="245" t="s">
        <v>122</v>
      </c>
    </row>
    <row r="304" s="14" customFormat="1">
      <c r="A304" s="14"/>
      <c r="B304" s="235"/>
      <c r="C304" s="236"/>
      <c r="D304" s="226" t="s">
        <v>133</v>
      </c>
      <c r="E304" s="237" t="s">
        <v>21</v>
      </c>
      <c r="F304" s="238" t="s">
        <v>861</v>
      </c>
      <c r="G304" s="236"/>
      <c r="H304" s="239">
        <v>21.699999999999999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133</v>
      </c>
      <c r="AU304" s="245" t="s">
        <v>83</v>
      </c>
      <c r="AV304" s="14" t="s">
        <v>83</v>
      </c>
      <c r="AW304" s="14" t="s">
        <v>34</v>
      </c>
      <c r="AX304" s="14" t="s">
        <v>73</v>
      </c>
      <c r="AY304" s="245" t="s">
        <v>122</v>
      </c>
    </row>
    <row r="305" s="14" customFormat="1">
      <c r="A305" s="14"/>
      <c r="B305" s="235"/>
      <c r="C305" s="236"/>
      <c r="D305" s="226" t="s">
        <v>133</v>
      </c>
      <c r="E305" s="237" t="s">
        <v>21</v>
      </c>
      <c r="F305" s="238" t="s">
        <v>862</v>
      </c>
      <c r="G305" s="236"/>
      <c r="H305" s="239">
        <v>7.5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133</v>
      </c>
      <c r="AU305" s="245" t="s">
        <v>83</v>
      </c>
      <c r="AV305" s="14" t="s">
        <v>83</v>
      </c>
      <c r="AW305" s="14" t="s">
        <v>34</v>
      </c>
      <c r="AX305" s="14" t="s">
        <v>73</v>
      </c>
      <c r="AY305" s="245" t="s">
        <v>122</v>
      </c>
    </row>
    <row r="306" s="14" customFormat="1">
      <c r="A306" s="14"/>
      <c r="B306" s="235"/>
      <c r="C306" s="236"/>
      <c r="D306" s="226" t="s">
        <v>133</v>
      </c>
      <c r="E306" s="237" t="s">
        <v>21</v>
      </c>
      <c r="F306" s="238" t="s">
        <v>863</v>
      </c>
      <c r="G306" s="236"/>
      <c r="H306" s="239">
        <v>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133</v>
      </c>
      <c r="AU306" s="245" t="s">
        <v>83</v>
      </c>
      <c r="AV306" s="14" t="s">
        <v>83</v>
      </c>
      <c r="AW306" s="14" t="s">
        <v>34</v>
      </c>
      <c r="AX306" s="14" t="s">
        <v>73</v>
      </c>
      <c r="AY306" s="245" t="s">
        <v>122</v>
      </c>
    </row>
    <row r="307" s="14" customFormat="1">
      <c r="A307" s="14"/>
      <c r="B307" s="235"/>
      <c r="C307" s="236"/>
      <c r="D307" s="226" t="s">
        <v>133</v>
      </c>
      <c r="E307" s="237" t="s">
        <v>21</v>
      </c>
      <c r="F307" s="238" t="s">
        <v>864</v>
      </c>
      <c r="G307" s="236"/>
      <c r="H307" s="239">
        <v>6.5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133</v>
      </c>
      <c r="AU307" s="245" t="s">
        <v>83</v>
      </c>
      <c r="AV307" s="14" t="s">
        <v>83</v>
      </c>
      <c r="AW307" s="14" t="s">
        <v>34</v>
      </c>
      <c r="AX307" s="14" t="s">
        <v>73</v>
      </c>
      <c r="AY307" s="245" t="s">
        <v>122</v>
      </c>
    </row>
    <row r="308" s="14" customFormat="1">
      <c r="A308" s="14"/>
      <c r="B308" s="235"/>
      <c r="C308" s="236"/>
      <c r="D308" s="226" t="s">
        <v>133</v>
      </c>
      <c r="E308" s="237" t="s">
        <v>21</v>
      </c>
      <c r="F308" s="238" t="s">
        <v>865</v>
      </c>
      <c r="G308" s="236"/>
      <c r="H308" s="239">
        <v>0.59999999999999998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133</v>
      </c>
      <c r="AU308" s="245" t="s">
        <v>83</v>
      </c>
      <c r="AV308" s="14" t="s">
        <v>83</v>
      </c>
      <c r="AW308" s="14" t="s">
        <v>34</v>
      </c>
      <c r="AX308" s="14" t="s">
        <v>73</v>
      </c>
      <c r="AY308" s="245" t="s">
        <v>122</v>
      </c>
    </row>
    <row r="309" s="14" customFormat="1">
      <c r="A309" s="14"/>
      <c r="B309" s="235"/>
      <c r="C309" s="236"/>
      <c r="D309" s="226" t="s">
        <v>133</v>
      </c>
      <c r="E309" s="237" t="s">
        <v>21</v>
      </c>
      <c r="F309" s="238" t="s">
        <v>866</v>
      </c>
      <c r="G309" s="236"/>
      <c r="H309" s="239">
        <v>5.7999999999999998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133</v>
      </c>
      <c r="AU309" s="245" t="s">
        <v>83</v>
      </c>
      <c r="AV309" s="14" t="s">
        <v>83</v>
      </c>
      <c r="AW309" s="14" t="s">
        <v>34</v>
      </c>
      <c r="AX309" s="14" t="s">
        <v>73</v>
      </c>
      <c r="AY309" s="245" t="s">
        <v>122</v>
      </c>
    </row>
    <row r="310" s="14" customFormat="1">
      <c r="A310" s="14"/>
      <c r="B310" s="235"/>
      <c r="C310" s="236"/>
      <c r="D310" s="226" t="s">
        <v>133</v>
      </c>
      <c r="E310" s="237" t="s">
        <v>21</v>
      </c>
      <c r="F310" s="238" t="s">
        <v>867</v>
      </c>
      <c r="G310" s="236"/>
      <c r="H310" s="239">
        <v>1.2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133</v>
      </c>
      <c r="AU310" s="245" t="s">
        <v>83</v>
      </c>
      <c r="AV310" s="14" t="s">
        <v>83</v>
      </c>
      <c r="AW310" s="14" t="s">
        <v>34</v>
      </c>
      <c r="AX310" s="14" t="s">
        <v>73</v>
      </c>
      <c r="AY310" s="245" t="s">
        <v>122</v>
      </c>
    </row>
    <row r="311" s="14" customFormat="1">
      <c r="A311" s="14"/>
      <c r="B311" s="235"/>
      <c r="C311" s="236"/>
      <c r="D311" s="226" t="s">
        <v>133</v>
      </c>
      <c r="E311" s="237" t="s">
        <v>21</v>
      </c>
      <c r="F311" s="238" t="s">
        <v>868</v>
      </c>
      <c r="G311" s="236"/>
      <c r="H311" s="239">
        <v>5.9000000000000004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133</v>
      </c>
      <c r="AU311" s="245" t="s">
        <v>83</v>
      </c>
      <c r="AV311" s="14" t="s">
        <v>83</v>
      </c>
      <c r="AW311" s="14" t="s">
        <v>34</v>
      </c>
      <c r="AX311" s="14" t="s">
        <v>73</v>
      </c>
      <c r="AY311" s="245" t="s">
        <v>122</v>
      </c>
    </row>
    <row r="312" s="14" customFormat="1">
      <c r="A312" s="14"/>
      <c r="B312" s="235"/>
      <c r="C312" s="236"/>
      <c r="D312" s="226" t="s">
        <v>133</v>
      </c>
      <c r="E312" s="237" t="s">
        <v>21</v>
      </c>
      <c r="F312" s="238" t="s">
        <v>869</v>
      </c>
      <c r="G312" s="236"/>
      <c r="H312" s="239">
        <v>1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133</v>
      </c>
      <c r="AU312" s="245" t="s">
        <v>83</v>
      </c>
      <c r="AV312" s="14" t="s">
        <v>83</v>
      </c>
      <c r="AW312" s="14" t="s">
        <v>34</v>
      </c>
      <c r="AX312" s="14" t="s">
        <v>73</v>
      </c>
      <c r="AY312" s="245" t="s">
        <v>122</v>
      </c>
    </row>
    <row r="313" s="14" customFormat="1">
      <c r="A313" s="14"/>
      <c r="B313" s="235"/>
      <c r="C313" s="236"/>
      <c r="D313" s="226" t="s">
        <v>133</v>
      </c>
      <c r="E313" s="237" t="s">
        <v>21</v>
      </c>
      <c r="F313" s="238" t="s">
        <v>870</v>
      </c>
      <c r="G313" s="236"/>
      <c r="H313" s="239">
        <v>6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133</v>
      </c>
      <c r="AU313" s="245" t="s">
        <v>83</v>
      </c>
      <c r="AV313" s="14" t="s">
        <v>83</v>
      </c>
      <c r="AW313" s="14" t="s">
        <v>34</v>
      </c>
      <c r="AX313" s="14" t="s">
        <v>73</v>
      </c>
      <c r="AY313" s="245" t="s">
        <v>122</v>
      </c>
    </row>
    <row r="314" s="14" customFormat="1">
      <c r="A314" s="14"/>
      <c r="B314" s="235"/>
      <c r="C314" s="236"/>
      <c r="D314" s="226" t="s">
        <v>133</v>
      </c>
      <c r="E314" s="237" t="s">
        <v>21</v>
      </c>
      <c r="F314" s="238" t="s">
        <v>871</v>
      </c>
      <c r="G314" s="236"/>
      <c r="H314" s="239">
        <v>5.2999999999999998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133</v>
      </c>
      <c r="AU314" s="245" t="s">
        <v>83</v>
      </c>
      <c r="AV314" s="14" t="s">
        <v>83</v>
      </c>
      <c r="AW314" s="14" t="s">
        <v>34</v>
      </c>
      <c r="AX314" s="14" t="s">
        <v>73</v>
      </c>
      <c r="AY314" s="245" t="s">
        <v>122</v>
      </c>
    </row>
    <row r="315" s="14" customFormat="1">
      <c r="A315" s="14"/>
      <c r="B315" s="235"/>
      <c r="C315" s="236"/>
      <c r="D315" s="226" t="s">
        <v>133</v>
      </c>
      <c r="E315" s="237" t="s">
        <v>21</v>
      </c>
      <c r="F315" s="238" t="s">
        <v>872</v>
      </c>
      <c r="G315" s="236"/>
      <c r="H315" s="239">
        <v>0.5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133</v>
      </c>
      <c r="AU315" s="245" t="s">
        <v>83</v>
      </c>
      <c r="AV315" s="14" t="s">
        <v>83</v>
      </c>
      <c r="AW315" s="14" t="s">
        <v>34</v>
      </c>
      <c r="AX315" s="14" t="s">
        <v>73</v>
      </c>
      <c r="AY315" s="245" t="s">
        <v>122</v>
      </c>
    </row>
    <row r="316" s="13" customFormat="1">
      <c r="A316" s="13"/>
      <c r="B316" s="224"/>
      <c r="C316" s="225"/>
      <c r="D316" s="226" t="s">
        <v>133</v>
      </c>
      <c r="E316" s="227" t="s">
        <v>21</v>
      </c>
      <c r="F316" s="228" t="s">
        <v>300</v>
      </c>
      <c r="G316" s="225"/>
      <c r="H316" s="227" t="s">
        <v>21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133</v>
      </c>
      <c r="AU316" s="234" t="s">
        <v>83</v>
      </c>
      <c r="AV316" s="13" t="s">
        <v>81</v>
      </c>
      <c r="AW316" s="13" t="s">
        <v>34</v>
      </c>
      <c r="AX316" s="13" t="s">
        <v>73</v>
      </c>
      <c r="AY316" s="234" t="s">
        <v>122</v>
      </c>
    </row>
    <row r="317" s="14" customFormat="1">
      <c r="A317" s="14"/>
      <c r="B317" s="235"/>
      <c r="C317" s="236"/>
      <c r="D317" s="226" t="s">
        <v>133</v>
      </c>
      <c r="E317" s="237" t="s">
        <v>21</v>
      </c>
      <c r="F317" s="238" t="s">
        <v>873</v>
      </c>
      <c r="G317" s="236"/>
      <c r="H317" s="239">
        <v>5.9000000000000004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133</v>
      </c>
      <c r="AU317" s="245" t="s">
        <v>83</v>
      </c>
      <c r="AV317" s="14" t="s">
        <v>83</v>
      </c>
      <c r="AW317" s="14" t="s">
        <v>34</v>
      </c>
      <c r="AX317" s="14" t="s">
        <v>73</v>
      </c>
      <c r="AY317" s="245" t="s">
        <v>122</v>
      </c>
    </row>
    <row r="318" s="14" customFormat="1">
      <c r="A318" s="14"/>
      <c r="B318" s="235"/>
      <c r="C318" s="236"/>
      <c r="D318" s="226" t="s">
        <v>133</v>
      </c>
      <c r="E318" s="237" t="s">
        <v>21</v>
      </c>
      <c r="F318" s="238" t="s">
        <v>874</v>
      </c>
      <c r="G318" s="236"/>
      <c r="H318" s="239">
        <v>21.699999999999999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133</v>
      </c>
      <c r="AU318" s="245" t="s">
        <v>83</v>
      </c>
      <c r="AV318" s="14" t="s">
        <v>83</v>
      </c>
      <c r="AW318" s="14" t="s">
        <v>34</v>
      </c>
      <c r="AX318" s="14" t="s">
        <v>73</v>
      </c>
      <c r="AY318" s="245" t="s">
        <v>122</v>
      </c>
    </row>
    <row r="319" s="14" customFormat="1">
      <c r="A319" s="14"/>
      <c r="B319" s="235"/>
      <c r="C319" s="236"/>
      <c r="D319" s="226" t="s">
        <v>133</v>
      </c>
      <c r="E319" s="237" t="s">
        <v>21</v>
      </c>
      <c r="F319" s="238" t="s">
        <v>875</v>
      </c>
      <c r="G319" s="236"/>
      <c r="H319" s="239">
        <v>1.6000000000000001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133</v>
      </c>
      <c r="AU319" s="245" t="s">
        <v>83</v>
      </c>
      <c r="AV319" s="14" t="s">
        <v>83</v>
      </c>
      <c r="AW319" s="14" t="s">
        <v>34</v>
      </c>
      <c r="AX319" s="14" t="s">
        <v>73</v>
      </c>
      <c r="AY319" s="245" t="s">
        <v>122</v>
      </c>
    </row>
    <row r="320" s="14" customFormat="1">
      <c r="A320" s="14"/>
      <c r="B320" s="235"/>
      <c r="C320" s="236"/>
      <c r="D320" s="226" t="s">
        <v>133</v>
      </c>
      <c r="E320" s="237" t="s">
        <v>21</v>
      </c>
      <c r="F320" s="238" t="s">
        <v>876</v>
      </c>
      <c r="G320" s="236"/>
      <c r="H320" s="239">
        <v>0.5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133</v>
      </c>
      <c r="AU320" s="245" t="s">
        <v>83</v>
      </c>
      <c r="AV320" s="14" t="s">
        <v>83</v>
      </c>
      <c r="AW320" s="14" t="s">
        <v>34</v>
      </c>
      <c r="AX320" s="14" t="s">
        <v>73</v>
      </c>
      <c r="AY320" s="245" t="s">
        <v>122</v>
      </c>
    </row>
    <row r="321" s="14" customFormat="1">
      <c r="A321" s="14"/>
      <c r="B321" s="235"/>
      <c r="C321" s="236"/>
      <c r="D321" s="226" t="s">
        <v>133</v>
      </c>
      <c r="E321" s="237" t="s">
        <v>21</v>
      </c>
      <c r="F321" s="238" t="s">
        <v>877</v>
      </c>
      <c r="G321" s="236"/>
      <c r="H321" s="239">
        <v>5.2999999999999998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133</v>
      </c>
      <c r="AU321" s="245" t="s">
        <v>83</v>
      </c>
      <c r="AV321" s="14" t="s">
        <v>83</v>
      </c>
      <c r="AW321" s="14" t="s">
        <v>34</v>
      </c>
      <c r="AX321" s="14" t="s">
        <v>73</v>
      </c>
      <c r="AY321" s="245" t="s">
        <v>122</v>
      </c>
    </row>
    <row r="322" s="14" customFormat="1">
      <c r="A322" s="14"/>
      <c r="B322" s="235"/>
      <c r="C322" s="236"/>
      <c r="D322" s="226" t="s">
        <v>133</v>
      </c>
      <c r="E322" s="237" t="s">
        <v>21</v>
      </c>
      <c r="F322" s="238" t="s">
        <v>878</v>
      </c>
      <c r="G322" s="236"/>
      <c r="H322" s="239">
        <v>0.5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133</v>
      </c>
      <c r="AU322" s="245" t="s">
        <v>83</v>
      </c>
      <c r="AV322" s="14" t="s">
        <v>83</v>
      </c>
      <c r="AW322" s="14" t="s">
        <v>34</v>
      </c>
      <c r="AX322" s="14" t="s">
        <v>73</v>
      </c>
      <c r="AY322" s="245" t="s">
        <v>122</v>
      </c>
    </row>
    <row r="323" s="14" customFormat="1">
      <c r="A323" s="14"/>
      <c r="B323" s="235"/>
      <c r="C323" s="236"/>
      <c r="D323" s="226" t="s">
        <v>133</v>
      </c>
      <c r="E323" s="237" t="s">
        <v>21</v>
      </c>
      <c r="F323" s="238" t="s">
        <v>879</v>
      </c>
      <c r="G323" s="236"/>
      <c r="H323" s="239">
        <v>5.2999999999999998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133</v>
      </c>
      <c r="AU323" s="245" t="s">
        <v>83</v>
      </c>
      <c r="AV323" s="14" t="s">
        <v>83</v>
      </c>
      <c r="AW323" s="14" t="s">
        <v>34</v>
      </c>
      <c r="AX323" s="14" t="s">
        <v>73</v>
      </c>
      <c r="AY323" s="245" t="s">
        <v>122</v>
      </c>
    </row>
    <row r="324" s="14" customFormat="1">
      <c r="A324" s="14"/>
      <c r="B324" s="235"/>
      <c r="C324" s="236"/>
      <c r="D324" s="226" t="s">
        <v>133</v>
      </c>
      <c r="E324" s="237" t="s">
        <v>21</v>
      </c>
      <c r="F324" s="238" t="s">
        <v>880</v>
      </c>
      <c r="G324" s="236"/>
      <c r="H324" s="239">
        <v>0.5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133</v>
      </c>
      <c r="AU324" s="245" t="s">
        <v>83</v>
      </c>
      <c r="AV324" s="14" t="s">
        <v>83</v>
      </c>
      <c r="AW324" s="14" t="s">
        <v>34</v>
      </c>
      <c r="AX324" s="14" t="s">
        <v>73</v>
      </c>
      <c r="AY324" s="245" t="s">
        <v>122</v>
      </c>
    </row>
    <row r="325" s="14" customFormat="1">
      <c r="A325" s="14"/>
      <c r="B325" s="235"/>
      <c r="C325" s="236"/>
      <c r="D325" s="226" t="s">
        <v>133</v>
      </c>
      <c r="E325" s="237" t="s">
        <v>21</v>
      </c>
      <c r="F325" s="238" t="s">
        <v>881</v>
      </c>
      <c r="G325" s="236"/>
      <c r="H325" s="239">
        <v>7.5999999999999996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5" t="s">
        <v>133</v>
      </c>
      <c r="AU325" s="245" t="s">
        <v>83</v>
      </c>
      <c r="AV325" s="14" t="s">
        <v>83</v>
      </c>
      <c r="AW325" s="14" t="s">
        <v>34</v>
      </c>
      <c r="AX325" s="14" t="s">
        <v>73</v>
      </c>
      <c r="AY325" s="245" t="s">
        <v>122</v>
      </c>
    </row>
    <row r="326" s="15" customFormat="1">
      <c r="A326" s="15"/>
      <c r="B326" s="246"/>
      <c r="C326" s="247"/>
      <c r="D326" s="226" t="s">
        <v>133</v>
      </c>
      <c r="E326" s="248" t="s">
        <v>21</v>
      </c>
      <c r="F326" s="249" t="s">
        <v>137</v>
      </c>
      <c r="G326" s="247"/>
      <c r="H326" s="250">
        <v>116.89999999999999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133</v>
      </c>
      <c r="AU326" s="256" t="s">
        <v>83</v>
      </c>
      <c r="AV326" s="15" t="s">
        <v>129</v>
      </c>
      <c r="AW326" s="15" t="s">
        <v>34</v>
      </c>
      <c r="AX326" s="15" t="s">
        <v>81</v>
      </c>
      <c r="AY326" s="256" t="s">
        <v>122</v>
      </c>
    </row>
    <row r="327" s="2" customFormat="1" ht="16.5" customHeight="1">
      <c r="A327" s="40"/>
      <c r="B327" s="41"/>
      <c r="C327" s="257" t="s">
        <v>397</v>
      </c>
      <c r="D327" s="257" t="s">
        <v>217</v>
      </c>
      <c r="E327" s="258" t="s">
        <v>444</v>
      </c>
      <c r="F327" s="259" t="s">
        <v>445</v>
      </c>
      <c r="G327" s="260" t="s">
        <v>145</v>
      </c>
      <c r="H327" s="261">
        <v>120.407</v>
      </c>
      <c r="I327" s="262"/>
      <c r="J327" s="263">
        <f>ROUND(I327*H327,2)</f>
        <v>0</v>
      </c>
      <c r="K327" s="259" t="s">
        <v>128</v>
      </c>
      <c r="L327" s="264"/>
      <c r="M327" s="265" t="s">
        <v>21</v>
      </c>
      <c r="N327" s="266" t="s">
        <v>44</v>
      </c>
      <c r="O327" s="86"/>
      <c r="P327" s="215">
        <f>O327*H327</f>
        <v>0</v>
      </c>
      <c r="Q327" s="215">
        <v>0.0026700000000000001</v>
      </c>
      <c r="R327" s="215">
        <f>Q327*H327</f>
        <v>0.32148669000000002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197</v>
      </c>
      <c r="AT327" s="217" t="s">
        <v>217</v>
      </c>
      <c r="AU327" s="217" t="s">
        <v>83</v>
      </c>
      <c r="AY327" s="19" t="s">
        <v>122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ROUND(I327*H327,2)</f>
        <v>0</v>
      </c>
      <c r="BL327" s="19" t="s">
        <v>129</v>
      </c>
      <c r="BM327" s="217" t="s">
        <v>446</v>
      </c>
    </row>
    <row r="328" s="14" customFormat="1">
      <c r="A328" s="14"/>
      <c r="B328" s="235"/>
      <c r="C328" s="236"/>
      <c r="D328" s="226" t="s">
        <v>133</v>
      </c>
      <c r="E328" s="236"/>
      <c r="F328" s="238" t="s">
        <v>882</v>
      </c>
      <c r="G328" s="236"/>
      <c r="H328" s="239">
        <v>120.407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133</v>
      </c>
      <c r="AU328" s="245" t="s">
        <v>83</v>
      </c>
      <c r="AV328" s="14" t="s">
        <v>83</v>
      </c>
      <c r="AW328" s="14" t="s">
        <v>4</v>
      </c>
      <c r="AX328" s="14" t="s">
        <v>81</v>
      </c>
      <c r="AY328" s="245" t="s">
        <v>122</v>
      </c>
    </row>
    <row r="329" s="2" customFormat="1" ht="16.5" customHeight="1">
      <c r="A329" s="40"/>
      <c r="B329" s="41"/>
      <c r="C329" s="206" t="s">
        <v>404</v>
      </c>
      <c r="D329" s="206" t="s">
        <v>124</v>
      </c>
      <c r="E329" s="207" t="s">
        <v>883</v>
      </c>
      <c r="F329" s="208" t="s">
        <v>884</v>
      </c>
      <c r="G329" s="209" t="s">
        <v>145</v>
      </c>
      <c r="H329" s="210">
        <v>26.699999999999999</v>
      </c>
      <c r="I329" s="211"/>
      <c r="J329" s="212">
        <f>ROUND(I329*H329,2)</f>
        <v>0</v>
      </c>
      <c r="K329" s="208" t="s">
        <v>128</v>
      </c>
      <c r="L329" s="46"/>
      <c r="M329" s="213" t="s">
        <v>21</v>
      </c>
      <c r="N329" s="214" t="s">
        <v>44</v>
      </c>
      <c r="O329" s="86"/>
      <c r="P329" s="215">
        <f>O329*H329</f>
        <v>0</v>
      </c>
      <c r="Q329" s="215">
        <v>1.0000000000000001E-05</v>
      </c>
      <c r="R329" s="215">
        <f>Q329*H329</f>
        <v>0.00026700000000000004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129</v>
      </c>
      <c r="AT329" s="217" t="s">
        <v>124</v>
      </c>
      <c r="AU329" s="217" t="s">
        <v>83</v>
      </c>
      <c r="AY329" s="19" t="s">
        <v>122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ROUND(I329*H329,2)</f>
        <v>0</v>
      </c>
      <c r="BL329" s="19" t="s">
        <v>129</v>
      </c>
      <c r="BM329" s="217" t="s">
        <v>885</v>
      </c>
    </row>
    <row r="330" s="2" customFormat="1">
      <c r="A330" s="40"/>
      <c r="B330" s="41"/>
      <c r="C330" s="42"/>
      <c r="D330" s="219" t="s">
        <v>131</v>
      </c>
      <c r="E330" s="42"/>
      <c r="F330" s="220" t="s">
        <v>886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131</v>
      </c>
      <c r="AU330" s="19" t="s">
        <v>83</v>
      </c>
    </row>
    <row r="331" s="14" customFormat="1">
      <c r="A331" s="14"/>
      <c r="B331" s="235"/>
      <c r="C331" s="236"/>
      <c r="D331" s="226" t="s">
        <v>133</v>
      </c>
      <c r="E331" s="237" t="s">
        <v>21</v>
      </c>
      <c r="F331" s="238" t="s">
        <v>887</v>
      </c>
      <c r="G331" s="236"/>
      <c r="H331" s="239">
        <v>26.699999999999999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133</v>
      </c>
      <c r="AU331" s="245" t="s">
        <v>83</v>
      </c>
      <c r="AV331" s="14" t="s">
        <v>83</v>
      </c>
      <c r="AW331" s="14" t="s">
        <v>34</v>
      </c>
      <c r="AX331" s="14" t="s">
        <v>81</v>
      </c>
      <c r="AY331" s="245" t="s">
        <v>122</v>
      </c>
    </row>
    <row r="332" s="13" customFormat="1">
      <c r="A332" s="13"/>
      <c r="B332" s="224"/>
      <c r="C332" s="225"/>
      <c r="D332" s="226" t="s">
        <v>133</v>
      </c>
      <c r="E332" s="227" t="s">
        <v>21</v>
      </c>
      <c r="F332" s="228" t="s">
        <v>786</v>
      </c>
      <c r="G332" s="225"/>
      <c r="H332" s="227" t="s">
        <v>21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133</v>
      </c>
      <c r="AU332" s="234" t="s">
        <v>83</v>
      </c>
      <c r="AV332" s="13" t="s">
        <v>81</v>
      </c>
      <c r="AW332" s="13" t="s">
        <v>34</v>
      </c>
      <c r="AX332" s="13" t="s">
        <v>73</v>
      </c>
      <c r="AY332" s="234" t="s">
        <v>122</v>
      </c>
    </row>
    <row r="333" s="2" customFormat="1" ht="16.5" customHeight="1">
      <c r="A333" s="40"/>
      <c r="B333" s="41"/>
      <c r="C333" s="257" t="s">
        <v>411</v>
      </c>
      <c r="D333" s="257" t="s">
        <v>217</v>
      </c>
      <c r="E333" s="258" t="s">
        <v>888</v>
      </c>
      <c r="F333" s="259" t="s">
        <v>889</v>
      </c>
      <c r="G333" s="260" t="s">
        <v>145</v>
      </c>
      <c r="H333" s="261">
        <v>27.501000000000001</v>
      </c>
      <c r="I333" s="262"/>
      <c r="J333" s="263">
        <f>ROUND(I333*H333,2)</f>
        <v>0</v>
      </c>
      <c r="K333" s="259" t="s">
        <v>128</v>
      </c>
      <c r="L333" s="264"/>
      <c r="M333" s="265" t="s">
        <v>21</v>
      </c>
      <c r="N333" s="266" t="s">
        <v>44</v>
      </c>
      <c r="O333" s="86"/>
      <c r="P333" s="215">
        <f>O333*H333</f>
        <v>0</v>
      </c>
      <c r="Q333" s="215">
        <v>0.0042599999999999999</v>
      </c>
      <c r="R333" s="215">
        <f>Q333*H333</f>
        <v>0.11715426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197</v>
      </c>
      <c r="AT333" s="217" t="s">
        <v>217</v>
      </c>
      <c r="AU333" s="217" t="s">
        <v>83</v>
      </c>
      <c r="AY333" s="19" t="s">
        <v>122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81</v>
      </c>
      <c r="BK333" s="218">
        <f>ROUND(I333*H333,2)</f>
        <v>0</v>
      </c>
      <c r="BL333" s="19" t="s">
        <v>129</v>
      </c>
      <c r="BM333" s="217" t="s">
        <v>890</v>
      </c>
    </row>
    <row r="334" s="14" customFormat="1">
      <c r="A334" s="14"/>
      <c r="B334" s="235"/>
      <c r="C334" s="236"/>
      <c r="D334" s="226" t="s">
        <v>133</v>
      </c>
      <c r="E334" s="236"/>
      <c r="F334" s="238" t="s">
        <v>891</v>
      </c>
      <c r="G334" s="236"/>
      <c r="H334" s="239">
        <v>27.501000000000001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133</v>
      </c>
      <c r="AU334" s="245" t="s">
        <v>83</v>
      </c>
      <c r="AV334" s="14" t="s">
        <v>83</v>
      </c>
      <c r="AW334" s="14" t="s">
        <v>4</v>
      </c>
      <c r="AX334" s="14" t="s">
        <v>81</v>
      </c>
      <c r="AY334" s="245" t="s">
        <v>122</v>
      </c>
    </row>
    <row r="335" s="2" customFormat="1" ht="24.15" customHeight="1">
      <c r="A335" s="40"/>
      <c r="B335" s="41"/>
      <c r="C335" s="206" t="s">
        <v>443</v>
      </c>
      <c r="D335" s="206" t="s">
        <v>124</v>
      </c>
      <c r="E335" s="207" t="s">
        <v>449</v>
      </c>
      <c r="F335" s="208" t="s">
        <v>450</v>
      </c>
      <c r="G335" s="209" t="s">
        <v>305</v>
      </c>
      <c r="H335" s="210">
        <v>3</v>
      </c>
      <c r="I335" s="211"/>
      <c r="J335" s="212">
        <f>ROUND(I335*H335,2)</f>
        <v>0</v>
      </c>
      <c r="K335" s="208" t="s">
        <v>128</v>
      </c>
      <c r="L335" s="46"/>
      <c r="M335" s="213" t="s">
        <v>21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129</v>
      </c>
      <c r="AT335" s="217" t="s">
        <v>124</v>
      </c>
      <c r="AU335" s="217" t="s">
        <v>83</v>
      </c>
      <c r="AY335" s="19" t="s">
        <v>122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81</v>
      </c>
      <c r="BK335" s="218">
        <f>ROUND(I335*H335,2)</f>
        <v>0</v>
      </c>
      <c r="BL335" s="19" t="s">
        <v>129</v>
      </c>
      <c r="BM335" s="217" t="s">
        <v>451</v>
      </c>
    </row>
    <row r="336" s="2" customFormat="1">
      <c r="A336" s="40"/>
      <c r="B336" s="41"/>
      <c r="C336" s="42"/>
      <c r="D336" s="219" t="s">
        <v>131</v>
      </c>
      <c r="E336" s="42"/>
      <c r="F336" s="220" t="s">
        <v>452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131</v>
      </c>
      <c r="AU336" s="19" t="s">
        <v>83</v>
      </c>
    </row>
    <row r="337" s="13" customFormat="1">
      <c r="A337" s="13"/>
      <c r="B337" s="224"/>
      <c r="C337" s="225"/>
      <c r="D337" s="226" t="s">
        <v>133</v>
      </c>
      <c r="E337" s="227" t="s">
        <v>21</v>
      </c>
      <c r="F337" s="228" t="s">
        <v>297</v>
      </c>
      <c r="G337" s="225"/>
      <c r="H337" s="227" t="s">
        <v>21</v>
      </c>
      <c r="I337" s="229"/>
      <c r="J337" s="225"/>
      <c r="K337" s="225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133</v>
      </c>
      <c r="AU337" s="234" t="s">
        <v>83</v>
      </c>
      <c r="AV337" s="13" t="s">
        <v>81</v>
      </c>
      <c r="AW337" s="13" t="s">
        <v>34</v>
      </c>
      <c r="AX337" s="13" t="s">
        <v>73</v>
      </c>
      <c r="AY337" s="234" t="s">
        <v>122</v>
      </c>
    </row>
    <row r="338" s="13" customFormat="1">
      <c r="A338" s="13"/>
      <c r="B338" s="224"/>
      <c r="C338" s="225"/>
      <c r="D338" s="226" t="s">
        <v>133</v>
      </c>
      <c r="E338" s="227" t="s">
        <v>21</v>
      </c>
      <c r="F338" s="228" t="s">
        <v>892</v>
      </c>
      <c r="G338" s="225"/>
      <c r="H338" s="227" t="s">
        <v>21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133</v>
      </c>
      <c r="AU338" s="234" t="s">
        <v>83</v>
      </c>
      <c r="AV338" s="13" t="s">
        <v>81</v>
      </c>
      <c r="AW338" s="13" t="s">
        <v>34</v>
      </c>
      <c r="AX338" s="13" t="s">
        <v>73</v>
      </c>
      <c r="AY338" s="234" t="s">
        <v>122</v>
      </c>
    </row>
    <row r="339" s="14" customFormat="1">
      <c r="A339" s="14"/>
      <c r="B339" s="235"/>
      <c r="C339" s="236"/>
      <c r="D339" s="226" t="s">
        <v>133</v>
      </c>
      <c r="E339" s="237" t="s">
        <v>21</v>
      </c>
      <c r="F339" s="238" t="s">
        <v>893</v>
      </c>
      <c r="G339" s="236"/>
      <c r="H339" s="239">
        <v>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133</v>
      </c>
      <c r="AU339" s="245" t="s">
        <v>83</v>
      </c>
      <c r="AV339" s="14" t="s">
        <v>83</v>
      </c>
      <c r="AW339" s="14" t="s">
        <v>34</v>
      </c>
      <c r="AX339" s="14" t="s">
        <v>73</v>
      </c>
      <c r="AY339" s="245" t="s">
        <v>122</v>
      </c>
    </row>
    <row r="340" s="13" customFormat="1">
      <c r="A340" s="13"/>
      <c r="B340" s="224"/>
      <c r="C340" s="225"/>
      <c r="D340" s="226" t="s">
        <v>133</v>
      </c>
      <c r="E340" s="227" t="s">
        <v>21</v>
      </c>
      <c r="F340" s="228" t="s">
        <v>300</v>
      </c>
      <c r="G340" s="225"/>
      <c r="H340" s="227" t="s">
        <v>21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133</v>
      </c>
      <c r="AU340" s="234" t="s">
        <v>83</v>
      </c>
      <c r="AV340" s="13" t="s">
        <v>81</v>
      </c>
      <c r="AW340" s="13" t="s">
        <v>34</v>
      </c>
      <c r="AX340" s="13" t="s">
        <v>73</v>
      </c>
      <c r="AY340" s="234" t="s">
        <v>122</v>
      </c>
    </row>
    <row r="341" s="13" customFormat="1">
      <c r="A341" s="13"/>
      <c r="B341" s="224"/>
      <c r="C341" s="225"/>
      <c r="D341" s="226" t="s">
        <v>133</v>
      </c>
      <c r="E341" s="227" t="s">
        <v>21</v>
      </c>
      <c r="F341" s="228" t="s">
        <v>892</v>
      </c>
      <c r="G341" s="225"/>
      <c r="H341" s="227" t="s">
        <v>21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133</v>
      </c>
      <c r="AU341" s="234" t="s">
        <v>83</v>
      </c>
      <c r="AV341" s="13" t="s">
        <v>81</v>
      </c>
      <c r="AW341" s="13" t="s">
        <v>34</v>
      </c>
      <c r="AX341" s="13" t="s">
        <v>73</v>
      </c>
      <c r="AY341" s="234" t="s">
        <v>122</v>
      </c>
    </row>
    <row r="342" s="14" customFormat="1">
      <c r="A342" s="14"/>
      <c r="B342" s="235"/>
      <c r="C342" s="236"/>
      <c r="D342" s="226" t="s">
        <v>133</v>
      </c>
      <c r="E342" s="237" t="s">
        <v>21</v>
      </c>
      <c r="F342" s="238" t="s">
        <v>894</v>
      </c>
      <c r="G342" s="236"/>
      <c r="H342" s="239">
        <v>1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133</v>
      </c>
      <c r="AU342" s="245" t="s">
        <v>83</v>
      </c>
      <c r="AV342" s="14" t="s">
        <v>83</v>
      </c>
      <c r="AW342" s="14" t="s">
        <v>34</v>
      </c>
      <c r="AX342" s="14" t="s">
        <v>73</v>
      </c>
      <c r="AY342" s="245" t="s">
        <v>122</v>
      </c>
    </row>
    <row r="343" s="15" customFormat="1">
      <c r="A343" s="15"/>
      <c r="B343" s="246"/>
      <c r="C343" s="247"/>
      <c r="D343" s="226" t="s">
        <v>133</v>
      </c>
      <c r="E343" s="248" t="s">
        <v>21</v>
      </c>
      <c r="F343" s="249" t="s">
        <v>137</v>
      </c>
      <c r="G343" s="247"/>
      <c r="H343" s="250">
        <v>3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6" t="s">
        <v>133</v>
      </c>
      <c r="AU343" s="256" t="s">
        <v>83</v>
      </c>
      <c r="AV343" s="15" t="s">
        <v>129</v>
      </c>
      <c r="AW343" s="15" t="s">
        <v>34</v>
      </c>
      <c r="AX343" s="15" t="s">
        <v>81</v>
      </c>
      <c r="AY343" s="256" t="s">
        <v>122</v>
      </c>
    </row>
    <row r="344" s="2" customFormat="1" ht="16.5" customHeight="1">
      <c r="A344" s="40"/>
      <c r="B344" s="41"/>
      <c r="C344" s="257" t="s">
        <v>448</v>
      </c>
      <c r="D344" s="257" t="s">
        <v>217</v>
      </c>
      <c r="E344" s="258" t="s">
        <v>459</v>
      </c>
      <c r="F344" s="259" t="s">
        <v>460</v>
      </c>
      <c r="G344" s="260" t="s">
        <v>305</v>
      </c>
      <c r="H344" s="261">
        <v>3</v>
      </c>
      <c r="I344" s="262"/>
      <c r="J344" s="263">
        <f>ROUND(I344*H344,2)</f>
        <v>0</v>
      </c>
      <c r="K344" s="259" t="s">
        <v>128</v>
      </c>
      <c r="L344" s="264"/>
      <c r="M344" s="265" t="s">
        <v>21</v>
      </c>
      <c r="N344" s="266" t="s">
        <v>44</v>
      </c>
      <c r="O344" s="86"/>
      <c r="P344" s="215">
        <f>O344*H344</f>
        <v>0</v>
      </c>
      <c r="Q344" s="215">
        <v>0.00064999999999999997</v>
      </c>
      <c r="R344" s="215">
        <f>Q344*H344</f>
        <v>0.0019499999999999999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197</v>
      </c>
      <c r="AT344" s="217" t="s">
        <v>217</v>
      </c>
      <c r="AU344" s="217" t="s">
        <v>83</v>
      </c>
      <c r="AY344" s="19" t="s">
        <v>122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81</v>
      </c>
      <c r="BK344" s="218">
        <f>ROUND(I344*H344,2)</f>
        <v>0</v>
      </c>
      <c r="BL344" s="19" t="s">
        <v>129</v>
      </c>
      <c r="BM344" s="217" t="s">
        <v>461</v>
      </c>
    </row>
    <row r="345" s="2" customFormat="1" ht="24.15" customHeight="1">
      <c r="A345" s="40"/>
      <c r="B345" s="41"/>
      <c r="C345" s="206" t="s">
        <v>458</v>
      </c>
      <c r="D345" s="206" t="s">
        <v>124</v>
      </c>
      <c r="E345" s="207" t="s">
        <v>463</v>
      </c>
      <c r="F345" s="208" t="s">
        <v>464</v>
      </c>
      <c r="G345" s="209" t="s">
        <v>305</v>
      </c>
      <c r="H345" s="210">
        <v>5</v>
      </c>
      <c r="I345" s="211"/>
      <c r="J345" s="212">
        <f>ROUND(I345*H345,2)</f>
        <v>0</v>
      </c>
      <c r="K345" s="208" t="s">
        <v>128</v>
      </c>
      <c r="L345" s="46"/>
      <c r="M345" s="213" t="s">
        <v>21</v>
      </c>
      <c r="N345" s="214" t="s">
        <v>44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129</v>
      </c>
      <c r="AT345" s="217" t="s">
        <v>124</v>
      </c>
      <c r="AU345" s="217" t="s">
        <v>83</v>
      </c>
      <c r="AY345" s="19" t="s">
        <v>122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ROUND(I345*H345,2)</f>
        <v>0</v>
      </c>
      <c r="BL345" s="19" t="s">
        <v>129</v>
      </c>
      <c r="BM345" s="217" t="s">
        <v>465</v>
      </c>
    </row>
    <row r="346" s="2" customFormat="1">
      <c r="A346" s="40"/>
      <c r="B346" s="41"/>
      <c r="C346" s="42"/>
      <c r="D346" s="219" t="s">
        <v>131</v>
      </c>
      <c r="E346" s="42"/>
      <c r="F346" s="220" t="s">
        <v>466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131</v>
      </c>
      <c r="AU346" s="19" t="s">
        <v>83</v>
      </c>
    </row>
    <row r="347" s="13" customFormat="1">
      <c r="A347" s="13"/>
      <c r="B347" s="224"/>
      <c r="C347" s="225"/>
      <c r="D347" s="226" t="s">
        <v>133</v>
      </c>
      <c r="E347" s="227" t="s">
        <v>21</v>
      </c>
      <c r="F347" s="228" t="s">
        <v>297</v>
      </c>
      <c r="G347" s="225"/>
      <c r="H347" s="227" t="s">
        <v>21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133</v>
      </c>
      <c r="AU347" s="234" t="s">
        <v>83</v>
      </c>
      <c r="AV347" s="13" t="s">
        <v>81</v>
      </c>
      <c r="AW347" s="13" t="s">
        <v>34</v>
      </c>
      <c r="AX347" s="13" t="s">
        <v>73</v>
      </c>
      <c r="AY347" s="234" t="s">
        <v>122</v>
      </c>
    </row>
    <row r="348" s="13" customFormat="1">
      <c r="A348" s="13"/>
      <c r="B348" s="224"/>
      <c r="C348" s="225"/>
      <c r="D348" s="226" t="s">
        <v>133</v>
      </c>
      <c r="E348" s="227" t="s">
        <v>21</v>
      </c>
      <c r="F348" s="228" t="s">
        <v>892</v>
      </c>
      <c r="G348" s="225"/>
      <c r="H348" s="227" t="s">
        <v>21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133</v>
      </c>
      <c r="AU348" s="234" t="s">
        <v>83</v>
      </c>
      <c r="AV348" s="13" t="s">
        <v>81</v>
      </c>
      <c r="AW348" s="13" t="s">
        <v>34</v>
      </c>
      <c r="AX348" s="13" t="s">
        <v>73</v>
      </c>
      <c r="AY348" s="234" t="s">
        <v>122</v>
      </c>
    </row>
    <row r="349" s="14" customFormat="1">
      <c r="A349" s="14"/>
      <c r="B349" s="235"/>
      <c r="C349" s="236"/>
      <c r="D349" s="226" t="s">
        <v>133</v>
      </c>
      <c r="E349" s="237" t="s">
        <v>21</v>
      </c>
      <c r="F349" s="238" t="s">
        <v>895</v>
      </c>
      <c r="G349" s="236"/>
      <c r="H349" s="239">
        <v>1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133</v>
      </c>
      <c r="AU349" s="245" t="s">
        <v>83</v>
      </c>
      <c r="AV349" s="14" t="s">
        <v>83</v>
      </c>
      <c r="AW349" s="14" t="s">
        <v>34</v>
      </c>
      <c r="AX349" s="14" t="s">
        <v>73</v>
      </c>
      <c r="AY349" s="245" t="s">
        <v>122</v>
      </c>
    </row>
    <row r="350" s="14" customFormat="1">
      <c r="A350" s="14"/>
      <c r="B350" s="235"/>
      <c r="C350" s="236"/>
      <c r="D350" s="226" t="s">
        <v>133</v>
      </c>
      <c r="E350" s="237" t="s">
        <v>21</v>
      </c>
      <c r="F350" s="238" t="s">
        <v>896</v>
      </c>
      <c r="G350" s="236"/>
      <c r="H350" s="239">
        <v>1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133</v>
      </c>
      <c r="AU350" s="245" t="s">
        <v>83</v>
      </c>
      <c r="AV350" s="14" t="s">
        <v>83</v>
      </c>
      <c r="AW350" s="14" t="s">
        <v>34</v>
      </c>
      <c r="AX350" s="14" t="s">
        <v>73</v>
      </c>
      <c r="AY350" s="245" t="s">
        <v>122</v>
      </c>
    </row>
    <row r="351" s="14" customFormat="1">
      <c r="A351" s="14"/>
      <c r="B351" s="235"/>
      <c r="C351" s="236"/>
      <c r="D351" s="226" t="s">
        <v>133</v>
      </c>
      <c r="E351" s="237" t="s">
        <v>21</v>
      </c>
      <c r="F351" s="238" t="s">
        <v>897</v>
      </c>
      <c r="G351" s="236"/>
      <c r="H351" s="239">
        <v>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133</v>
      </c>
      <c r="AU351" s="245" t="s">
        <v>83</v>
      </c>
      <c r="AV351" s="14" t="s">
        <v>83</v>
      </c>
      <c r="AW351" s="14" t="s">
        <v>34</v>
      </c>
      <c r="AX351" s="14" t="s">
        <v>73</v>
      </c>
      <c r="AY351" s="245" t="s">
        <v>122</v>
      </c>
    </row>
    <row r="352" s="13" customFormat="1">
      <c r="A352" s="13"/>
      <c r="B352" s="224"/>
      <c r="C352" s="225"/>
      <c r="D352" s="226" t="s">
        <v>133</v>
      </c>
      <c r="E352" s="227" t="s">
        <v>21</v>
      </c>
      <c r="F352" s="228" t="s">
        <v>300</v>
      </c>
      <c r="G352" s="225"/>
      <c r="H352" s="227" t="s">
        <v>21</v>
      </c>
      <c r="I352" s="229"/>
      <c r="J352" s="225"/>
      <c r="K352" s="225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133</v>
      </c>
      <c r="AU352" s="234" t="s">
        <v>83</v>
      </c>
      <c r="AV352" s="13" t="s">
        <v>81</v>
      </c>
      <c r="AW352" s="13" t="s">
        <v>34</v>
      </c>
      <c r="AX352" s="13" t="s">
        <v>73</v>
      </c>
      <c r="AY352" s="234" t="s">
        <v>122</v>
      </c>
    </row>
    <row r="353" s="13" customFormat="1">
      <c r="A353" s="13"/>
      <c r="B353" s="224"/>
      <c r="C353" s="225"/>
      <c r="D353" s="226" t="s">
        <v>133</v>
      </c>
      <c r="E353" s="227" t="s">
        <v>21</v>
      </c>
      <c r="F353" s="228" t="s">
        <v>892</v>
      </c>
      <c r="G353" s="225"/>
      <c r="H353" s="227" t="s">
        <v>21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133</v>
      </c>
      <c r="AU353" s="234" t="s">
        <v>83</v>
      </c>
      <c r="AV353" s="13" t="s">
        <v>81</v>
      </c>
      <c r="AW353" s="13" t="s">
        <v>34</v>
      </c>
      <c r="AX353" s="13" t="s">
        <v>73</v>
      </c>
      <c r="AY353" s="234" t="s">
        <v>122</v>
      </c>
    </row>
    <row r="354" s="14" customFormat="1">
      <c r="A354" s="14"/>
      <c r="B354" s="235"/>
      <c r="C354" s="236"/>
      <c r="D354" s="226" t="s">
        <v>133</v>
      </c>
      <c r="E354" s="237" t="s">
        <v>21</v>
      </c>
      <c r="F354" s="238" t="s">
        <v>898</v>
      </c>
      <c r="G354" s="236"/>
      <c r="H354" s="239">
        <v>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133</v>
      </c>
      <c r="AU354" s="245" t="s">
        <v>83</v>
      </c>
      <c r="AV354" s="14" t="s">
        <v>83</v>
      </c>
      <c r="AW354" s="14" t="s">
        <v>34</v>
      </c>
      <c r="AX354" s="14" t="s">
        <v>73</v>
      </c>
      <c r="AY354" s="245" t="s">
        <v>122</v>
      </c>
    </row>
    <row r="355" s="14" customFormat="1">
      <c r="A355" s="14"/>
      <c r="B355" s="235"/>
      <c r="C355" s="236"/>
      <c r="D355" s="226" t="s">
        <v>133</v>
      </c>
      <c r="E355" s="237" t="s">
        <v>21</v>
      </c>
      <c r="F355" s="238" t="s">
        <v>899</v>
      </c>
      <c r="G355" s="236"/>
      <c r="H355" s="239">
        <v>1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133</v>
      </c>
      <c r="AU355" s="245" t="s">
        <v>83</v>
      </c>
      <c r="AV355" s="14" t="s">
        <v>83</v>
      </c>
      <c r="AW355" s="14" t="s">
        <v>34</v>
      </c>
      <c r="AX355" s="14" t="s">
        <v>73</v>
      </c>
      <c r="AY355" s="245" t="s">
        <v>122</v>
      </c>
    </row>
    <row r="356" s="15" customFormat="1">
      <c r="A356" s="15"/>
      <c r="B356" s="246"/>
      <c r="C356" s="247"/>
      <c r="D356" s="226" t="s">
        <v>133</v>
      </c>
      <c r="E356" s="248" t="s">
        <v>21</v>
      </c>
      <c r="F356" s="249" t="s">
        <v>137</v>
      </c>
      <c r="G356" s="247"/>
      <c r="H356" s="250">
        <v>5</v>
      </c>
      <c r="I356" s="251"/>
      <c r="J356" s="247"/>
      <c r="K356" s="247"/>
      <c r="L356" s="252"/>
      <c r="M356" s="253"/>
      <c r="N356" s="254"/>
      <c r="O356" s="254"/>
      <c r="P356" s="254"/>
      <c r="Q356" s="254"/>
      <c r="R356" s="254"/>
      <c r="S356" s="254"/>
      <c r="T356" s="25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6" t="s">
        <v>133</v>
      </c>
      <c r="AU356" s="256" t="s">
        <v>83</v>
      </c>
      <c r="AV356" s="15" t="s">
        <v>129</v>
      </c>
      <c r="AW356" s="15" t="s">
        <v>34</v>
      </c>
      <c r="AX356" s="15" t="s">
        <v>81</v>
      </c>
      <c r="AY356" s="256" t="s">
        <v>122</v>
      </c>
    </row>
    <row r="357" s="2" customFormat="1" ht="16.5" customHeight="1">
      <c r="A357" s="40"/>
      <c r="B357" s="41"/>
      <c r="C357" s="257" t="s">
        <v>462</v>
      </c>
      <c r="D357" s="257" t="s">
        <v>217</v>
      </c>
      <c r="E357" s="258" t="s">
        <v>470</v>
      </c>
      <c r="F357" s="259" t="s">
        <v>471</v>
      </c>
      <c r="G357" s="260" t="s">
        <v>305</v>
      </c>
      <c r="H357" s="261">
        <v>1</v>
      </c>
      <c r="I357" s="262"/>
      <c r="J357" s="263">
        <f>ROUND(I357*H357,2)</f>
        <v>0</v>
      </c>
      <c r="K357" s="259" t="s">
        <v>128</v>
      </c>
      <c r="L357" s="264"/>
      <c r="M357" s="265" t="s">
        <v>21</v>
      </c>
      <c r="N357" s="266" t="s">
        <v>44</v>
      </c>
      <c r="O357" s="86"/>
      <c r="P357" s="215">
        <f>O357*H357</f>
        <v>0</v>
      </c>
      <c r="Q357" s="215">
        <v>0.0015399999999999999</v>
      </c>
      <c r="R357" s="215">
        <f>Q357*H357</f>
        <v>0.0015399999999999999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197</v>
      </c>
      <c r="AT357" s="217" t="s">
        <v>217</v>
      </c>
      <c r="AU357" s="217" t="s">
        <v>83</v>
      </c>
      <c r="AY357" s="19" t="s">
        <v>122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81</v>
      </c>
      <c r="BK357" s="218">
        <f>ROUND(I357*H357,2)</f>
        <v>0</v>
      </c>
      <c r="BL357" s="19" t="s">
        <v>129</v>
      </c>
      <c r="BM357" s="217" t="s">
        <v>472</v>
      </c>
    </row>
    <row r="358" s="13" customFormat="1">
      <c r="A358" s="13"/>
      <c r="B358" s="224"/>
      <c r="C358" s="225"/>
      <c r="D358" s="226" t="s">
        <v>133</v>
      </c>
      <c r="E358" s="227" t="s">
        <v>21</v>
      </c>
      <c r="F358" s="228" t="s">
        <v>297</v>
      </c>
      <c r="G358" s="225"/>
      <c r="H358" s="227" t="s">
        <v>21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133</v>
      </c>
      <c r="AU358" s="234" t="s">
        <v>83</v>
      </c>
      <c r="AV358" s="13" t="s">
        <v>81</v>
      </c>
      <c r="AW358" s="13" t="s">
        <v>34</v>
      </c>
      <c r="AX358" s="13" t="s">
        <v>73</v>
      </c>
      <c r="AY358" s="234" t="s">
        <v>122</v>
      </c>
    </row>
    <row r="359" s="13" customFormat="1">
      <c r="A359" s="13"/>
      <c r="B359" s="224"/>
      <c r="C359" s="225"/>
      <c r="D359" s="226" t="s">
        <v>133</v>
      </c>
      <c r="E359" s="227" t="s">
        <v>21</v>
      </c>
      <c r="F359" s="228" t="s">
        <v>892</v>
      </c>
      <c r="G359" s="225"/>
      <c r="H359" s="227" t="s">
        <v>21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133</v>
      </c>
      <c r="AU359" s="234" t="s">
        <v>83</v>
      </c>
      <c r="AV359" s="13" t="s">
        <v>81</v>
      </c>
      <c r="AW359" s="13" t="s">
        <v>34</v>
      </c>
      <c r="AX359" s="13" t="s">
        <v>73</v>
      </c>
      <c r="AY359" s="234" t="s">
        <v>122</v>
      </c>
    </row>
    <row r="360" s="14" customFormat="1">
      <c r="A360" s="14"/>
      <c r="B360" s="235"/>
      <c r="C360" s="236"/>
      <c r="D360" s="226" t="s">
        <v>133</v>
      </c>
      <c r="E360" s="237" t="s">
        <v>21</v>
      </c>
      <c r="F360" s="238" t="s">
        <v>895</v>
      </c>
      <c r="G360" s="236"/>
      <c r="H360" s="239">
        <v>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133</v>
      </c>
      <c r="AU360" s="245" t="s">
        <v>83</v>
      </c>
      <c r="AV360" s="14" t="s">
        <v>83</v>
      </c>
      <c r="AW360" s="14" t="s">
        <v>34</v>
      </c>
      <c r="AX360" s="14" t="s">
        <v>81</v>
      </c>
      <c r="AY360" s="245" t="s">
        <v>122</v>
      </c>
    </row>
    <row r="361" s="2" customFormat="1" ht="16.5" customHeight="1">
      <c r="A361" s="40"/>
      <c r="B361" s="41"/>
      <c r="C361" s="257" t="s">
        <v>469</v>
      </c>
      <c r="D361" s="257" t="s">
        <v>217</v>
      </c>
      <c r="E361" s="258" t="s">
        <v>900</v>
      </c>
      <c r="F361" s="259" t="s">
        <v>901</v>
      </c>
      <c r="G361" s="260" t="s">
        <v>305</v>
      </c>
      <c r="H361" s="261">
        <v>4</v>
      </c>
      <c r="I361" s="262"/>
      <c r="J361" s="263">
        <f>ROUND(I361*H361,2)</f>
        <v>0</v>
      </c>
      <c r="K361" s="259" t="s">
        <v>128</v>
      </c>
      <c r="L361" s="264"/>
      <c r="M361" s="265" t="s">
        <v>21</v>
      </c>
      <c r="N361" s="266" t="s">
        <v>44</v>
      </c>
      <c r="O361" s="86"/>
      <c r="P361" s="215">
        <f>O361*H361</f>
        <v>0</v>
      </c>
      <c r="Q361" s="215">
        <v>0.00125</v>
      </c>
      <c r="R361" s="215">
        <f>Q361*H361</f>
        <v>0.0050000000000000001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197</v>
      </c>
      <c r="AT361" s="217" t="s">
        <v>217</v>
      </c>
      <c r="AU361" s="217" t="s">
        <v>83</v>
      </c>
      <c r="AY361" s="19" t="s">
        <v>122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81</v>
      </c>
      <c r="BK361" s="218">
        <f>ROUND(I361*H361,2)</f>
        <v>0</v>
      </c>
      <c r="BL361" s="19" t="s">
        <v>129</v>
      </c>
      <c r="BM361" s="217" t="s">
        <v>902</v>
      </c>
    </row>
    <row r="362" s="13" customFormat="1">
      <c r="A362" s="13"/>
      <c r="B362" s="224"/>
      <c r="C362" s="225"/>
      <c r="D362" s="226" t="s">
        <v>133</v>
      </c>
      <c r="E362" s="227" t="s">
        <v>21</v>
      </c>
      <c r="F362" s="228" t="s">
        <v>297</v>
      </c>
      <c r="G362" s="225"/>
      <c r="H362" s="227" t="s">
        <v>21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133</v>
      </c>
      <c r="AU362" s="234" t="s">
        <v>83</v>
      </c>
      <c r="AV362" s="13" t="s">
        <v>81</v>
      </c>
      <c r="AW362" s="13" t="s">
        <v>34</v>
      </c>
      <c r="AX362" s="13" t="s">
        <v>73</v>
      </c>
      <c r="AY362" s="234" t="s">
        <v>122</v>
      </c>
    </row>
    <row r="363" s="13" customFormat="1">
      <c r="A363" s="13"/>
      <c r="B363" s="224"/>
      <c r="C363" s="225"/>
      <c r="D363" s="226" t="s">
        <v>133</v>
      </c>
      <c r="E363" s="227" t="s">
        <v>21</v>
      </c>
      <c r="F363" s="228" t="s">
        <v>892</v>
      </c>
      <c r="G363" s="225"/>
      <c r="H363" s="227" t="s">
        <v>21</v>
      </c>
      <c r="I363" s="229"/>
      <c r="J363" s="225"/>
      <c r="K363" s="225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133</v>
      </c>
      <c r="AU363" s="234" t="s">
        <v>83</v>
      </c>
      <c r="AV363" s="13" t="s">
        <v>81</v>
      </c>
      <c r="AW363" s="13" t="s">
        <v>34</v>
      </c>
      <c r="AX363" s="13" t="s">
        <v>73</v>
      </c>
      <c r="AY363" s="234" t="s">
        <v>122</v>
      </c>
    </row>
    <row r="364" s="14" customFormat="1">
      <c r="A364" s="14"/>
      <c r="B364" s="235"/>
      <c r="C364" s="236"/>
      <c r="D364" s="226" t="s">
        <v>133</v>
      </c>
      <c r="E364" s="237" t="s">
        <v>21</v>
      </c>
      <c r="F364" s="238" t="s">
        <v>896</v>
      </c>
      <c r="G364" s="236"/>
      <c r="H364" s="239">
        <v>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133</v>
      </c>
      <c r="AU364" s="245" t="s">
        <v>83</v>
      </c>
      <c r="AV364" s="14" t="s">
        <v>83</v>
      </c>
      <c r="AW364" s="14" t="s">
        <v>34</v>
      </c>
      <c r="AX364" s="14" t="s">
        <v>73</v>
      </c>
      <c r="AY364" s="245" t="s">
        <v>122</v>
      </c>
    </row>
    <row r="365" s="14" customFormat="1">
      <c r="A365" s="14"/>
      <c r="B365" s="235"/>
      <c r="C365" s="236"/>
      <c r="D365" s="226" t="s">
        <v>133</v>
      </c>
      <c r="E365" s="237" t="s">
        <v>21</v>
      </c>
      <c r="F365" s="238" t="s">
        <v>897</v>
      </c>
      <c r="G365" s="236"/>
      <c r="H365" s="239">
        <v>1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133</v>
      </c>
      <c r="AU365" s="245" t="s">
        <v>83</v>
      </c>
      <c r="AV365" s="14" t="s">
        <v>83</v>
      </c>
      <c r="AW365" s="14" t="s">
        <v>34</v>
      </c>
      <c r="AX365" s="14" t="s">
        <v>73</v>
      </c>
      <c r="AY365" s="245" t="s">
        <v>122</v>
      </c>
    </row>
    <row r="366" s="13" customFormat="1">
      <c r="A366" s="13"/>
      <c r="B366" s="224"/>
      <c r="C366" s="225"/>
      <c r="D366" s="226" t="s">
        <v>133</v>
      </c>
      <c r="E366" s="227" t="s">
        <v>21</v>
      </c>
      <c r="F366" s="228" t="s">
        <v>300</v>
      </c>
      <c r="G366" s="225"/>
      <c r="H366" s="227" t="s">
        <v>21</v>
      </c>
      <c r="I366" s="229"/>
      <c r="J366" s="225"/>
      <c r="K366" s="225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133</v>
      </c>
      <c r="AU366" s="234" t="s">
        <v>83</v>
      </c>
      <c r="AV366" s="13" t="s">
        <v>81</v>
      </c>
      <c r="AW366" s="13" t="s">
        <v>34</v>
      </c>
      <c r="AX366" s="13" t="s">
        <v>73</v>
      </c>
      <c r="AY366" s="234" t="s">
        <v>122</v>
      </c>
    </row>
    <row r="367" s="13" customFormat="1">
      <c r="A367" s="13"/>
      <c r="B367" s="224"/>
      <c r="C367" s="225"/>
      <c r="D367" s="226" t="s">
        <v>133</v>
      </c>
      <c r="E367" s="227" t="s">
        <v>21</v>
      </c>
      <c r="F367" s="228" t="s">
        <v>892</v>
      </c>
      <c r="G367" s="225"/>
      <c r="H367" s="227" t="s">
        <v>21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133</v>
      </c>
      <c r="AU367" s="234" t="s">
        <v>83</v>
      </c>
      <c r="AV367" s="13" t="s">
        <v>81</v>
      </c>
      <c r="AW367" s="13" t="s">
        <v>34</v>
      </c>
      <c r="AX367" s="13" t="s">
        <v>73</v>
      </c>
      <c r="AY367" s="234" t="s">
        <v>122</v>
      </c>
    </row>
    <row r="368" s="14" customFormat="1">
      <c r="A368" s="14"/>
      <c r="B368" s="235"/>
      <c r="C368" s="236"/>
      <c r="D368" s="226" t="s">
        <v>133</v>
      </c>
      <c r="E368" s="237" t="s">
        <v>21</v>
      </c>
      <c r="F368" s="238" t="s">
        <v>898</v>
      </c>
      <c r="G368" s="236"/>
      <c r="H368" s="239">
        <v>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133</v>
      </c>
      <c r="AU368" s="245" t="s">
        <v>83</v>
      </c>
      <c r="AV368" s="14" t="s">
        <v>83</v>
      </c>
      <c r="AW368" s="14" t="s">
        <v>34</v>
      </c>
      <c r="AX368" s="14" t="s">
        <v>73</v>
      </c>
      <c r="AY368" s="245" t="s">
        <v>122</v>
      </c>
    </row>
    <row r="369" s="14" customFormat="1">
      <c r="A369" s="14"/>
      <c r="B369" s="235"/>
      <c r="C369" s="236"/>
      <c r="D369" s="226" t="s">
        <v>133</v>
      </c>
      <c r="E369" s="237" t="s">
        <v>21</v>
      </c>
      <c r="F369" s="238" t="s">
        <v>899</v>
      </c>
      <c r="G369" s="236"/>
      <c r="H369" s="239">
        <v>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133</v>
      </c>
      <c r="AU369" s="245" t="s">
        <v>83</v>
      </c>
      <c r="AV369" s="14" t="s">
        <v>83</v>
      </c>
      <c r="AW369" s="14" t="s">
        <v>34</v>
      </c>
      <c r="AX369" s="14" t="s">
        <v>73</v>
      </c>
      <c r="AY369" s="245" t="s">
        <v>122</v>
      </c>
    </row>
    <row r="370" s="15" customFormat="1">
      <c r="A370" s="15"/>
      <c r="B370" s="246"/>
      <c r="C370" s="247"/>
      <c r="D370" s="226" t="s">
        <v>133</v>
      </c>
      <c r="E370" s="248" t="s">
        <v>21</v>
      </c>
      <c r="F370" s="249" t="s">
        <v>137</v>
      </c>
      <c r="G370" s="247"/>
      <c r="H370" s="250">
        <v>4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6" t="s">
        <v>133</v>
      </c>
      <c r="AU370" s="256" t="s">
        <v>83</v>
      </c>
      <c r="AV370" s="15" t="s">
        <v>129</v>
      </c>
      <c r="AW370" s="15" t="s">
        <v>34</v>
      </c>
      <c r="AX370" s="15" t="s">
        <v>81</v>
      </c>
      <c r="AY370" s="256" t="s">
        <v>122</v>
      </c>
    </row>
    <row r="371" s="2" customFormat="1" ht="24.15" customHeight="1">
      <c r="A371" s="40"/>
      <c r="B371" s="41"/>
      <c r="C371" s="206" t="s">
        <v>473</v>
      </c>
      <c r="D371" s="206" t="s">
        <v>124</v>
      </c>
      <c r="E371" s="207" t="s">
        <v>903</v>
      </c>
      <c r="F371" s="208" t="s">
        <v>904</v>
      </c>
      <c r="G371" s="209" t="s">
        <v>305</v>
      </c>
      <c r="H371" s="210">
        <v>1</v>
      </c>
      <c r="I371" s="211"/>
      <c r="J371" s="212">
        <f>ROUND(I371*H371,2)</f>
        <v>0</v>
      </c>
      <c r="K371" s="208" t="s">
        <v>128</v>
      </c>
      <c r="L371" s="46"/>
      <c r="M371" s="213" t="s">
        <v>21</v>
      </c>
      <c r="N371" s="214" t="s">
        <v>44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129</v>
      </c>
      <c r="AT371" s="217" t="s">
        <v>124</v>
      </c>
      <c r="AU371" s="217" t="s">
        <v>83</v>
      </c>
      <c r="AY371" s="19" t="s">
        <v>122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81</v>
      </c>
      <c r="BK371" s="218">
        <f>ROUND(I371*H371,2)</f>
        <v>0</v>
      </c>
      <c r="BL371" s="19" t="s">
        <v>129</v>
      </c>
      <c r="BM371" s="217" t="s">
        <v>905</v>
      </c>
    </row>
    <row r="372" s="2" customFormat="1">
      <c r="A372" s="40"/>
      <c r="B372" s="41"/>
      <c r="C372" s="42"/>
      <c r="D372" s="219" t="s">
        <v>131</v>
      </c>
      <c r="E372" s="42"/>
      <c r="F372" s="220" t="s">
        <v>906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131</v>
      </c>
      <c r="AU372" s="19" t="s">
        <v>83</v>
      </c>
    </row>
    <row r="373" s="13" customFormat="1">
      <c r="A373" s="13"/>
      <c r="B373" s="224"/>
      <c r="C373" s="225"/>
      <c r="D373" s="226" t="s">
        <v>133</v>
      </c>
      <c r="E373" s="227" t="s">
        <v>21</v>
      </c>
      <c r="F373" s="228" t="s">
        <v>907</v>
      </c>
      <c r="G373" s="225"/>
      <c r="H373" s="227" t="s">
        <v>21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133</v>
      </c>
      <c r="AU373" s="234" t="s">
        <v>83</v>
      </c>
      <c r="AV373" s="13" t="s">
        <v>81</v>
      </c>
      <c r="AW373" s="13" t="s">
        <v>34</v>
      </c>
      <c r="AX373" s="13" t="s">
        <v>73</v>
      </c>
      <c r="AY373" s="234" t="s">
        <v>122</v>
      </c>
    </row>
    <row r="374" s="14" customFormat="1">
      <c r="A374" s="14"/>
      <c r="B374" s="235"/>
      <c r="C374" s="236"/>
      <c r="D374" s="226" t="s">
        <v>133</v>
      </c>
      <c r="E374" s="237" t="s">
        <v>21</v>
      </c>
      <c r="F374" s="238" t="s">
        <v>856</v>
      </c>
      <c r="G374" s="236"/>
      <c r="H374" s="239">
        <v>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133</v>
      </c>
      <c r="AU374" s="245" t="s">
        <v>83</v>
      </c>
      <c r="AV374" s="14" t="s">
        <v>83</v>
      </c>
      <c r="AW374" s="14" t="s">
        <v>34</v>
      </c>
      <c r="AX374" s="14" t="s">
        <v>81</v>
      </c>
      <c r="AY374" s="245" t="s">
        <v>122</v>
      </c>
    </row>
    <row r="375" s="13" customFormat="1">
      <c r="A375" s="13"/>
      <c r="B375" s="224"/>
      <c r="C375" s="225"/>
      <c r="D375" s="226" t="s">
        <v>133</v>
      </c>
      <c r="E375" s="227" t="s">
        <v>21</v>
      </c>
      <c r="F375" s="228" t="s">
        <v>908</v>
      </c>
      <c r="G375" s="225"/>
      <c r="H375" s="227" t="s">
        <v>21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133</v>
      </c>
      <c r="AU375" s="234" t="s">
        <v>83</v>
      </c>
      <c r="AV375" s="13" t="s">
        <v>81</v>
      </c>
      <c r="AW375" s="13" t="s">
        <v>34</v>
      </c>
      <c r="AX375" s="13" t="s">
        <v>73</v>
      </c>
      <c r="AY375" s="234" t="s">
        <v>122</v>
      </c>
    </row>
    <row r="376" s="2" customFormat="1" ht="16.5" customHeight="1">
      <c r="A376" s="40"/>
      <c r="B376" s="41"/>
      <c r="C376" s="257" t="s">
        <v>481</v>
      </c>
      <c r="D376" s="257" t="s">
        <v>217</v>
      </c>
      <c r="E376" s="258" t="s">
        <v>909</v>
      </c>
      <c r="F376" s="259" t="s">
        <v>910</v>
      </c>
      <c r="G376" s="260" t="s">
        <v>305</v>
      </c>
      <c r="H376" s="261">
        <v>1</v>
      </c>
      <c r="I376" s="262"/>
      <c r="J376" s="263">
        <f>ROUND(I376*H376,2)</f>
        <v>0</v>
      </c>
      <c r="K376" s="259" t="s">
        <v>128</v>
      </c>
      <c r="L376" s="264"/>
      <c r="M376" s="265" t="s">
        <v>21</v>
      </c>
      <c r="N376" s="266" t="s">
        <v>44</v>
      </c>
      <c r="O376" s="86"/>
      <c r="P376" s="215">
        <f>O376*H376</f>
        <v>0</v>
      </c>
      <c r="Q376" s="215">
        <v>0.0028</v>
      </c>
      <c r="R376" s="215">
        <f>Q376*H376</f>
        <v>0.0028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197</v>
      </c>
      <c r="AT376" s="217" t="s">
        <v>217</v>
      </c>
      <c r="AU376" s="217" t="s">
        <v>83</v>
      </c>
      <c r="AY376" s="19" t="s">
        <v>122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81</v>
      </c>
      <c r="BK376" s="218">
        <f>ROUND(I376*H376,2)</f>
        <v>0</v>
      </c>
      <c r="BL376" s="19" t="s">
        <v>129</v>
      </c>
      <c r="BM376" s="217" t="s">
        <v>911</v>
      </c>
    </row>
    <row r="377" s="2" customFormat="1" ht="24.15" customHeight="1">
      <c r="A377" s="40"/>
      <c r="B377" s="41"/>
      <c r="C377" s="206" t="s">
        <v>485</v>
      </c>
      <c r="D377" s="206" t="s">
        <v>124</v>
      </c>
      <c r="E377" s="207" t="s">
        <v>912</v>
      </c>
      <c r="F377" s="208" t="s">
        <v>913</v>
      </c>
      <c r="G377" s="209" t="s">
        <v>305</v>
      </c>
      <c r="H377" s="210">
        <v>2</v>
      </c>
      <c r="I377" s="211"/>
      <c r="J377" s="212">
        <f>ROUND(I377*H377,2)</f>
        <v>0</v>
      </c>
      <c r="K377" s="208" t="s">
        <v>128</v>
      </c>
      <c r="L377" s="46"/>
      <c r="M377" s="213" t="s">
        <v>21</v>
      </c>
      <c r="N377" s="214" t="s">
        <v>44</v>
      </c>
      <c r="O377" s="86"/>
      <c r="P377" s="215">
        <f>O377*H377</f>
        <v>0</v>
      </c>
      <c r="Q377" s="215">
        <v>0.10761999999999999</v>
      </c>
      <c r="R377" s="215">
        <f>Q377*H377</f>
        <v>0.21523999999999999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129</v>
      </c>
      <c r="AT377" s="217" t="s">
        <v>124</v>
      </c>
      <c r="AU377" s="217" t="s">
        <v>83</v>
      </c>
      <c r="AY377" s="19" t="s">
        <v>122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81</v>
      </c>
      <c r="BK377" s="218">
        <f>ROUND(I377*H377,2)</f>
        <v>0</v>
      </c>
      <c r="BL377" s="19" t="s">
        <v>129</v>
      </c>
      <c r="BM377" s="217" t="s">
        <v>914</v>
      </c>
    </row>
    <row r="378" s="2" customFormat="1">
      <c r="A378" s="40"/>
      <c r="B378" s="41"/>
      <c r="C378" s="42"/>
      <c r="D378" s="219" t="s">
        <v>131</v>
      </c>
      <c r="E378" s="42"/>
      <c r="F378" s="220" t="s">
        <v>915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131</v>
      </c>
      <c r="AU378" s="19" t="s">
        <v>83</v>
      </c>
    </row>
    <row r="379" s="14" customFormat="1">
      <c r="A379" s="14"/>
      <c r="B379" s="235"/>
      <c r="C379" s="236"/>
      <c r="D379" s="226" t="s">
        <v>133</v>
      </c>
      <c r="E379" s="237" t="s">
        <v>21</v>
      </c>
      <c r="F379" s="238" t="s">
        <v>916</v>
      </c>
      <c r="G379" s="236"/>
      <c r="H379" s="239">
        <v>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133</v>
      </c>
      <c r="AU379" s="245" t="s">
        <v>83</v>
      </c>
      <c r="AV379" s="14" t="s">
        <v>83</v>
      </c>
      <c r="AW379" s="14" t="s">
        <v>34</v>
      </c>
      <c r="AX379" s="14" t="s">
        <v>81</v>
      </c>
      <c r="AY379" s="245" t="s">
        <v>122</v>
      </c>
    </row>
    <row r="380" s="13" customFormat="1">
      <c r="A380" s="13"/>
      <c r="B380" s="224"/>
      <c r="C380" s="225"/>
      <c r="D380" s="226" t="s">
        <v>133</v>
      </c>
      <c r="E380" s="227" t="s">
        <v>21</v>
      </c>
      <c r="F380" s="228" t="s">
        <v>786</v>
      </c>
      <c r="G380" s="225"/>
      <c r="H380" s="227" t="s">
        <v>21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133</v>
      </c>
      <c r="AU380" s="234" t="s">
        <v>83</v>
      </c>
      <c r="AV380" s="13" t="s">
        <v>81</v>
      </c>
      <c r="AW380" s="13" t="s">
        <v>34</v>
      </c>
      <c r="AX380" s="13" t="s">
        <v>73</v>
      </c>
      <c r="AY380" s="234" t="s">
        <v>122</v>
      </c>
    </row>
    <row r="381" s="2" customFormat="1" ht="24.15" customHeight="1">
      <c r="A381" s="40"/>
      <c r="B381" s="41"/>
      <c r="C381" s="206" t="s">
        <v>491</v>
      </c>
      <c r="D381" s="206" t="s">
        <v>124</v>
      </c>
      <c r="E381" s="207" t="s">
        <v>917</v>
      </c>
      <c r="F381" s="208" t="s">
        <v>918</v>
      </c>
      <c r="G381" s="209" t="s">
        <v>305</v>
      </c>
      <c r="H381" s="210">
        <v>2</v>
      </c>
      <c r="I381" s="211"/>
      <c r="J381" s="212">
        <f>ROUND(I381*H381,2)</f>
        <v>0</v>
      </c>
      <c r="K381" s="208" t="s">
        <v>128</v>
      </c>
      <c r="L381" s="46"/>
      <c r="M381" s="213" t="s">
        <v>21</v>
      </c>
      <c r="N381" s="214" t="s">
        <v>44</v>
      </c>
      <c r="O381" s="86"/>
      <c r="P381" s="215">
        <f>O381*H381</f>
        <v>0</v>
      </c>
      <c r="Q381" s="215">
        <v>0.42115999999999998</v>
      </c>
      <c r="R381" s="215">
        <f>Q381*H381</f>
        <v>0.84231999999999996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129</v>
      </c>
      <c r="AT381" s="217" t="s">
        <v>124</v>
      </c>
      <c r="AU381" s="217" t="s">
        <v>83</v>
      </c>
      <c r="AY381" s="19" t="s">
        <v>122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81</v>
      </c>
      <c r="BK381" s="218">
        <f>ROUND(I381*H381,2)</f>
        <v>0</v>
      </c>
      <c r="BL381" s="19" t="s">
        <v>129</v>
      </c>
      <c r="BM381" s="217" t="s">
        <v>919</v>
      </c>
    </row>
    <row r="382" s="2" customFormat="1">
      <c r="A382" s="40"/>
      <c r="B382" s="41"/>
      <c r="C382" s="42"/>
      <c r="D382" s="219" t="s">
        <v>131</v>
      </c>
      <c r="E382" s="42"/>
      <c r="F382" s="220" t="s">
        <v>920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131</v>
      </c>
      <c r="AU382" s="19" t="s">
        <v>83</v>
      </c>
    </row>
    <row r="383" s="14" customFormat="1">
      <c r="A383" s="14"/>
      <c r="B383" s="235"/>
      <c r="C383" s="236"/>
      <c r="D383" s="226" t="s">
        <v>133</v>
      </c>
      <c r="E383" s="237" t="s">
        <v>21</v>
      </c>
      <c r="F383" s="238" t="s">
        <v>916</v>
      </c>
      <c r="G383" s="236"/>
      <c r="H383" s="239">
        <v>2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133</v>
      </c>
      <c r="AU383" s="245" t="s">
        <v>83</v>
      </c>
      <c r="AV383" s="14" t="s">
        <v>83</v>
      </c>
      <c r="AW383" s="14" t="s">
        <v>34</v>
      </c>
      <c r="AX383" s="14" t="s">
        <v>81</v>
      </c>
      <c r="AY383" s="245" t="s">
        <v>122</v>
      </c>
    </row>
    <row r="384" s="13" customFormat="1">
      <c r="A384" s="13"/>
      <c r="B384" s="224"/>
      <c r="C384" s="225"/>
      <c r="D384" s="226" t="s">
        <v>133</v>
      </c>
      <c r="E384" s="227" t="s">
        <v>21</v>
      </c>
      <c r="F384" s="228" t="s">
        <v>786</v>
      </c>
      <c r="G384" s="225"/>
      <c r="H384" s="227" t="s">
        <v>21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133</v>
      </c>
      <c r="AU384" s="234" t="s">
        <v>83</v>
      </c>
      <c r="AV384" s="13" t="s">
        <v>81</v>
      </c>
      <c r="AW384" s="13" t="s">
        <v>34</v>
      </c>
      <c r="AX384" s="13" t="s">
        <v>73</v>
      </c>
      <c r="AY384" s="234" t="s">
        <v>122</v>
      </c>
    </row>
    <row r="385" s="2" customFormat="1" ht="16.5" customHeight="1">
      <c r="A385" s="40"/>
      <c r="B385" s="41"/>
      <c r="C385" s="206" t="s">
        <v>495</v>
      </c>
      <c r="D385" s="206" t="s">
        <v>124</v>
      </c>
      <c r="E385" s="207" t="s">
        <v>500</v>
      </c>
      <c r="F385" s="208" t="s">
        <v>501</v>
      </c>
      <c r="G385" s="209" t="s">
        <v>305</v>
      </c>
      <c r="H385" s="210">
        <v>13</v>
      </c>
      <c r="I385" s="211"/>
      <c r="J385" s="212">
        <f>ROUND(I385*H385,2)</f>
        <v>0</v>
      </c>
      <c r="K385" s="208" t="s">
        <v>128</v>
      </c>
      <c r="L385" s="46"/>
      <c r="M385" s="213" t="s">
        <v>21</v>
      </c>
      <c r="N385" s="214" t="s">
        <v>44</v>
      </c>
      <c r="O385" s="86"/>
      <c r="P385" s="215">
        <f>O385*H385</f>
        <v>0</v>
      </c>
      <c r="Q385" s="215">
        <v>0.12422</v>
      </c>
      <c r="R385" s="215">
        <f>Q385*H385</f>
        <v>1.61486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129</v>
      </c>
      <c r="AT385" s="217" t="s">
        <v>124</v>
      </c>
      <c r="AU385" s="217" t="s">
        <v>83</v>
      </c>
      <c r="AY385" s="19" t="s">
        <v>122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81</v>
      </c>
      <c r="BK385" s="218">
        <f>ROUND(I385*H385,2)</f>
        <v>0</v>
      </c>
      <c r="BL385" s="19" t="s">
        <v>129</v>
      </c>
      <c r="BM385" s="217" t="s">
        <v>502</v>
      </c>
    </row>
    <row r="386" s="2" customFormat="1">
      <c r="A386" s="40"/>
      <c r="B386" s="41"/>
      <c r="C386" s="42"/>
      <c r="D386" s="219" t="s">
        <v>131</v>
      </c>
      <c r="E386" s="42"/>
      <c r="F386" s="220" t="s">
        <v>503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131</v>
      </c>
      <c r="AU386" s="19" t="s">
        <v>83</v>
      </c>
    </row>
    <row r="387" s="14" customFormat="1">
      <c r="A387" s="14"/>
      <c r="B387" s="235"/>
      <c r="C387" s="236"/>
      <c r="D387" s="226" t="s">
        <v>133</v>
      </c>
      <c r="E387" s="237" t="s">
        <v>21</v>
      </c>
      <c r="F387" s="238" t="s">
        <v>835</v>
      </c>
      <c r="G387" s="236"/>
      <c r="H387" s="239">
        <v>13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133</v>
      </c>
      <c r="AU387" s="245" t="s">
        <v>83</v>
      </c>
      <c r="AV387" s="14" t="s">
        <v>83</v>
      </c>
      <c r="AW387" s="14" t="s">
        <v>34</v>
      </c>
      <c r="AX387" s="14" t="s">
        <v>81</v>
      </c>
      <c r="AY387" s="245" t="s">
        <v>122</v>
      </c>
    </row>
    <row r="388" s="13" customFormat="1">
      <c r="A388" s="13"/>
      <c r="B388" s="224"/>
      <c r="C388" s="225"/>
      <c r="D388" s="226" t="s">
        <v>133</v>
      </c>
      <c r="E388" s="227" t="s">
        <v>21</v>
      </c>
      <c r="F388" s="228" t="s">
        <v>783</v>
      </c>
      <c r="G388" s="225"/>
      <c r="H388" s="227" t="s">
        <v>21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133</v>
      </c>
      <c r="AU388" s="234" t="s">
        <v>83</v>
      </c>
      <c r="AV388" s="13" t="s">
        <v>81</v>
      </c>
      <c r="AW388" s="13" t="s">
        <v>34</v>
      </c>
      <c r="AX388" s="13" t="s">
        <v>73</v>
      </c>
      <c r="AY388" s="234" t="s">
        <v>122</v>
      </c>
    </row>
    <row r="389" s="2" customFormat="1" ht="16.5" customHeight="1">
      <c r="A389" s="40"/>
      <c r="B389" s="41"/>
      <c r="C389" s="257" t="s">
        <v>499</v>
      </c>
      <c r="D389" s="257" t="s">
        <v>217</v>
      </c>
      <c r="E389" s="258" t="s">
        <v>505</v>
      </c>
      <c r="F389" s="259" t="s">
        <v>506</v>
      </c>
      <c r="G389" s="260" t="s">
        <v>305</v>
      </c>
      <c r="H389" s="261">
        <v>13</v>
      </c>
      <c r="I389" s="262"/>
      <c r="J389" s="263">
        <f>ROUND(I389*H389,2)</f>
        <v>0</v>
      </c>
      <c r="K389" s="259" t="s">
        <v>128</v>
      </c>
      <c r="L389" s="264"/>
      <c r="M389" s="265" t="s">
        <v>21</v>
      </c>
      <c r="N389" s="266" t="s">
        <v>44</v>
      </c>
      <c r="O389" s="86"/>
      <c r="P389" s="215">
        <f>O389*H389</f>
        <v>0</v>
      </c>
      <c r="Q389" s="215">
        <v>0.083000000000000004</v>
      </c>
      <c r="R389" s="215">
        <f>Q389*H389</f>
        <v>1.079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197</v>
      </c>
      <c r="AT389" s="217" t="s">
        <v>217</v>
      </c>
      <c r="AU389" s="217" t="s">
        <v>83</v>
      </c>
      <c r="AY389" s="19" t="s">
        <v>122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81</v>
      </c>
      <c r="BK389" s="218">
        <f>ROUND(I389*H389,2)</f>
        <v>0</v>
      </c>
      <c r="BL389" s="19" t="s">
        <v>129</v>
      </c>
      <c r="BM389" s="217" t="s">
        <v>507</v>
      </c>
    </row>
    <row r="390" s="2" customFormat="1" ht="16.5" customHeight="1">
      <c r="A390" s="40"/>
      <c r="B390" s="41"/>
      <c r="C390" s="206" t="s">
        <v>504</v>
      </c>
      <c r="D390" s="206" t="s">
        <v>124</v>
      </c>
      <c r="E390" s="207" t="s">
        <v>509</v>
      </c>
      <c r="F390" s="208" t="s">
        <v>510</v>
      </c>
      <c r="G390" s="209" t="s">
        <v>305</v>
      </c>
      <c r="H390" s="210">
        <v>13</v>
      </c>
      <c r="I390" s="211"/>
      <c r="J390" s="212">
        <f>ROUND(I390*H390,2)</f>
        <v>0</v>
      </c>
      <c r="K390" s="208" t="s">
        <v>128</v>
      </c>
      <c r="L390" s="46"/>
      <c r="M390" s="213" t="s">
        <v>21</v>
      </c>
      <c r="N390" s="214" t="s">
        <v>44</v>
      </c>
      <c r="O390" s="86"/>
      <c r="P390" s="215">
        <f>O390*H390</f>
        <v>0</v>
      </c>
      <c r="Q390" s="215">
        <v>0.02972</v>
      </c>
      <c r="R390" s="215">
        <f>Q390*H390</f>
        <v>0.38635999999999998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129</v>
      </c>
      <c r="AT390" s="217" t="s">
        <v>124</v>
      </c>
      <c r="AU390" s="217" t="s">
        <v>83</v>
      </c>
      <c r="AY390" s="19" t="s">
        <v>122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81</v>
      </c>
      <c r="BK390" s="218">
        <f>ROUND(I390*H390,2)</f>
        <v>0</v>
      </c>
      <c r="BL390" s="19" t="s">
        <v>129</v>
      </c>
      <c r="BM390" s="217" t="s">
        <v>511</v>
      </c>
    </row>
    <row r="391" s="2" customFormat="1">
      <c r="A391" s="40"/>
      <c r="B391" s="41"/>
      <c r="C391" s="42"/>
      <c r="D391" s="219" t="s">
        <v>131</v>
      </c>
      <c r="E391" s="42"/>
      <c r="F391" s="220" t="s">
        <v>512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131</v>
      </c>
      <c r="AU391" s="19" t="s">
        <v>83</v>
      </c>
    </row>
    <row r="392" s="14" customFormat="1">
      <c r="A392" s="14"/>
      <c r="B392" s="235"/>
      <c r="C392" s="236"/>
      <c r="D392" s="226" t="s">
        <v>133</v>
      </c>
      <c r="E392" s="237" t="s">
        <v>21</v>
      </c>
      <c r="F392" s="238" t="s">
        <v>835</v>
      </c>
      <c r="G392" s="236"/>
      <c r="H392" s="239">
        <v>13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133</v>
      </c>
      <c r="AU392" s="245" t="s">
        <v>83</v>
      </c>
      <c r="AV392" s="14" t="s">
        <v>83</v>
      </c>
      <c r="AW392" s="14" t="s">
        <v>34</v>
      </c>
      <c r="AX392" s="14" t="s">
        <v>81</v>
      </c>
      <c r="AY392" s="245" t="s">
        <v>122</v>
      </c>
    </row>
    <row r="393" s="13" customFormat="1">
      <c r="A393" s="13"/>
      <c r="B393" s="224"/>
      <c r="C393" s="225"/>
      <c r="D393" s="226" t="s">
        <v>133</v>
      </c>
      <c r="E393" s="227" t="s">
        <v>21</v>
      </c>
      <c r="F393" s="228" t="s">
        <v>783</v>
      </c>
      <c r="G393" s="225"/>
      <c r="H393" s="227" t="s">
        <v>21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133</v>
      </c>
      <c r="AU393" s="234" t="s">
        <v>83</v>
      </c>
      <c r="AV393" s="13" t="s">
        <v>81</v>
      </c>
      <c r="AW393" s="13" t="s">
        <v>34</v>
      </c>
      <c r="AX393" s="13" t="s">
        <v>73</v>
      </c>
      <c r="AY393" s="234" t="s">
        <v>122</v>
      </c>
    </row>
    <row r="394" s="2" customFormat="1" ht="16.5" customHeight="1">
      <c r="A394" s="40"/>
      <c r="B394" s="41"/>
      <c r="C394" s="257" t="s">
        <v>508</v>
      </c>
      <c r="D394" s="257" t="s">
        <v>217</v>
      </c>
      <c r="E394" s="258" t="s">
        <v>514</v>
      </c>
      <c r="F394" s="259" t="s">
        <v>515</v>
      </c>
      <c r="G394" s="260" t="s">
        <v>305</v>
      </c>
      <c r="H394" s="261">
        <v>13</v>
      </c>
      <c r="I394" s="262"/>
      <c r="J394" s="263">
        <f>ROUND(I394*H394,2)</f>
        <v>0</v>
      </c>
      <c r="K394" s="259" t="s">
        <v>128</v>
      </c>
      <c r="L394" s="264"/>
      <c r="M394" s="265" t="s">
        <v>21</v>
      </c>
      <c r="N394" s="266" t="s">
        <v>44</v>
      </c>
      <c r="O394" s="86"/>
      <c r="P394" s="215">
        <f>O394*H394</f>
        <v>0</v>
      </c>
      <c r="Q394" s="215">
        <v>0.058000000000000003</v>
      </c>
      <c r="R394" s="215">
        <f>Q394*H394</f>
        <v>0.754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197</v>
      </c>
      <c r="AT394" s="217" t="s">
        <v>217</v>
      </c>
      <c r="AU394" s="217" t="s">
        <v>83</v>
      </c>
      <c r="AY394" s="19" t="s">
        <v>122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81</v>
      </c>
      <c r="BK394" s="218">
        <f>ROUND(I394*H394,2)</f>
        <v>0</v>
      </c>
      <c r="BL394" s="19" t="s">
        <v>129</v>
      </c>
      <c r="BM394" s="217" t="s">
        <v>516</v>
      </c>
    </row>
    <row r="395" s="2" customFormat="1" ht="24.15" customHeight="1">
      <c r="A395" s="40"/>
      <c r="B395" s="41"/>
      <c r="C395" s="206" t="s">
        <v>513</v>
      </c>
      <c r="D395" s="206" t="s">
        <v>124</v>
      </c>
      <c r="E395" s="207" t="s">
        <v>518</v>
      </c>
      <c r="F395" s="208" t="s">
        <v>519</v>
      </c>
      <c r="G395" s="209" t="s">
        <v>305</v>
      </c>
      <c r="H395" s="210">
        <v>5</v>
      </c>
      <c r="I395" s="211"/>
      <c r="J395" s="212">
        <f>ROUND(I395*H395,2)</f>
        <v>0</v>
      </c>
      <c r="K395" s="208" t="s">
        <v>128</v>
      </c>
      <c r="L395" s="46"/>
      <c r="M395" s="213" t="s">
        <v>21</v>
      </c>
      <c r="N395" s="214" t="s">
        <v>44</v>
      </c>
      <c r="O395" s="86"/>
      <c r="P395" s="215">
        <f>O395*H395</f>
        <v>0</v>
      </c>
      <c r="Q395" s="215">
        <v>0.65847999999999995</v>
      </c>
      <c r="R395" s="215">
        <f>Q395*H395</f>
        <v>3.2923999999999998</v>
      </c>
      <c r="S395" s="215">
        <v>0.66000000000000003</v>
      </c>
      <c r="T395" s="216">
        <f>S395*H395</f>
        <v>3.3000000000000003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129</v>
      </c>
      <c r="AT395" s="217" t="s">
        <v>124</v>
      </c>
      <c r="AU395" s="217" t="s">
        <v>83</v>
      </c>
      <c r="AY395" s="19" t="s">
        <v>122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81</v>
      </c>
      <c r="BK395" s="218">
        <f>ROUND(I395*H395,2)</f>
        <v>0</v>
      </c>
      <c r="BL395" s="19" t="s">
        <v>129</v>
      </c>
      <c r="BM395" s="217" t="s">
        <v>520</v>
      </c>
    </row>
    <row r="396" s="2" customFormat="1">
      <c r="A396" s="40"/>
      <c r="B396" s="41"/>
      <c r="C396" s="42"/>
      <c r="D396" s="219" t="s">
        <v>131</v>
      </c>
      <c r="E396" s="42"/>
      <c r="F396" s="220" t="s">
        <v>521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131</v>
      </c>
      <c r="AU396" s="19" t="s">
        <v>83</v>
      </c>
    </row>
    <row r="397" s="13" customFormat="1">
      <c r="A397" s="13"/>
      <c r="B397" s="224"/>
      <c r="C397" s="225"/>
      <c r="D397" s="226" t="s">
        <v>133</v>
      </c>
      <c r="E397" s="227" t="s">
        <v>21</v>
      </c>
      <c r="F397" s="228" t="s">
        <v>522</v>
      </c>
      <c r="G397" s="225"/>
      <c r="H397" s="227" t="s">
        <v>21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133</v>
      </c>
      <c r="AU397" s="234" t="s">
        <v>83</v>
      </c>
      <c r="AV397" s="13" t="s">
        <v>81</v>
      </c>
      <c r="AW397" s="13" t="s">
        <v>34</v>
      </c>
      <c r="AX397" s="13" t="s">
        <v>73</v>
      </c>
      <c r="AY397" s="234" t="s">
        <v>122</v>
      </c>
    </row>
    <row r="398" s="14" customFormat="1">
      <c r="A398" s="14"/>
      <c r="B398" s="235"/>
      <c r="C398" s="236"/>
      <c r="D398" s="226" t="s">
        <v>133</v>
      </c>
      <c r="E398" s="237" t="s">
        <v>21</v>
      </c>
      <c r="F398" s="238" t="s">
        <v>921</v>
      </c>
      <c r="G398" s="236"/>
      <c r="H398" s="239">
        <v>5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133</v>
      </c>
      <c r="AU398" s="245" t="s">
        <v>83</v>
      </c>
      <c r="AV398" s="14" t="s">
        <v>83</v>
      </c>
      <c r="AW398" s="14" t="s">
        <v>34</v>
      </c>
      <c r="AX398" s="14" t="s">
        <v>81</v>
      </c>
      <c r="AY398" s="245" t="s">
        <v>122</v>
      </c>
    </row>
    <row r="399" s="2" customFormat="1" ht="16.5" customHeight="1">
      <c r="A399" s="40"/>
      <c r="B399" s="41"/>
      <c r="C399" s="257" t="s">
        <v>517</v>
      </c>
      <c r="D399" s="257" t="s">
        <v>217</v>
      </c>
      <c r="E399" s="258" t="s">
        <v>525</v>
      </c>
      <c r="F399" s="259" t="s">
        <v>526</v>
      </c>
      <c r="G399" s="260" t="s">
        <v>305</v>
      </c>
      <c r="H399" s="261">
        <v>5</v>
      </c>
      <c r="I399" s="262"/>
      <c r="J399" s="263">
        <f>ROUND(I399*H399,2)</f>
        <v>0</v>
      </c>
      <c r="K399" s="259" t="s">
        <v>128</v>
      </c>
      <c r="L399" s="264"/>
      <c r="M399" s="265" t="s">
        <v>21</v>
      </c>
      <c r="N399" s="266" t="s">
        <v>44</v>
      </c>
      <c r="O399" s="86"/>
      <c r="P399" s="215">
        <f>O399*H399</f>
        <v>0</v>
      </c>
      <c r="Q399" s="215">
        <v>0.19600000000000001</v>
      </c>
      <c r="R399" s="215">
        <f>Q399*H399</f>
        <v>0.97999999999999998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197</v>
      </c>
      <c r="AT399" s="217" t="s">
        <v>217</v>
      </c>
      <c r="AU399" s="217" t="s">
        <v>83</v>
      </c>
      <c r="AY399" s="19" t="s">
        <v>122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81</v>
      </c>
      <c r="BK399" s="218">
        <f>ROUND(I399*H399,2)</f>
        <v>0</v>
      </c>
      <c r="BL399" s="19" t="s">
        <v>129</v>
      </c>
      <c r="BM399" s="217" t="s">
        <v>527</v>
      </c>
    </row>
    <row r="400" s="2" customFormat="1" ht="16.5" customHeight="1">
      <c r="A400" s="40"/>
      <c r="B400" s="41"/>
      <c r="C400" s="206" t="s">
        <v>524</v>
      </c>
      <c r="D400" s="206" t="s">
        <v>124</v>
      </c>
      <c r="E400" s="207" t="s">
        <v>529</v>
      </c>
      <c r="F400" s="208" t="s">
        <v>530</v>
      </c>
      <c r="G400" s="209" t="s">
        <v>305</v>
      </c>
      <c r="H400" s="210">
        <v>4</v>
      </c>
      <c r="I400" s="211"/>
      <c r="J400" s="212">
        <f>ROUND(I400*H400,2)</f>
        <v>0</v>
      </c>
      <c r="K400" s="208" t="s">
        <v>128</v>
      </c>
      <c r="L400" s="46"/>
      <c r="M400" s="213" t="s">
        <v>21</v>
      </c>
      <c r="N400" s="214" t="s">
        <v>44</v>
      </c>
      <c r="O400" s="86"/>
      <c r="P400" s="215">
        <f>O400*H400</f>
        <v>0</v>
      </c>
      <c r="Q400" s="215">
        <v>0.10037</v>
      </c>
      <c r="R400" s="215">
        <f>Q400*H400</f>
        <v>0.40148</v>
      </c>
      <c r="S400" s="215">
        <v>0.10000000000000001</v>
      </c>
      <c r="T400" s="216">
        <f>S400*H400</f>
        <v>0.40000000000000002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129</v>
      </c>
      <c r="AT400" s="217" t="s">
        <v>124</v>
      </c>
      <c r="AU400" s="217" t="s">
        <v>83</v>
      </c>
      <c r="AY400" s="19" t="s">
        <v>122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81</v>
      </c>
      <c r="BK400" s="218">
        <f>ROUND(I400*H400,2)</f>
        <v>0</v>
      </c>
      <c r="BL400" s="19" t="s">
        <v>129</v>
      </c>
      <c r="BM400" s="217" t="s">
        <v>531</v>
      </c>
    </row>
    <row r="401" s="2" customFormat="1">
      <c r="A401" s="40"/>
      <c r="B401" s="41"/>
      <c r="C401" s="42"/>
      <c r="D401" s="219" t="s">
        <v>131</v>
      </c>
      <c r="E401" s="42"/>
      <c r="F401" s="220" t="s">
        <v>532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131</v>
      </c>
      <c r="AU401" s="19" t="s">
        <v>83</v>
      </c>
    </row>
    <row r="402" s="13" customFormat="1">
      <c r="A402" s="13"/>
      <c r="B402" s="224"/>
      <c r="C402" s="225"/>
      <c r="D402" s="226" t="s">
        <v>133</v>
      </c>
      <c r="E402" s="227" t="s">
        <v>21</v>
      </c>
      <c r="F402" s="228" t="s">
        <v>533</v>
      </c>
      <c r="G402" s="225"/>
      <c r="H402" s="227" t="s">
        <v>21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133</v>
      </c>
      <c r="AU402" s="234" t="s">
        <v>83</v>
      </c>
      <c r="AV402" s="13" t="s">
        <v>81</v>
      </c>
      <c r="AW402" s="13" t="s">
        <v>34</v>
      </c>
      <c r="AX402" s="13" t="s">
        <v>73</v>
      </c>
      <c r="AY402" s="234" t="s">
        <v>122</v>
      </c>
    </row>
    <row r="403" s="14" customFormat="1">
      <c r="A403" s="14"/>
      <c r="B403" s="235"/>
      <c r="C403" s="236"/>
      <c r="D403" s="226" t="s">
        <v>133</v>
      </c>
      <c r="E403" s="237" t="s">
        <v>21</v>
      </c>
      <c r="F403" s="238" t="s">
        <v>922</v>
      </c>
      <c r="G403" s="236"/>
      <c r="H403" s="239">
        <v>4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133</v>
      </c>
      <c r="AU403" s="245" t="s">
        <v>83</v>
      </c>
      <c r="AV403" s="14" t="s">
        <v>83</v>
      </c>
      <c r="AW403" s="14" t="s">
        <v>34</v>
      </c>
      <c r="AX403" s="14" t="s">
        <v>81</v>
      </c>
      <c r="AY403" s="245" t="s">
        <v>122</v>
      </c>
    </row>
    <row r="404" s="2" customFormat="1" ht="16.5" customHeight="1">
      <c r="A404" s="40"/>
      <c r="B404" s="41"/>
      <c r="C404" s="257" t="s">
        <v>528</v>
      </c>
      <c r="D404" s="257" t="s">
        <v>217</v>
      </c>
      <c r="E404" s="258" t="s">
        <v>535</v>
      </c>
      <c r="F404" s="259" t="s">
        <v>536</v>
      </c>
      <c r="G404" s="260" t="s">
        <v>305</v>
      </c>
      <c r="H404" s="261">
        <v>4</v>
      </c>
      <c r="I404" s="262"/>
      <c r="J404" s="263">
        <f>ROUND(I404*H404,2)</f>
        <v>0</v>
      </c>
      <c r="K404" s="259" t="s">
        <v>128</v>
      </c>
      <c r="L404" s="264"/>
      <c r="M404" s="265" t="s">
        <v>21</v>
      </c>
      <c r="N404" s="266" t="s">
        <v>44</v>
      </c>
      <c r="O404" s="86"/>
      <c r="P404" s="215">
        <f>O404*H404</f>
        <v>0</v>
      </c>
      <c r="Q404" s="215">
        <v>0.041099999999999998</v>
      </c>
      <c r="R404" s="215">
        <f>Q404*H404</f>
        <v>0.16439999999999999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197</v>
      </c>
      <c r="AT404" s="217" t="s">
        <v>217</v>
      </c>
      <c r="AU404" s="217" t="s">
        <v>83</v>
      </c>
      <c r="AY404" s="19" t="s">
        <v>122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81</v>
      </c>
      <c r="BK404" s="218">
        <f>ROUND(I404*H404,2)</f>
        <v>0</v>
      </c>
      <c r="BL404" s="19" t="s">
        <v>129</v>
      </c>
      <c r="BM404" s="217" t="s">
        <v>537</v>
      </c>
    </row>
    <row r="405" s="2" customFormat="1" ht="16.5" customHeight="1">
      <c r="A405" s="40"/>
      <c r="B405" s="41"/>
      <c r="C405" s="206" t="s">
        <v>534</v>
      </c>
      <c r="D405" s="206" t="s">
        <v>124</v>
      </c>
      <c r="E405" s="207" t="s">
        <v>565</v>
      </c>
      <c r="F405" s="208" t="s">
        <v>566</v>
      </c>
      <c r="G405" s="209" t="s">
        <v>305</v>
      </c>
      <c r="H405" s="210">
        <v>13</v>
      </c>
      <c r="I405" s="211"/>
      <c r="J405" s="212">
        <f>ROUND(I405*H405,2)</f>
        <v>0</v>
      </c>
      <c r="K405" s="208" t="s">
        <v>128</v>
      </c>
      <c r="L405" s="46"/>
      <c r="M405" s="213" t="s">
        <v>21</v>
      </c>
      <c r="N405" s="214" t="s">
        <v>44</v>
      </c>
      <c r="O405" s="86"/>
      <c r="P405" s="215">
        <f>O405*H405</f>
        <v>0</v>
      </c>
      <c r="Q405" s="215">
        <v>0.21734000000000001</v>
      </c>
      <c r="R405" s="215">
        <f>Q405*H405</f>
        <v>2.8254200000000003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129</v>
      </c>
      <c r="AT405" s="217" t="s">
        <v>124</v>
      </c>
      <c r="AU405" s="217" t="s">
        <v>83</v>
      </c>
      <c r="AY405" s="19" t="s">
        <v>122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81</v>
      </c>
      <c r="BK405" s="218">
        <f>ROUND(I405*H405,2)</f>
        <v>0</v>
      </c>
      <c r="BL405" s="19" t="s">
        <v>129</v>
      </c>
      <c r="BM405" s="217" t="s">
        <v>567</v>
      </c>
    </row>
    <row r="406" s="2" customFormat="1">
      <c r="A406" s="40"/>
      <c r="B406" s="41"/>
      <c r="C406" s="42"/>
      <c r="D406" s="219" t="s">
        <v>131</v>
      </c>
      <c r="E406" s="42"/>
      <c r="F406" s="220" t="s">
        <v>568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131</v>
      </c>
      <c r="AU406" s="19" t="s">
        <v>83</v>
      </c>
    </row>
    <row r="407" s="13" customFormat="1">
      <c r="A407" s="13"/>
      <c r="B407" s="224"/>
      <c r="C407" s="225"/>
      <c r="D407" s="226" t="s">
        <v>133</v>
      </c>
      <c r="E407" s="227" t="s">
        <v>21</v>
      </c>
      <c r="F407" s="228" t="s">
        <v>308</v>
      </c>
      <c r="G407" s="225"/>
      <c r="H407" s="227" t="s">
        <v>21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133</v>
      </c>
      <c r="AU407" s="234" t="s">
        <v>83</v>
      </c>
      <c r="AV407" s="13" t="s">
        <v>81</v>
      </c>
      <c r="AW407" s="13" t="s">
        <v>34</v>
      </c>
      <c r="AX407" s="13" t="s">
        <v>73</v>
      </c>
      <c r="AY407" s="234" t="s">
        <v>122</v>
      </c>
    </row>
    <row r="408" s="14" customFormat="1">
      <c r="A408" s="14"/>
      <c r="B408" s="235"/>
      <c r="C408" s="236"/>
      <c r="D408" s="226" t="s">
        <v>133</v>
      </c>
      <c r="E408" s="237" t="s">
        <v>21</v>
      </c>
      <c r="F408" s="238" t="s">
        <v>835</v>
      </c>
      <c r="G408" s="236"/>
      <c r="H408" s="239">
        <v>13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133</v>
      </c>
      <c r="AU408" s="245" t="s">
        <v>83</v>
      </c>
      <c r="AV408" s="14" t="s">
        <v>83</v>
      </c>
      <c r="AW408" s="14" t="s">
        <v>34</v>
      </c>
      <c r="AX408" s="14" t="s">
        <v>81</v>
      </c>
      <c r="AY408" s="245" t="s">
        <v>122</v>
      </c>
    </row>
    <row r="409" s="13" customFormat="1">
      <c r="A409" s="13"/>
      <c r="B409" s="224"/>
      <c r="C409" s="225"/>
      <c r="D409" s="226" t="s">
        <v>133</v>
      </c>
      <c r="E409" s="227" t="s">
        <v>21</v>
      </c>
      <c r="F409" s="228" t="s">
        <v>783</v>
      </c>
      <c r="G409" s="225"/>
      <c r="H409" s="227" t="s">
        <v>21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133</v>
      </c>
      <c r="AU409" s="234" t="s">
        <v>83</v>
      </c>
      <c r="AV409" s="13" t="s">
        <v>81</v>
      </c>
      <c r="AW409" s="13" t="s">
        <v>34</v>
      </c>
      <c r="AX409" s="13" t="s">
        <v>73</v>
      </c>
      <c r="AY409" s="234" t="s">
        <v>122</v>
      </c>
    </row>
    <row r="410" s="2" customFormat="1" ht="16.5" customHeight="1">
      <c r="A410" s="40"/>
      <c r="B410" s="41"/>
      <c r="C410" s="257" t="s">
        <v>538</v>
      </c>
      <c r="D410" s="257" t="s">
        <v>217</v>
      </c>
      <c r="E410" s="258" t="s">
        <v>546</v>
      </c>
      <c r="F410" s="259" t="s">
        <v>547</v>
      </c>
      <c r="G410" s="260" t="s">
        <v>305</v>
      </c>
      <c r="H410" s="261">
        <v>13</v>
      </c>
      <c r="I410" s="262"/>
      <c r="J410" s="263">
        <f>ROUND(I410*H410,2)</f>
        <v>0</v>
      </c>
      <c r="K410" s="259" t="s">
        <v>128</v>
      </c>
      <c r="L410" s="264"/>
      <c r="M410" s="265" t="s">
        <v>21</v>
      </c>
      <c r="N410" s="266" t="s">
        <v>44</v>
      </c>
      <c r="O410" s="86"/>
      <c r="P410" s="215">
        <f>O410*H410</f>
        <v>0</v>
      </c>
      <c r="Q410" s="215">
        <v>0.050599999999999999</v>
      </c>
      <c r="R410" s="215">
        <f>Q410*H410</f>
        <v>0.65779999999999994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197</v>
      </c>
      <c r="AT410" s="217" t="s">
        <v>217</v>
      </c>
      <c r="AU410" s="217" t="s">
        <v>83</v>
      </c>
      <c r="AY410" s="19" t="s">
        <v>122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81</v>
      </c>
      <c r="BK410" s="218">
        <f>ROUND(I410*H410,2)</f>
        <v>0</v>
      </c>
      <c r="BL410" s="19" t="s">
        <v>129</v>
      </c>
      <c r="BM410" s="217" t="s">
        <v>572</v>
      </c>
    </row>
    <row r="411" s="2" customFormat="1" ht="16.5" customHeight="1">
      <c r="A411" s="40"/>
      <c r="B411" s="41"/>
      <c r="C411" s="257" t="s">
        <v>545</v>
      </c>
      <c r="D411" s="257" t="s">
        <v>217</v>
      </c>
      <c r="E411" s="258" t="s">
        <v>561</v>
      </c>
      <c r="F411" s="259" t="s">
        <v>562</v>
      </c>
      <c r="G411" s="260" t="s">
        <v>305</v>
      </c>
      <c r="H411" s="261">
        <v>13</v>
      </c>
      <c r="I411" s="262"/>
      <c r="J411" s="263">
        <f>ROUND(I411*H411,2)</f>
        <v>0</v>
      </c>
      <c r="K411" s="259" t="s">
        <v>128</v>
      </c>
      <c r="L411" s="264"/>
      <c r="M411" s="265" t="s">
        <v>21</v>
      </c>
      <c r="N411" s="266" t="s">
        <v>44</v>
      </c>
      <c r="O411" s="86"/>
      <c r="P411" s="215">
        <f>O411*H411</f>
        <v>0</v>
      </c>
      <c r="Q411" s="215">
        <v>0.0040000000000000001</v>
      </c>
      <c r="R411" s="215">
        <f>Q411*H411</f>
        <v>0.052000000000000005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197</v>
      </c>
      <c r="AT411" s="217" t="s">
        <v>217</v>
      </c>
      <c r="AU411" s="217" t="s">
        <v>83</v>
      </c>
      <c r="AY411" s="19" t="s">
        <v>122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81</v>
      </c>
      <c r="BK411" s="218">
        <f>ROUND(I411*H411,2)</f>
        <v>0</v>
      </c>
      <c r="BL411" s="19" t="s">
        <v>129</v>
      </c>
      <c r="BM411" s="217" t="s">
        <v>574</v>
      </c>
    </row>
    <row r="412" s="2" customFormat="1" ht="16.5" customHeight="1">
      <c r="A412" s="40"/>
      <c r="B412" s="41"/>
      <c r="C412" s="206" t="s">
        <v>549</v>
      </c>
      <c r="D412" s="206" t="s">
        <v>124</v>
      </c>
      <c r="E412" s="207" t="s">
        <v>576</v>
      </c>
      <c r="F412" s="208" t="s">
        <v>577</v>
      </c>
      <c r="G412" s="209" t="s">
        <v>153</v>
      </c>
      <c r="H412" s="210">
        <v>13.42</v>
      </c>
      <c r="I412" s="211"/>
      <c r="J412" s="212">
        <f>ROUND(I412*H412,2)</f>
        <v>0</v>
      </c>
      <c r="K412" s="208" t="s">
        <v>128</v>
      </c>
      <c r="L412" s="46"/>
      <c r="M412" s="213" t="s">
        <v>21</v>
      </c>
      <c r="N412" s="214" t="s">
        <v>44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129</v>
      </c>
      <c r="AT412" s="217" t="s">
        <v>124</v>
      </c>
      <c r="AU412" s="217" t="s">
        <v>83</v>
      </c>
      <c r="AY412" s="19" t="s">
        <v>122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81</v>
      </c>
      <c r="BK412" s="218">
        <f>ROUND(I412*H412,2)</f>
        <v>0</v>
      </c>
      <c r="BL412" s="19" t="s">
        <v>129</v>
      </c>
      <c r="BM412" s="217" t="s">
        <v>578</v>
      </c>
    </row>
    <row r="413" s="2" customFormat="1">
      <c r="A413" s="40"/>
      <c r="B413" s="41"/>
      <c r="C413" s="42"/>
      <c r="D413" s="219" t="s">
        <v>131</v>
      </c>
      <c r="E413" s="42"/>
      <c r="F413" s="220" t="s">
        <v>579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131</v>
      </c>
      <c r="AU413" s="19" t="s">
        <v>83</v>
      </c>
    </row>
    <row r="414" s="13" customFormat="1">
      <c r="A414" s="13"/>
      <c r="B414" s="224"/>
      <c r="C414" s="225"/>
      <c r="D414" s="226" t="s">
        <v>133</v>
      </c>
      <c r="E414" s="227" t="s">
        <v>21</v>
      </c>
      <c r="F414" s="228" t="s">
        <v>297</v>
      </c>
      <c r="G414" s="225"/>
      <c r="H414" s="227" t="s">
        <v>21</v>
      </c>
      <c r="I414" s="229"/>
      <c r="J414" s="225"/>
      <c r="K414" s="225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133</v>
      </c>
      <c r="AU414" s="234" t="s">
        <v>83</v>
      </c>
      <c r="AV414" s="13" t="s">
        <v>81</v>
      </c>
      <c r="AW414" s="13" t="s">
        <v>34</v>
      </c>
      <c r="AX414" s="13" t="s">
        <v>73</v>
      </c>
      <c r="AY414" s="234" t="s">
        <v>122</v>
      </c>
    </row>
    <row r="415" s="14" customFormat="1">
      <c r="A415" s="14"/>
      <c r="B415" s="235"/>
      <c r="C415" s="236"/>
      <c r="D415" s="226" t="s">
        <v>133</v>
      </c>
      <c r="E415" s="237" t="s">
        <v>21</v>
      </c>
      <c r="F415" s="238" t="s">
        <v>923</v>
      </c>
      <c r="G415" s="236"/>
      <c r="H415" s="239">
        <v>1.3420000000000001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133</v>
      </c>
      <c r="AU415" s="245" t="s">
        <v>83</v>
      </c>
      <c r="AV415" s="14" t="s">
        <v>83</v>
      </c>
      <c r="AW415" s="14" t="s">
        <v>34</v>
      </c>
      <c r="AX415" s="14" t="s">
        <v>73</v>
      </c>
      <c r="AY415" s="245" t="s">
        <v>122</v>
      </c>
    </row>
    <row r="416" s="14" customFormat="1">
      <c r="A416" s="14"/>
      <c r="B416" s="235"/>
      <c r="C416" s="236"/>
      <c r="D416" s="226" t="s">
        <v>133</v>
      </c>
      <c r="E416" s="237" t="s">
        <v>21</v>
      </c>
      <c r="F416" s="238" t="s">
        <v>924</v>
      </c>
      <c r="G416" s="236"/>
      <c r="H416" s="239">
        <v>1.3420000000000001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133</v>
      </c>
      <c r="AU416" s="245" t="s">
        <v>83</v>
      </c>
      <c r="AV416" s="14" t="s">
        <v>83</v>
      </c>
      <c r="AW416" s="14" t="s">
        <v>34</v>
      </c>
      <c r="AX416" s="14" t="s">
        <v>73</v>
      </c>
      <c r="AY416" s="245" t="s">
        <v>122</v>
      </c>
    </row>
    <row r="417" s="14" customFormat="1">
      <c r="A417" s="14"/>
      <c r="B417" s="235"/>
      <c r="C417" s="236"/>
      <c r="D417" s="226" t="s">
        <v>133</v>
      </c>
      <c r="E417" s="237" t="s">
        <v>21</v>
      </c>
      <c r="F417" s="238" t="s">
        <v>925</v>
      </c>
      <c r="G417" s="236"/>
      <c r="H417" s="239">
        <v>1.3420000000000001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133</v>
      </c>
      <c r="AU417" s="245" t="s">
        <v>83</v>
      </c>
      <c r="AV417" s="14" t="s">
        <v>83</v>
      </c>
      <c r="AW417" s="14" t="s">
        <v>34</v>
      </c>
      <c r="AX417" s="14" t="s">
        <v>73</v>
      </c>
      <c r="AY417" s="245" t="s">
        <v>122</v>
      </c>
    </row>
    <row r="418" s="14" customFormat="1">
      <c r="A418" s="14"/>
      <c r="B418" s="235"/>
      <c r="C418" s="236"/>
      <c r="D418" s="226" t="s">
        <v>133</v>
      </c>
      <c r="E418" s="237" t="s">
        <v>21</v>
      </c>
      <c r="F418" s="238" t="s">
        <v>926</v>
      </c>
      <c r="G418" s="236"/>
      <c r="H418" s="239">
        <v>1.3420000000000001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133</v>
      </c>
      <c r="AU418" s="245" t="s">
        <v>83</v>
      </c>
      <c r="AV418" s="14" t="s">
        <v>83</v>
      </c>
      <c r="AW418" s="14" t="s">
        <v>34</v>
      </c>
      <c r="AX418" s="14" t="s">
        <v>73</v>
      </c>
      <c r="AY418" s="245" t="s">
        <v>122</v>
      </c>
    </row>
    <row r="419" s="14" customFormat="1">
      <c r="A419" s="14"/>
      <c r="B419" s="235"/>
      <c r="C419" s="236"/>
      <c r="D419" s="226" t="s">
        <v>133</v>
      </c>
      <c r="E419" s="237" t="s">
        <v>21</v>
      </c>
      <c r="F419" s="238" t="s">
        <v>927</v>
      </c>
      <c r="G419" s="236"/>
      <c r="H419" s="239">
        <v>1.3420000000000001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5" t="s">
        <v>133</v>
      </c>
      <c r="AU419" s="245" t="s">
        <v>83</v>
      </c>
      <c r="AV419" s="14" t="s">
        <v>83</v>
      </c>
      <c r="AW419" s="14" t="s">
        <v>34</v>
      </c>
      <c r="AX419" s="14" t="s">
        <v>73</v>
      </c>
      <c r="AY419" s="245" t="s">
        <v>122</v>
      </c>
    </row>
    <row r="420" s="14" customFormat="1">
      <c r="A420" s="14"/>
      <c r="B420" s="235"/>
      <c r="C420" s="236"/>
      <c r="D420" s="226" t="s">
        <v>133</v>
      </c>
      <c r="E420" s="237" t="s">
        <v>21</v>
      </c>
      <c r="F420" s="238" t="s">
        <v>928</v>
      </c>
      <c r="G420" s="236"/>
      <c r="H420" s="239">
        <v>1.3420000000000001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133</v>
      </c>
      <c r="AU420" s="245" t="s">
        <v>83</v>
      </c>
      <c r="AV420" s="14" t="s">
        <v>83</v>
      </c>
      <c r="AW420" s="14" t="s">
        <v>34</v>
      </c>
      <c r="AX420" s="14" t="s">
        <v>73</v>
      </c>
      <c r="AY420" s="245" t="s">
        <v>122</v>
      </c>
    </row>
    <row r="421" s="13" customFormat="1">
      <c r="A421" s="13"/>
      <c r="B421" s="224"/>
      <c r="C421" s="225"/>
      <c r="D421" s="226" t="s">
        <v>133</v>
      </c>
      <c r="E421" s="227" t="s">
        <v>21</v>
      </c>
      <c r="F421" s="228" t="s">
        <v>300</v>
      </c>
      <c r="G421" s="225"/>
      <c r="H421" s="227" t="s">
        <v>21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133</v>
      </c>
      <c r="AU421" s="234" t="s">
        <v>83</v>
      </c>
      <c r="AV421" s="13" t="s">
        <v>81</v>
      </c>
      <c r="AW421" s="13" t="s">
        <v>34</v>
      </c>
      <c r="AX421" s="13" t="s">
        <v>73</v>
      </c>
      <c r="AY421" s="234" t="s">
        <v>122</v>
      </c>
    </row>
    <row r="422" s="14" customFormat="1">
      <c r="A422" s="14"/>
      <c r="B422" s="235"/>
      <c r="C422" s="236"/>
      <c r="D422" s="226" t="s">
        <v>133</v>
      </c>
      <c r="E422" s="237" t="s">
        <v>21</v>
      </c>
      <c r="F422" s="238" t="s">
        <v>929</v>
      </c>
      <c r="G422" s="236"/>
      <c r="H422" s="239">
        <v>1.3420000000000001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133</v>
      </c>
      <c r="AU422" s="245" t="s">
        <v>83</v>
      </c>
      <c r="AV422" s="14" t="s">
        <v>83</v>
      </c>
      <c r="AW422" s="14" t="s">
        <v>34</v>
      </c>
      <c r="AX422" s="14" t="s">
        <v>73</v>
      </c>
      <c r="AY422" s="245" t="s">
        <v>122</v>
      </c>
    </row>
    <row r="423" s="14" customFormat="1">
      <c r="A423" s="14"/>
      <c r="B423" s="235"/>
      <c r="C423" s="236"/>
      <c r="D423" s="226" t="s">
        <v>133</v>
      </c>
      <c r="E423" s="237" t="s">
        <v>21</v>
      </c>
      <c r="F423" s="238" t="s">
        <v>930</v>
      </c>
      <c r="G423" s="236"/>
      <c r="H423" s="239">
        <v>1.3420000000000001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133</v>
      </c>
      <c r="AU423" s="245" t="s">
        <v>83</v>
      </c>
      <c r="AV423" s="14" t="s">
        <v>83</v>
      </c>
      <c r="AW423" s="14" t="s">
        <v>34</v>
      </c>
      <c r="AX423" s="14" t="s">
        <v>73</v>
      </c>
      <c r="AY423" s="245" t="s">
        <v>122</v>
      </c>
    </row>
    <row r="424" s="14" customFormat="1">
      <c r="A424" s="14"/>
      <c r="B424" s="235"/>
      <c r="C424" s="236"/>
      <c r="D424" s="226" t="s">
        <v>133</v>
      </c>
      <c r="E424" s="237" t="s">
        <v>21</v>
      </c>
      <c r="F424" s="238" t="s">
        <v>931</v>
      </c>
      <c r="G424" s="236"/>
      <c r="H424" s="239">
        <v>1.3420000000000001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133</v>
      </c>
      <c r="AU424" s="245" t="s">
        <v>83</v>
      </c>
      <c r="AV424" s="14" t="s">
        <v>83</v>
      </c>
      <c r="AW424" s="14" t="s">
        <v>34</v>
      </c>
      <c r="AX424" s="14" t="s">
        <v>73</v>
      </c>
      <c r="AY424" s="245" t="s">
        <v>122</v>
      </c>
    </row>
    <row r="425" s="14" customFormat="1">
      <c r="A425" s="14"/>
      <c r="B425" s="235"/>
      <c r="C425" s="236"/>
      <c r="D425" s="226" t="s">
        <v>133</v>
      </c>
      <c r="E425" s="237" t="s">
        <v>21</v>
      </c>
      <c r="F425" s="238" t="s">
        <v>932</v>
      </c>
      <c r="G425" s="236"/>
      <c r="H425" s="239">
        <v>1.3420000000000001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133</v>
      </c>
      <c r="AU425" s="245" t="s">
        <v>83</v>
      </c>
      <c r="AV425" s="14" t="s">
        <v>83</v>
      </c>
      <c r="AW425" s="14" t="s">
        <v>34</v>
      </c>
      <c r="AX425" s="14" t="s">
        <v>73</v>
      </c>
      <c r="AY425" s="245" t="s">
        <v>122</v>
      </c>
    </row>
    <row r="426" s="15" customFormat="1">
      <c r="A426" s="15"/>
      <c r="B426" s="246"/>
      <c r="C426" s="247"/>
      <c r="D426" s="226" t="s">
        <v>133</v>
      </c>
      <c r="E426" s="248" t="s">
        <v>21</v>
      </c>
      <c r="F426" s="249" t="s">
        <v>137</v>
      </c>
      <c r="G426" s="247"/>
      <c r="H426" s="250">
        <v>13.420000000000004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133</v>
      </c>
      <c r="AU426" s="256" t="s">
        <v>83</v>
      </c>
      <c r="AV426" s="15" t="s">
        <v>129</v>
      </c>
      <c r="AW426" s="15" t="s">
        <v>34</v>
      </c>
      <c r="AX426" s="15" t="s">
        <v>81</v>
      </c>
      <c r="AY426" s="256" t="s">
        <v>122</v>
      </c>
    </row>
    <row r="427" s="2" customFormat="1" ht="16.5" customHeight="1">
      <c r="A427" s="40"/>
      <c r="B427" s="41"/>
      <c r="C427" s="206" t="s">
        <v>556</v>
      </c>
      <c r="D427" s="206" t="s">
        <v>124</v>
      </c>
      <c r="E427" s="207" t="s">
        <v>586</v>
      </c>
      <c r="F427" s="208" t="s">
        <v>587</v>
      </c>
      <c r="G427" s="209" t="s">
        <v>153</v>
      </c>
      <c r="H427" s="210">
        <v>2.1000000000000001</v>
      </c>
      <c r="I427" s="211"/>
      <c r="J427" s="212">
        <f>ROUND(I427*H427,2)</f>
        <v>0</v>
      </c>
      <c r="K427" s="208" t="s">
        <v>128</v>
      </c>
      <c r="L427" s="46"/>
      <c r="M427" s="213" t="s">
        <v>21</v>
      </c>
      <c r="N427" s="214" t="s">
        <v>44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129</v>
      </c>
      <c r="AT427" s="217" t="s">
        <v>124</v>
      </c>
      <c r="AU427" s="217" t="s">
        <v>83</v>
      </c>
      <c r="AY427" s="19" t="s">
        <v>122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81</v>
      </c>
      <c r="BK427" s="218">
        <f>ROUND(I427*H427,2)</f>
        <v>0</v>
      </c>
      <c r="BL427" s="19" t="s">
        <v>129</v>
      </c>
      <c r="BM427" s="217" t="s">
        <v>588</v>
      </c>
    </row>
    <row r="428" s="2" customFormat="1">
      <c r="A428" s="40"/>
      <c r="B428" s="41"/>
      <c r="C428" s="42"/>
      <c r="D428" s="219" t="s">
        <v>131</v>
      </c>
      <c r="E428" s="42"/>
      <c r="F428" s="220" t="s">
        <v>589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131</v>
      </c>
      <c r="AU428" s="19" t="s">
        <v>83</v>
      </c>
    </row>
    <row r="429" s="14" customFormat="1">
      <c r="A429" s="14"/>
      <c r="B429" s="235"/>
      <c r="C429" s="236"/>
      <c r="D429" s="226" t="s">
        <v>133</v>
      </c>
      <c r="E429" s="237" t="s">
        <v>21</v>
      </c>
      <c r="F429" s="238" t="s">
        <v>933</v>
      </c>
      <c r="G429" s="236"/>
      <c r="H429" s="239">
        <v>2.1000000000000001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133</v>
      </c>
      <c r="AU429" s="245" t="s">
        <v>83</v>
      </c>
      <c r="AV429" s="14" t="s">
        <v>83</v>
      </c>
      <c r="AW429" s="14" t="s">
        <v>34</v>
      </c>
      <c r="AX429" s="14" t="s">
        <v>81</v>
      </c>
      <c r="AY429" s="245" t="s">
        <v>122</v>
      </c>
    </row>
    <row r="430" s="12" customFormat="1" ht="22.8" customHeight="1">
      <c r="A430" s="12"/>
      <c r="B430" s="190"/>
      <c r="C430" s="191"/>
      <c r="D430" s="192" t="s">
        <v>72</v>
      </c>
      <c r="E430" s="204" t="s">
        <v>204</v>
      </c>
      <c r="F430" s="204" t="s">
        <v>591</v>
      </c>
      <c r="G430" s="191"/>
      <c r="H430" s="191"/>
      <c r="I430" s="194"/>
      <c r="J430" s="205">
        <f>BK430</f>
        <v>0</v>
      </c>
      <c r="K430" s="191"/>
      <c r="L430" s="196"/>
      <c r="M430" s="197"/>
      <c r="N430" s="198"/>
      <c r="O430" s="198"/>
      <c r="P430" s="199">
        <f>SUM(P431:P530)</f>
        <v>0</v>
      </c>
      <c r="Q430" s="198"/>
      <c r="R430" s="199">
        <f>SUM(R431:R530)</f>
        <v>124.36440992</v>
      </c>
      <c r="S430" s="198"/>
      <c r="T430" s="200">
        <f>SUM(T431:T530)</f>
        <v>126.15000000000001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1" t="s">
        <v>81</v>
      </c>
      <c r="AT430" s="202" t="s">
        <v>72</v>
      </c>
      <c r="AU430" s="202" t="s">
        <v>81</v>
      </c>
      <c r="AY430" s="201" t="s">
        <v>122</v>
      </c>
      <c r="BK430" s="203">
        <f>SUM(BK431:BK530)</f>
        <v>0</v>
      </c>
    </row>
    <row r="431" s="2" customFormat="1" ht="21.75" customHeight="1">
      <c r="A431" s="40"/>
      <c r="B431" s="41"/>
      <c r="C431" s="206" t="s">
        <v>560</v>
      </c>
      <c r="D431" s="206" t="s">
        <v>124</v>
      </c>
      <c r="E431" s="207" t="s">
        <v>604</v>
      </c>
      <c r="F431" s="208" t="s">
        <v>605</v>
      </c>
      <c r="G431" s="209" t="s">
        <v>145</v>
      </c>
      <c r="H431" s="210">
        <v>95</v>
      </c>
      <c r="I431" s="211"/>
      <c r="J431" s="212">
        <f>ROUND(I431*H431,2)</f>
        <v>0</v>
      </c>
      <c r="K431" s="208" t="s">
        <v>128</v>
      </c>
      <c r="L431" s="46"/>
      <c r="M431" s="213" t="s">
        <v>21</v>
      </c>
      <c r="N431" s="214" t="s">
        <v>44</v>
      </c>
      <c r="O431" s="86"/>
      <c r="P431" s="215">
        <f>O431*H431</f>
        <v>0</v>
      </c>
      <c r="Q431" s="215">
        <v>0.00033</v>
      </c>
      <c r="R431" s="215">
        <f>Q431*H431</f>
        <v>0.031350000000000003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129</v>
      </c>
      <c r="AT431" s="217" t="s">
        <v>124</v>
      </c>
      <c r="AU431" s="217" t="s">
        <v>83</v>
      </c>
      <c r="AY431" s="19" t="s">
        <v>122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81</v>
      </c>
      <c r="BK431" s="218">
        <f>ROUND(I431*H431,2)</f>
        <v>0</v>
      </c>
      <c r="BL431" s="19" t="s">
        <v>129</v>
      </c>
      <c r="BM431" s="217" t="s">
        <v>606</v>
      </c>
    </row>
    <row r="432" s="2" customFormat="1">
      <c r="A432" s="40"/>
      <c r="B432" s="41"/>
      <c r="C432" s="42"/>
      <c r="D432" s="219" t="s">
        <v>131</v>
      </c>
      <c r="E432" s="42"/>
      <c r="F432" s="220" t="s">
        <v>607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131</v>
      </c>
      <c r="AU432" s="19" t="s">
        <v>83</v>
      </c>
    </row>
    <row r="433" s="13" customFormat="1">
      <c r="A433" s="13"/>
      <c r="B433" s="224"/>
      <c r="C433" s="225"/>
      <c r="D433" s="226" t="s">
        <v>133</v>
      </c>
      <c r="E433" s="227" t="s">
        <v>21</v>
      </c>
      <c r="F433" s="228" t="s">
        <v>608</v>
      </c>
      <c r="G433" s="225"/>
      <c r="H433" s="227" t="s">
        <v>21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133</v>
      </c>
      <c r="AU433" s="234" t="s">
        <v>83</v>
      </c>
      <c r="AV433" s="13" t="s">
        <v>81</v>
      </c>
      <c r="AW433" s="13" t="s">
        <v>34</v>
      </c>
      <c r="AX433" s="13" t="s">
        <v>73</v>
      </c>
      <c r="AY433" s="234" t="s">
        <v>122</v>
      </c>
    </row>
    <row r="434" s="14" customFormat="1">
      <c r="A434" s="14"/>
      <c r="B434" s="235"/>
      <c r="C434" s="236"/>
      <c r="D434" s="226" t="s">
        <v>133</v>
      </c>
      <c r="E434" s="237" t="s">
        <v>21</v>
      </c>
      <c r="F434" s="238" t="s">
        <v>934</v>
      </c>
      <c r="G434" s="236"/>
      <c r="H434" s="239">
        <v>57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133</v>
      </c>
      <c r="AU434" s="245" t="s">
        <v>83</v>
      </c>
      <c r="AV434" s="14" t="s">
        <v>83</v>
      </c>
      <c r="AW434" s="14" t="s">
        <v>34</v>
      </c>
      <c r="AX434" s="14" t="s">
        <v>73</v>
      </c>
      <c r="AY434" s="245" t="s">
        <v>122</v>
      </c>
    </row>
    <row r="435" s="14" customFormat="1">
      <c r="A435" s="14"/>
      <c r="B435" s="235"/>
      <c r="C435" s="236"/>
      <c r="D435" s="226" t="s">
        <v>133</v>
      </c>
      <c r="E435" s="237" t="s">
        <v>21</v>
      </c>
      <c r="F435" s="238" t="s">
        <v>610</v>
      </c>
      <c r="G435" s="236"/>
      <c r="H435" s="239">
        <v>38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133</v>
      </c>
      <c r="AU435" s="245" t="s">
        <v>83</v>
      </c>
      <c r="AV435" s="14" t="s">
        <v>83</v>
      </c>
      <c r="AW435" s="14" t="s">
        <v>34</v>
      </c>
      <c r="AX435" s="14" t="s">
        <v>73</v>
      </c>
      <c r="AY435" s="245" t="s">
        <v>122</v>
      </c>
    </row>
    <row r="436" s="15" customFormat="1">
      <c r="A436" s="15"/>
      <c r="B436" s="246"/>
      <c r="C436" s="247"/>
      <c r="D436" s="226" t="s">
        <v>133</v>
      </c>
      <c r="E436" s="248" t="s">
        <v>21</v>
      </c>
      <c r="F436" s="249" t="s">
        <v>137</v>
      </c>
      <c r="G436" s="247"/>
      <c r="H436" s="250">
        <v>95</v>
      </c>
      <c r="I436" s="251"/>
      <c r="J436" s="247"/>
      <c r="K436" s="247"/>
      <c r="L436" s="252"/>
      <c r="M436" s="253"/>
      <c r="N436" s="254"/>
      <c r="O436" s="254"/>
      <c r="P436" s="254"/>
      <c r="Q436" s="254"/>
      <c r="R436" s="254"/>
      <c r="S436" s="254"/>
      <c r="T436" s="25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6" t="s">
        <v>133</v>
      </c>
      <c r="AU436" s="256" t="s">
        <v>83</v>
      </c>
      <c r="AV436" s="15" t="s">
        <v>129</v>
      </c>
      <c r="AW436" s="15" t="s">
        <v>34</v>
      </c>
      <c r="AX436" s="15" t="s">
        <v>81</v>
      </c>
      <c r="AY436" s="256" t="s">
        <v>122</v>
      </c>
    </row>
    <row r="437" s="2" customFormat="1" ht="21.75" customHeight="1">
      <c r="A437" s="40"/>
      <c r="B437" s="41"/>
      <c r="C437" s="206" t="s">
        <v>564</v>
      </c>
      <c r="D437" s="206" t="s">
        <v>124</v>
      </c>
      <c r="E437" s="207" t="s">
        <v>612</v>
      </c>
      <c r="F437" s="208" t="s">
        <v>613</v>
      </c>
      <c r="G437" s="209" t="s">
        <v>145</v>
      </c>
      <c r="H437" s="210">
        <v>12</v>
      </c>
      <c r="I437" s="211"/>
      <c r="J437" s="212">
        <f>ROUND(I437*H437,2)</f>
        <v>0</v>
      </c>
      <c r="K437" s="208" t="s">
        <v>128</v>
      </c>
      <c r="L437" s="46"/>
      <c r="M437" s="213" t="s">
        <v>21</v>
      </c>
      <c r="N437" s="214" t="s">
        <v>44</v>
      </c>
      <c r="O437" s="86"/>
      <c r="P437" s="215">
        <f>O437*H437</f>
        <v>0</v>
      </c>
      <c r="Q437" s="215">
        <v>0.00064999999999999997</v>
      </c>
      <c r="R437" s="215">
        <f>Q437*H437</f>
        <v>0.0077999999999999996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129</v>
      </c>
      <c r="AT437" s="217" t="s">
        <v>124</v>
      </c>
      <c r="AU437" s="217" t="s">
        <v>83</v>
      </c>
      <c r="AY437" s="19" t="s">
        <v>122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81</v>
      </c>
      <c r="BK437" s="218">
        <f>ROUND(I437*H437,2)</f>
        <v>0</v>
      </c>
      <c r="BL437" s="19" t="s">
        <v>129</v>
      </c>
      <c r="BM437" s="217" t="s">
        <v>614</v>
      </c>
    </row>
    <row r="438" s="2" customFormat="1">
      <c r="A438" s="40"/>
      <c r="B438" s="41"/>
      <c r="C438" s="42"/>
      <c r="D438" s="219" t="s">
        <v>131</v>
      </c>
      <c r="E438" s="42"/>
      <c r="F438" s="220" t="s">
        <v>615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131</v>
      </c>
      <c r="AU438" s="19" t="s">
        <v>83</v>
      </c>
    </row>
    <row r="439" s="13" customFormat="1">
      <c r="A439" s="13"/>
      <c r="B439" s="224"/>
      <c r="C439" s="225"/>
      <c r="D439" s="226" t="s">
        <v>133</v>
      </c>
      <c r="E439" s="227" t="s">
        <v>21</v>
      </c>
      <c r="F439" s="228" t="s">
        <v>608</v>
      </c>
      <c r="G439" s="225"/>
      <c r="H439" s="227" t="s">
        <v>21</v>
      </c>
      <c r="I439" s="229"/>
      <c r="J439" s="225"/>
      <c r="K439" s="225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133</v>
      </c>
      <c r="AU439" s="234" t="s">
        <v>83</v>
      </c>
      <c r="AV439" s="13" t="s">
        <v>81</v>
      </c>
      <c r="AW439" s="13" t="s">
        <v>34</v>
      </c>
      <c r="AX439" s="13" t="s">
        <v>73</v>
      </c>
      <c r="AY439" s="234" t="s">
        <v>122</v>
      </c>
    </row>
    <row r="440" s="14" customFormat="1">
      <c r="A440" s="14"/>
      <c r="B440" s="235"/>
      <c r="C440" s="236"/>
      <c r="D440" s="226" t="s">
        <v>133</v>
      </c>
      <c r="E440" s="237" t="s">
        <v>21</v>
      </c>
      <c r="F440" s="238" t="s">
        <v>616</v>
      </c>
      <c r="G440" s="236"/>
      <c r="H440" s="239">
        <v>12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133</v>
      </c>
      <c r="AU440" s="245" t="s">
        <v>83</v>
      </c>
      <c r="AV440" s="14" t="s">
        <v>83</v>
      </c>
      <c r="AW440" s="14" t="s">
        <v>34</v>
      </c>
      <c r="AX440" s="14" t="s">
        <v>81</v>
      </c>
      <c r="AY440" s="245" t="s">
        <v>122</v>
      </c>
    </row>
    <row r="441" s="2" customFormat="1" ht="21.75" customHeight="1">
      <c r="A441" s="40"/>
      <c r="B441" s="41"/>
      <c r="C441" s="206" t="s">
        <v>571</v>
      </c>
      <c r="D441" s="206" t="s">
        <v>124</v>
      </c>
      <c r="E441" s="207" t="s">
        <v>618</v>
      </c>
      <c r="F441" s="208" t="s">
        <v>619</v>
      </c>
      <c r="G441" s="209" t="s">
        <v>145</v>
      </c>
      <c r="H441" s="210">
        <v>39.5</v>
      </c>
      <c r="I441" s="211"/>
      <c r="J441" s="212">
        <f>ROUND(I441*H441,2)</f>
        <v>0</v>
      </c>
      <c r="K441" s="208" t="s">
        <v>128</v>
      </c>
      <c r="L441" s="46"/>
      <c r="M441" s="213" t="s">
        <v>21</v>
      </c>
      <c r="N441" s="214" t="s">
        <v>44</v>
      </c>
      <c r="O441" s="86"/>
      <c r="P441" s="215">
        <f>O441*H441</f>
        <v>0</v>
      </c>
      <c r="Q441" s="215">
        <v>0.00038000000000000002</v>
      </c>
      <c r="R441" s="215">
        <f>Q441*H441</f>
        <v>0.015010000000000001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129</v>
      </c>
      <c r="AT441" s="217" t="s">
        <v>124</v>
      </c>
      <c r="AU441" s="217" t="s">
        <v>83</v>
      </c>
      <c r="AY441" s="19" t="s">
        <v>122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81</v>
      </c>
      <c r="BK441" s="218">
        <f>ROUND(I441*H441,2)</f>
        <v>0</v>
      </c>
      <c r="BL441" s="19" t="s">
        <v>129</v>
      </c>
      <c r="BM441" s="217" t="s">
        <v>620</v>
      </c>
    </row>
    <row r="442" s="2" customFormat="1">
      <c r="A442" s="40"/>
      <c r="B442" s="41"/>
      <c r="C442" s="42"/>
      <c r="D442" s="219" t="s">
        <v>131</v>
      </c>
      <c r="E442" s="42"/>
      <c r="F442" s="220" t="s">
        <v>621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131</v>
      </c>
      <c r="AU442" s="19" t="s">
        <v>83</v>
      </c>
    </row>
    <row r="443" s="13" customFormat="1">
      <c r="A443" s="13"/>
      <c r="B443" s="224"/>
      <c r="C443" s="225"/>
      <c r="D443" s="226" t="s">
        <v>133</v>
      </c>
      <c r="E443" s="227" t="s">
        <v>21</v>
      </c>
      <c r="F443" s="228" t="s">
        <v>608</v>
      </c>
      <c r="G443" s="225"/>
      <c r="H443" s="227" t="s">
        <v>21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133</v>
      </c>
      <c r="AU443" s="234" t="s">
        <v>83</v>
      </c>
      <c r="AV443" s="13" t="s">
        <v>81</v>
      </c>
      <c r="AW443" s="13" t="s">
        <v>34</v>
      </c>
      <c r="AX443" s="13" t="s">
        <v>73</v>
      </c>
      <c r="AY443" s="234" t="s">
        <v>122</v>
      </c>
    </row>
    <row r="444" s="14" customFormat="1">
      <c r="A444" s="14"/>
      <c r="B444" s="235"/>
      <c r="C444" s="236"/>
      <c r="D444" s="226" t="s">
        <v>133</v>
      </c>
      <c r="E444" s="237" t="s">
        <v>21</v>
      </c>
      <c r="F444" s="238" t="s">
        <v>935</v>
      </c>
      <c r="G444" s="236"/>
      <c r="H444" s="239">
        <v>16.5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133</v>
      </c>
      <c r="AU444" s="245" t="s">
        <v>83</v>
      </c>
      <c r="AV444" s="14" t="s">
        <v>83</v>
      </c>
      <c r="AW444" s="14" t="s">
        <v>34</v>
      </c>
      <c r="AX444" s="14" t="s">
        <v>73</v>
      </c>
      <c r="AY444" s="245" t="s">
        <v>122</v>
      </c>
    </row>
    <row r="445" s="14" customFormat="1">
      <c r="A445" s="14"/>
      <c r="B445" s="235"/>
      <c r="C445" s="236"/>
      <c r="D445" s="226" t="s">
        <v>133</v>
      </c>
      <c r="E445" s="237" t="s">
        <v>21</v>
      </c>
      <c r="F445" s="238" t="s">
        <v>936</v>
      </c>
      <c r="G445" s="236"/>
      <c r="H445" s="239">
        <v>23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5" t="s">
        <v>133</v>
      </c>
      <c r="AU445" s="245" t="s">
        <v>83</v>
      </c>
      <c r="AV445" s="14" t="s">
        <v>83</v>
      </c>
      <c r="AW445" s="14" t="s">
        <v>34</v>
      </c>
      <c r="AX445" s="14" t="s">
        <v>73</v>
      </c>
      <c r="AY445" s="245" t="s">
        <v>122</v>
      </c>
    </row>
    <row r="446" s="15" customFormat="1">
      <c r="A446" s="15"/>
      <c r="B446" s="246"/>
      <c r="C446" s="247"/>
      <c r="D446" s="226" t="s">
        <v>133</v>
      </c>
      <c r="E446" s="248" t="s">
        <v>21</v>
      </c>
      <c r="F446" s="249" t="s">
        <v>137</v>
      </c>
      <c r="G446" s="247"/>
      <c r="H446" s="250">
        <v>39.5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133</v>
      </c>
      <c r="AU446" s="256" t="s">
        <v>83</v>
      </c>
      <c r="AV446" s="15" t="s">
        <v>129</v>
      </c>
      <c r="AW446" s="15" t="s">
        <v>34</v>
      </c>
      <c r="AX446" s="15" t="s">
        <v>81</v>
      </c>
      <c r="AY446" s="256" t="s">
        <v>122</v>
      </c>
    </row>
    <row r="447" s="2" customFormat="1" ht="21.75" customHeight="1">
      <c r="A447" s="40"/>
      <c r="B447" s="41"/>
      <c r="C447" s="206" t="s">
        <v>573</v>
      </c>
      <c r="D447" s="206" t="s">
        <v>124</v>
      </c>
      <c r="E447" s="207" t="s">
        <v>625</v>
      </c>
      <c r="F447" s="208" t="s">
        <v>626</v>
      </c>
      <c r="G447" s="209" t="s">
        <v>127</v>
      </c>
      <c r="H447" s="210">
        <v>2</v>
      </c>
      <c r="I447" s="211"/>
      <c r="J447" s="212">
        <f>ROUND(I447*H447,2)</f>
        <v>0</v>
      </c>
      <c r="K447" s="208" t="s">
        <v>128</v>
      </c>
      <c r="L447" s="46"/>
      <c r="M447" s="213" t="s">
        <v>21</v>
      </c>
      <c r="N447" s="214" t="s">
        <v>44</v>
      </c>
      <c r="O447" s="86"/>
      <c r="P447" s="215">
        <f>O447*H447</f>
        <v>0</v>
      </c>
      <c r="Q447" s="215">
        <v>0.0025999999999999999</v>
      </c>
      <c r="R447" s="215">
        <f>Q447*H447</f>
        <v>0.0051999999999999998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129</v>
      </c>
      <c r="AT447" s="217" t="s">
        <v>124</v>
      </c>
      <c r="AU447" s="217" t="s">
        <v>83</v>
      </c>
      <c r="AY447" s="19" t="s">
        <v>122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81</v>
      </c>
      <c r="BK447" s="218">
        <f>ROUND(I447*H447,2)</f>
        <v>0</v>
      </c>
      <c r="BL447" s="19" t="s">
        <v>129</v>
      </c>
      <c r="BM447" s="217" t="s">
        <v>937</v>
      </c>
    </row>
    <row r="448" s="2" customFormat="1">
      <c r="A448" s="40"/>
      <c r="B448" s="41"/>
      <c r="C448" s="42"/>
      <c r="D448" s="219" t="s">
        <v>131</v>
      </c>
      <c r="E448" s="42"/>
      <c r="F448" s="220" t="s">
        <v>628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131</v>
      </c>
      <c r="AU448" s="19" t="s">
        <v>83</v>
      </c>
    </row>
    <row r="449" s="13" customFormat="1">
      <c r="A449" s="13"/>
      <c r="B449" s="224"/>
      <c r="C449" s="225"/>
      <c r="D449" s="226" t="s">
        <v>133</v>
      </c>
      <c r="E449" s="227" t="s">
        <v>21</v>
      </c>
      <c r="F449" s="228" t="s">
        <v>608</v>
      </c>
      <c r="G449" s="225"/>
      <c r="H449" s="227" t="s">
        <v>21</v>
      </c>
      <c r="I449" s="229"/>
      <c r="J449" s="225"/>
      <c r="K449" s="225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133</v>
      </c>
      <c r="AU449" s="234" t="s">
        <v>83</v>
      </c>
      <c r="AV449" s="13" t="s">
        <v>81</v>
      </c>
      <c r="AW449" s="13" t="s">
        <v>34</v>
      </c>
      <c r="AX449" s="13" t="s">
        <v>73</v>
      </c>
      <c r="AY449" s="234" t="s">
        <v>122</v>
      </c>
    </row>
    <row r="450" s="14" customFormat="1">
      <c r="A450" s="14"/>
      <c r="B450" s="235"/>
      <c r="C450" s="236"/>
      <c r="D450" s="226" t="s">
        <v>133</v>
      </c>
      <c r="E450" s="237" t="s">
        <v>21</v>
      </c>
      <c r="F450" s="238" t="s">
        <v>629</v>
      </c>
      <c r="G450" s="236"/>
      <c r="H450" s="239">
        <v>2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133</v>
      </c>
      <c r="AU450" s="245" t="s">
        <v>83</v>
      </c>
      <c r="AV450" s="14" t="s">
        <v>83</v>
      </c>
      <c r="AW450" s="14" t="s">
        <v>34</v>
      </c>
      <c r="AX450" s="14" t="s">
        <v>81</v>
      </c>
      <c r="AY450" s="245" t="s">
        <v>122</v>
      </c>
    </row>
    <row r="451" s="2" customFormat="1" ht="24.15" customHeight="1">
      <c r="A451" s="40"/>
      <c r="B451" s="41"/>
      <c r="C451" s="206" t="s">
        <v>575</v>
      </c>
      <c r="D451" s="206" t="s">
        <v>124</v>
      </c>
      <c r="E451" s="207" t="s">
        <v>632</v>
      </c>
      <c r="F451" s="208" t="s">
        <v>633</v>
      </c>
      <c r="G451" s="209" t="s">
        <v>145</v>
      </c>
      <c r="H451" s="210">
        <v>146.5</v>
      </c>
      <c r="I451" s="211"/>
      <c r="J451" s="212">
        <f>ROUND(I451*H451,2)</f>
        <v>0</v>
      </c>
      <c r="K451" s="208" t="s">
        <v>128</v>
      </c>
      <c r="L451" s="46"/>
      <c r="M451" s="213" t="s">
        <v>21</v>
      </c>
      <c r="N451" s="214" t="s">
        <v>44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129</v>
      </c>
      <c r="AT451" s="217" t="s">
        <v>124</v>
      </c>
      <c r="AU451" s="217" t="s">
        <v>83</v>
      </c>
      <c r="AY451" s="19" t="s">
        <v>122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81</v>
      </c>
      <c r="BK451" s="218">
        <f>ROUND(I451*H451,2)</f>
        <v>0</v>
      </c>
      <c r="BL451" s="19" t="s">
        <v>129</v>
      </c>
      <c r="BM451" s="217" t="s">
        <v>634</v>
      </c>
    </row>
    <row r="452" s="2" customFormat="1">
      <c r="A452" s="40"/>
      <c r="B452" s="41"/>
      <c r="C452" s="42"/>
      <c r="D452" s="219" t="s">
        <v>131</v>
      </c>
      <c r="E452" s="42"/>
      <c r="F452" s="220" t="s">
        <v>635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131</v>
      </c>
      <c r="AU452" s="19" t="s">
        <v>83</v>
      </c>
    </row>
    <row r="453" s="2" customFormat="1" ht="24.15" customHeight="1">
      <c r="A453" s="40"/>
      <c r="B453" s="41"/>
      <c r="C453" s="206" t="s">
        <v>585</v>
      </c>
      <c r="D453" s="206" t="s">
        <v>124</v>
      </c>
      <c r="E453" s="207" t="s">
        <v>637</v>
      </c>
      <c r="F453" s="208" t="s">
        <v>638</v>
      </c>
      <c r="G453" s="209" t="s">
        <v>127</v>
      </c>
      <c r="H453" s="210">
        <v>2</v>
      </c>
      <c r="I453" s="211"/>
      <c r="J453" s="212">
        <f>ROUND(I453*H453,2)</f>
        <v>0</v>
      </c>
      <c r="K453" s="208" t="s">
        <v>128</v>
      </c>
      <c r="L453" s="46"/>
      <c r="M453" s="213" t="s">
        <v>21</v>
      </c>
      <c r="N453" s="214" t="s">
        <v>44</v>
      </c>
      <c r="O453" s="86"/>
      <c r="P453" s="215">
        <f>O453*H453</f>
        <v>0</v>
      </c>
      <c r="Q453" s="215">
        <v>1.0000000000000001E-05</v>
      </c>
      <c r="R453" s="215">
        <f>Q453*H453</f>
        <v>2.0000000000000002E-05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129</v>
      </c>
      <c r="AT453" s="217" t="s">
        <v>124</v>
      </c>
      <c r="AU453" s="217" t="s">
        <v>83</v>
      </c>
      <c r="AY453" s="19" t="s">
        <v>122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81</v>
      </c>
      <c r="BK453" s="218">
        <f>ROUND(I453*H453,2)</f>
        <v>0</v>
      </c>
      <c r="BL453" s="19" t="s">
        <v>129</v>
      </c>
      <c r="BM453" s="217" t="s">
        <v>938</v>
      </c>
    </row>
    <row r="454" s="2" customFormat="1">
      <c r="A454" s="40"/>
      <c r="B454" s="41"/>
      <c r="C454" s="42"/>
      <c r="D454" s="219" t="s">
        <v>131</v>
      </c>
      <c r="E454" s="42"/>
      <c r="F454" s="220" t="s">
        <v>640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131</v>
      </c>
      <c r="AU454" s="19" t="s">
        <v>83</v>
      </c>
    </row>
    <row r="455" s="2" customFormat="1" ht="37.8" customHeight="1">
      <c r="A455" s="40"/>
      <c r="B455" s="41"/>
      <c r="C455" s="206" t="s">
        <v>592</v>
      </c>
      <c r="D455" s="206" t="s">
        <v>124</v>
      </c>
      <c r="E455" s="207" t="s">
        <v>642</v>
      </c>
      <c r="F455" s="208" t="s">
        <v>643</v>
      </c>
      <c r="G455" s="209" t="s">
        <v>145</v>
      </c>
      <c r="H455" s="210">
        <v>37.5</v>
      </c>
      <c r="I455" s="211"/>
      <c r="J455" s="212">
        <f>ROUND(I455*H455,2)</f>
        <v>0</v>
      </c>
      <c r="K455" s="208" t="s">
        <v>128</v>
      </c>
      <c r="L455" s="46"/>
      <c r="M455" s="213" t="s">
        <v>21</v>
      </c>
      <c r="N455" s="214" t="s">
        <v>44</v>
      </c>
      <c r="O455" s="86"/>
      <c r="P455" s="215">
        <f>O455*H455</f>
        <v>0</v>
      </c>
      <c r="Q455" s="215">
        <v>0.10988000000000001</v>
      </c>
      <c r="R455" s="215">
        <f>Q455*H455</f>
        <v>4.1204999999999998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129</v>
      </c>
      <c r="AT455" s="217" t="s">
        <v>124</v>
      </c>
      <c r="AU455" s="217" t="s">
        <v>83</v>
      </c>
      <c r="AY455" s="19" t="s">
        <v>122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81</v>
      </c>
      <c r="BK455" s="218">
        <f>ROUND(I455*H455,2)</f>
        <v>0</v>
      </c>
      <c r="BL455" s="19" t="s">
        <v>129</v>
      </c>
      <c r="BM455" s="217" t="s">
        <v>939</v>
      </c>
    </row>
    <row r="456" s="2" customFormat="1">
      <c r="A456" s="40"/>
      <c r="B456" s="41"/>
      <c r="C456" s="42"/>
      <c r="D456" s="219" t="s">
        <v>131</v>
      </c>
      <c r="E456" s="42"/>
      <c r="F456" s="220" t="s">
        <v>645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131</v>
      </c>
      <c r="AU456" s="19" t="s">
        <v>83</v>
      </c>
    </row>
    <row r="457" s="13" customFormat="1">
      <c r="A457" s="13"/>
      <c r="B457" s="224"/>
      <c r="C457" s="225"/>
      <c r="D457" s="226" t="s">
        <v>133</v>
      </c>
      <c r="E457" s="227" t="s">
        <v>21</v>
      </c>
      <c r="F457" s="228" t="s">
        <v>162</v>
      </c>
      <c r="G457" s="225"/>
      <c r="H457" s="227" t="s">
        <v>21</v>
      </c>
      <c r="I457" s="229"/>
      <c r="J457" s="225"/>
      <c r="K457" s="225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133</v>
      </c>
      <c r="AU457" s="234" t="s">
        <v>83</v>
      </c>
      <c r="AV457" s="13" t="s">
        <v>81</v>
      </c>
      <c r="AW457" s="13" t="s">
        <v>34</v>
      </c>
      <c r="AX457" s="13" t="s">
        <v>73</v>
      </c>
      <c r="AY457" s="234" t="s">
        <v>122</v>
      </c>
    </row>
    <row r="458" s="14" customFormat="1">
      <c r="A458" s="14"/>
      <c r="B458" s="235"/>
      <c r="C458" s="236"/>
      <c r="D458" s="226" t="s">
        <v>133</v>
      </c>
      <c r="E458" s="237" t="s">
        <v>21</v>
      </c>
      <c r="F458" s="238" t="s">
        <v>940</v>
      </c>
      <c r="G458" s="236"/>
      <c r="H458" s="239">
        <v>37.5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133</v>
      </c>
      <c r="AU458" s="245" t="s">
        <v>83</v>
      </c>
      <c r="AV458" s="14" t="s">
        <v>83</v>
      </c>
      <c r="AW458" s="14" t="s">
        <v>34</v>
      </c>
      <c r="AX458" s="14" t="s">
        <v>81</v>
      </c>
      <c r="AY458" s="245" t="s">
        <v>122</v>
      </c>
    </row>
    <row r="459" s="2" customFormat="1" ht="16.5" customHeight="1">
      <c r="A459" s="40"/>
      <c r="B459" s="41"/>
      <c r="C459" s="257" t="s">
        <v>599</v>
      </c>
      <c r="D459" s="257" t="s">
        <v>217</v>
      </c>
      <c r="E459" s="258" t="s">
        <v>648</v>
      </c>
      <c r="F459" s="259" t="s">
        <v>649</v>
      </c>
      <c r="G459" s="260" t="s">
        <v>127</v>
      </c>
      <c r="H459" s="261">
        <v>6.4390000000000001</v>
      </c>
      <c r="I459" s="262"/>
      <c r="J459" s="263">
        <f>ROUND(I459*H459,2)</f>
        <v>0</v>
      </c>
      <c r="K459" s="259" t="s">
        <v>128</v>
      </c>
      <c r="L459" s="264"/>
      <c r="M459" s="265" t="s">
        <v>21</v>
      </c>
      <c r="N459" s="266" t="s">
        <v>44</v>
      </c>
      <c r="O459" s="86"/>
      <c r="P459" s="215">
        <f>O459*H459</f>
        <v>0</v>
      </c>
      <c r="Q459" s="215">
        <v>0.41699999999999998</v>
      </c>
      <c r="R459" s="215">
        <f>Q459*H459</f>
        <v>2.685063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197</v>
      </c>
      <c r="AT459" s="217" t="s">
        <v>217</v>
      </c>
      <c r="AU459" s="217" t="s">
        <v>83</v>
      </c>
      <c r="AY459" s="19" t="s">
        <v>122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81</v>
      </c>
      <c r="BK459" s="218">
        <f>ROUND(I459*H459,2)</f>
        <v>0</v>
      </c>
      <c r="BL459" s="19" t="s">
        <v>129</v>
      </c>
      <c r="BM459" s="217" t="s">
        <v>941</v>
      </c>
    </row>
    <row r="460" s="14" customFormat="1">
      <c r="A460" s="14"/>
      <c r="B460" s="235"/>
      <c r="C460" s="236"/>
      <c r="D460" s="226" t="s">
        <v>133</v>
      </c>
      <c r="E460" s="236"/>
      <c r="F460" s="238" t="s">
        <v>942</v>
      </c>
      <c r="G460" s="236"/>
      <c r="H460" s="239">
        <v>6.4390000000000001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133</v>
      </c>
      <c r="AU460" s="245" t="s">
        <v>83</v>
      </c>
      <c r="AV460" s="14" t="s">
        <v>83</v>
      </c>
      <c r="AW460" s="14" t="s">
        <v>4</v>
      </c>
      <c r="AX460" s="14" t="s">
        <v>81</v>
      </c>
      <c r="AY460" s="245" t="s">
        <v>122</v>
      </c>
    </row>
    <row r="461" s="2" customFormat="1" ht="33" customHeight="1">
      <c r="A461" s="40"/>
      <c r="B461" s="41"/>
      <c r="C461" s="206" t="s">
        <v>603</v>
      </c>
      <c r="D461" s="206" t="s">
        <v>124</v>
      </c>
      <c r="E461" s="207" t="s">
        <v>653</v>
      </c>
      <c r="F461" s="208" t="s">
        <v>654</v>
      </c>
      <c r="G461" s="209" t="s">
        <v>145</v>
      </c>
      <c r="H461" s="210">
        <v>652</v>
      </c>
      <c r="I461" s="211"/>
      <c r="J461" s="212">
        <f>ROUND(I461*H461,2)</f>
        <v>0</v>
      </c>
      <c r="K461" s="208" t="s">
        <v>128</v>
      </c>
      <c r="L461" s="46"/>
      <c r="M461" s="213" t="s">
        <v>21</v>
      </c>
      <c r="N461" s="214" t="s">
        <v>44</v>
      </c>
      <c r="O461" s="86"/>
      <c r="P461" s="215">
        <f>O461*H461</f>
        <v>0</v>
      </c>
      <c r="Q461" s="215">
        <v>0.12095</v>
      </c>
      <c r="R461" s="215">
        <f>Q461*H461</f>
        <v>78.859400000000008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129</v>
      </c>
      <c r="AT461" s="217" t="s">
        <v>124</v>
      </c>
      <c r="AU461" s="217" t="s">
        <v>83</v>
      </c>
      <c r="AY461" s="19" t="s">
        <v>122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81</v>
      </c>
      <c r="BK461" s="218">
        <f>ROUND(I461*H461,2)</f>
        <v>0</v>
      </c>
      <c r="BL461" s="19" t="s">
        <v>129</v>
      </c>
      <c r="BM461" s="217" t="s">
        <v>655</v>
      </c>
    </row>
    <row r="462" s="2" customFormat="1">
      <c r="A462" s="40"/>
      <c r="B462" s="41"/>
      <c r="C462" s="42"/>
      <c r="D462" s="219" t="s">
        <v>131</v>
      </c>
      <c r="E462" s="42"/>
      <c r="F462" s="220" t="s">
        <v>656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131</v>
      </c>
      <c r="AU462" s="19" t="s">
        <v>83</v>
      </c>
    </row>
    <row r="463" s="13" customFormat="1">
      <c r="A463" s="13"/>
      <c r="B463" s="224"/>
      <c r="C463" s="225"/>
      <c r="D463" s="226" t="s">
        <v>133</v>
      </c>
      <c r="E463" s="227" t="s">
        <v>21</v>
      </c>
      <c r="F463" s="228" t="s">
        <v>657</v>
      </c>
      <c r="G463" s="225"/>
      <c r="H463" s="227" t="s">
        <v>21</v>
      </c>
      <c r="I463" s="229"/>
      <c r="J463" s="225"/>
      <c r="K463" s="225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133</v>
      </c>
      <c r="AU463" s="234" t="s">
        <v>83</v>
      </c>
      <c r="AV463" s="13" t="s">
        <v>81</v>
      </c>
      <c r="AW463" s="13" t="s">
        <v>34</v>
      </c>
      <c r="AX463" s="13" t="s">
        <v>73</v>
      </c>
      <c r="AY463" s="234" t="s">
        <v>122</v>
      </c>
    </row>
    <row r="464" s="14" customFormat="1">
      <c r="A464" s="14"/>
      <c r="B464" s="235"/>
      <c r="C464" s="236"/>
      <c r="D464" s="226" t="s">
        <v>133</v>
      </c>
      <c r="E464" s="237" t="s">
        <v>21</v>
      </c>
      <c r="F464" s="238" t="s">
        <v>943</v>
      </c>
      <c r="G464" s="236"/>
      <c r="H464" s="239">
        <v>362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133</v>
      </c>
      <c r="AU464" s="245" t="s">
        <v>83</v>
      </c>
      <c r="AV464" s="14" t="s">
        <v>83</v>
      </c>
      <c r="AW464" s="14" t="s">
        <v>34</v>
      </c>
      <c r="AX464" s="14" t="s">
        <v>73</v>
      </c>
      <c r="AY464" s="245" t="s">
        <v>122</v>
      </c>
    </row>
    <row r="465" s="14" customFormat="1">
      <c r="A465" s="14"/>
      <c r="B465" s="235"/>
      <c r="C465" s="236"/>
      <c r="D465" s="226" t="s">
        <v>133</v>
      </c>
      <c r="E465" s="237" t="s">
        <v>21</v>
      </c>
      <c r="F465" s="238" t="s">
        <v>944</v>
      </c>
      <c r="G465" s="236"/>
      <c r="H465" s="239">
        <v>290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133</v>
      </c>
      <c r="AU465" s="245" t="s">
        <v>83</v>
      </c>
      <c r="AV465" s="14" t="s">
        <v>83</v>
      </c>
      <c r="AW465" s="14" t="s">
        <v>34</v>
      </c>
      <c r="AX465" s="14" t="s">
        <v>73</v>
      </c>
      <c r="AY465" s="245" t="s">
        <v>122</v>
      </c>
    </row>
    <row r="466" s="15" customFormat="1">
      <c r="A466" s="15"/>
      <c r="B466" s="246"/>
      <c r="C466" s="247"/>
      <c r="D466" s="226" t="s">
        <v>133</v>
      </c>
      <c r="E466" s="248" t="s">
        <v>21</v>
      </c>
      <c r="F466" s="249" t="s">
        <v>137</v>
      </c>
      <c r="G466" s="247"/>
      <c r="H466" s="250">
        <v>652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133</v>
      </c>
      <c r="AU466" s="256" t="s">
        <v>83</v>
      </c>
      <c r="AV466" s="15" t="s">
        <v>129</v>
      </c>
      <c r="AW466" s="15" t="s">
        <v>34</v>
      </c>
      <c r="AX466" s="15" t="s">
        <v>81</v>
      </c>
      <c r="AY466" s="256" t="s">
        <v>122</v>
      </c>
    </row>
    <row r="467" s="2" customFormat="1" ht="16.5" customHeight="1">
      <c r="A467" s="40"/>
      <c r="B467" s="41"/>
      <c r="C467" s="257" t="s">
        <v>611</v>
      </c>
      <c r="D467" s="257" t="s">
        <v>217</v>
      </c>
      <c r="E467" s="258" t="s">
        <v>661</v>
      </c>
      <c r="F467" s="259" t="s">
        <v>662</v>
      </c>
      <c r="G467" s="260" t="s">
        <v>127</v>
      </c>
      <c r="H467" s="261">
        <v>66.504000000000005</v>
      </c>
      <c r="I467" s="262"/>
      <c r="J467" s="263">
        <f>ROUND(I467*H467,2)</f>
        <v>0</v>
      </c>
      <c r="K467" s="259" t="s">
        <v>128</v>
      </c>
      <c r="L467" s="264"/>
      <c r="M467" s="265" t="s">
        <v>21</v>
      </c>
      <c r="N467" s="266" t="s">
        <v>44</v>
      </c>
      <c r="O467" s="86"/>
      <c r="P467" s="215">
        <f>O467*H467</f>
        <v>0</v>
      </c>
      <c r="Q467" s="215">
        <v>0.17599999999999999</v>
      </c>
      <c r="R467" s="215">
        <f>Q467*H467</f>
        <v>11.704704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197</v>
      </c>
      <c r="AT467" s="217" t="s">
        <v>217</v>
      </c>
      <c r="AU467" s="217" t="s">
        <v>83</v>
      </c>
      <c r="AY467" s="19" t="s">
        <v>122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81</v>
      </c>
      <c r="BK467" s="218">
        <f>ROUND(I467*H467,2)</f>
        <v>0</v>
      </c>
      <c r="BL467" s="19" t="s">
        <v>129</v>
      </c>
      <c r="BM467" s="217" t="s">
        <v>663</v>
      </c>
    </row>
    <row r="468" s="14" customFormat="1">
      <c r="A468" s="14"/>
      <c r="B468" s="235"/>
      <c r="C468" s="236"/>
      <c r="D468" s="226" t="s">
        <v>133</v>
      </c>
      <c r="E468" s="236"/>
      <c r="F468" s="238" t="s">
        <v>945</v>
      </c>
      <c r="G468" s="236"/>
      <c r="H468" s="239">
        <v>66.504000000000005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133</v>
      </c>
      <c r="AU468" s="245" t="s">
        <v>83</v>
      </c>
      <c r="AV468" s="14" t="s">
        <v>83</v>
      </c>
      <c r="AW468" s="14" t="s">
        <v>4</v>
      </c>
      <c r="AX468" s="14" t="s">
        <v>81</v>
      </c>
      <c r="AY468" s="245" t="s">
        <v>122</v>
      </c>
    </row>
    <row r="469" s="2" customFormat="1" ht="16.5" customHeight="1">
      <c r="A469" s="40"/>
      <c r="B469" s="41"/>
      <c r="C469" s="206" t="s">
        <v>617</v>
      </c>
      <c r="D469" s="206" t="s">
        <v>124</v>
      </c>
      <c r="E469" s="207" t="s">
        <v>666</v>
      </c>
      <c r="F469" s="208" t="s">
        <v>667</v>
      </c>
      <c r="G469" s="209" t="s">
        <v>153</v>
      </c>
      <c r="H469" s="210">
        <v>9.0879999999999992</v>
      </c>
      <c r="I469" s="211"/>
      <c r="J469" s="212">
        <f>ROUND(I469*H469,2)</f>
        <v>0</v>
      </c>
      <c r="K469" s="208" t="s">
        <v>128</v>
      </c>
      <c r="L469" s="46"/>
      <c r="M469" s="213" t="s">
        <v>21</v>
      </c>
      <c r="N469" s="214" t="s">
        <v>44</v>
      </c>
      <c r="O469" s="86"/>
      <c r="P469" s="215">
        <f>O469*H469</f>
        <v>0</v>
      </c>
      <c r="Q469" s="215">
        <v>2.2563399999999998</v>
      </c>
      <c r="R469" s="215">
        <f>Q469*H469</f>
        <v>20.505617919999995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129</v>
      </c>
      <c r="AT469" s="217" t="s">
        <v>124</v>
      </c>
      <c r="AU469" s="217" t="s">
        <v>83</v>
      </c>
      <c r="AY469" s="19" t="s">
        <v>122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81</v>
      </c>
      <c r="BK469" s="218">
        <f>ROUND(I469*H469,2)</f>
        <v>0</v>
      </c>
      <c r="BL469" s="19" t="s">
        <v>129</v>
      </c>
      <c r="BM469" s="217" t="s">
        <v>668</v>
      </c>
    </row>
    <row r="470" s="2" customFormat="1">
      <c r="A470" s="40"/>
      <c r="B470" s="41"/>
      <c r="C470" s="42"/>
      <c r="D470" s="219" t="s">
        <v>131</v>
      </c>
      <c r="E470" s="42"/>
      <c r="F470" s="220" t="s">
        <v>669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131</v>
      </c>
      <c r="AU470" s="19" t="s">
        <v>83</v>
      </c>
    </row>
    <row r="471" s="13" customFormat="1">
      <c r="A471" s="13"/>
      <c r="B471" s="224"/>
      <c r="C471" s="225"/>
      <c r="D471" s="226" t="s">
        <v>133</v>
      </c>
      <c r="E471" s="227" t="s">
        <v>21</v>
      </c>
      <c r="F471" s="228" t="s">
        <v>670</v>
      </c>
      <c r="G471" s="225"/>
      <c r="H471" s="227" t="s">
        <v>21</v>
      </c>
      <c r="I471" s="229"/>
      <c r="J471" s="225"/>
      <c r="K471" s="225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133</v>
      </c>
      <c r="AU471" s="234" t="s">
        <v>83</v>
      </c>
      <c r="AV471" s="13" t="s">
        <v>81</v>
      </c>
      <c r="AW471" s="13" t="s">
        <v>34</v>
      </c>
      <c r="AX471" s="13" t="s">
        <v>73</v>
      </c>
      <c r="AY471" s="234" t="s">
        <v>122</v>
      </c>
    </row>
    <row r="472" s="14" customFormat="1">
      <c r="A472" s="14"/>
      <c r="B472" s="235"/>
      <c r="C472" s="236"/>
      <c r="D472" s="226" t="s">
        <v>133</v>
      </c>
      <c r="E472" s="237" t="s">
        <v>21</v>
      </c>
      <c r="F472" s="238" t="s">
        <v>946</v>
      </c>
      <c r="G472" s="236"/>
      <c r="H472" s="239">
        <v>4.5250000000000004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133</v>
      </c>
      <c r="AU472" s="245" t="s">
        <v>83</v>
      </c>
      <c r="AV472" s="14" t="s">
        <v>83</v>
      </c>
      <c r="AW472" s="14" t="s">
        <v>34</v>
      </c>
      <c r="AX472" s="14" t="s">
        <v>73</v>
      </c>
      <c r="AY472" s="245" t="s">
        <v>122</v>
      </c>
    </row>
    <row r="473" s="14" customFormat="1">
      <c r="A473" s="14"/>
      <c r="B473" s="235"/>
      <c r="C473" s="236"/>
      <c r="D473" s="226" t="s">
        <v>133</v>
      </c>
      <c r="E473" s="237" t="s">
        <v>21</v>
      </c>
      <c r="F473" s="238" t="s">
        <v>947</v>
      </c>
      <c r="G473" s="236"/>
      <c r="H473" s="239">
        <v>3.625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133</v>
      </c>
      <c r="AU473" s="245" t="s">
        <v>83</v>
      </c>
      <c r="AV473" s="14" t="s">
        <v>83</v>
      </c>
      <c r="AW473" s="14" t="s">
        <v>34</v>
      </c>
      <c r="AX473" s="14" t="s">
        <v>73</v>
      </c>
      <c r="AY473" s="245" t="s">
        <v>122</v>
      </c>
    </row>
    <row r="474" s="14" customFormat="1">
      <c r="A474" s="14"/>
      <c r="B474" s="235"/>
      <c r="C474" s="236"/>
      <c r="D474" s="226" t="s">
        <v>133</v>
      </c>
      <c r="E474" s="237" t="s">
        <v>21</v>
      </c>
      <c r="F474" s="238" t="s">
        <v>948</v>
      </c>
      <c r="G474" s="236"/>
      <c r="H474" s="239">
        <v>0.93799999999999994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133</v>
      </c>
      <c r="AU474" s="245" t="s">
        <v>83</v>
      </c>
      <c r="AV474" s="14" t="s">
        <v>83</v>
      </c>
      <c r="AW474" s="14" t="s">
        <v>34</v>
      </c>
      <c r="AX474" s="14" t="s">
        <v>73</v>
      </c>
      <c r="AY474" s="245" t="s">
        <v>122</v>
      </c>
    </row>
    <row r="475" s="15" customFormat="1">
      <c r="A475" s="15"/>
      <c r="B475" s="246"/>
      <c r="C475" s="247"/>
      <c r="D475" s="226" t="s">
        <v>133</v>
      </c>
      <c r="E475" s="248" t="s">
        <v>21</v>
      </c>
      <c r="F475" s="249" t="s">
        <v>137</v>
      </c>
      <c r="G475" s="247"/>
      <c r="H475" s="250">
        <v>9.088000000000001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133</v>
      </c>
      <c r="AU475" s="256" t="s">
        <v>83</v>
      </c>
      <c r="AV475" s="15" t="s">
        <v>129</v>
      </c>
      <c r="AW475" s="15" t="s">
        <v>34</v>
      </c>
      <c r="AX475" s="15" t="s">
        <v>81</v>
      </c>
      <c r="AY475" s="256" t="s">
        <v>122</v>
      </c>
    </row>
    <row r="476" s="2" customFormat="1" ht="24.15" customHeight="1">
      <c r="A476" s="40"/>
      <c r="B476" s="41"/>
      <c r="C476" s="206" t="s">
        <v>624</v>
      </c>
      <c r="D476" s="206" t="s">
        <v>124</v>
      </c>
      <c r="E476" s="207" t="s">
        <v>682</v>
      </c>
      <c r="F476" s="208" t="s">
        <v>683</v>
      </c>
      <c r="G476" s="209" t="s">
        <v>145</v>
      </c>
      <c r="H476" s="210">
        <v>28</v>
      </c>
      <c r="I476" s="211"/>
      <c r="J476" s="212">
        <f>ROUND(I476*H476,2)</f>
        <v>0</v>
      </c>
      <c r="K476" s="208" t="s">
        <v>128</v>
      </c>
      <c r="L476" s="46"/>
      <c r="M476" s="213" t="s">
        <v>21</v>
      </c>
      <c r="N476" s="214" t="s">
        <v>44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129</v>
      </c>
      <c r="AT476" s="217" t="s">
        <v>124</v>
      </c>
      <c r="AU476" s="217" t="s">
        <v>83</v>
      </c>
      <c r="AY476" s="19" t="s">
        <v>122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81</v>
      </c>
      <c r="BK476" s="218">
        <f>ROUND(I476*H476,2)</f>
        <v>0</v>
      </c>
      <c r="BL476" s="19" t="s">
        <v>129</v>
      </c>
      <c r="BM476" s="217" t="s">
        <v>949</v>
      </c>
    </row>
    <row r="477" s="2" customFormat="1">
      <c r="A477" s="40"/>
      <c r="B477" s="41"/>
      <c r="C477" s="42"/>
      <c r="D477" s="219" t="s">
        <v>131</v>
      </c>
      <c r="E477" s="42"/>
      <c r="F477" s="220" t="s">
        <v>685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131</v>
      </c>
      <c r="AU477" s="19" t="s">
        <v>83</v>
      </c>
    </row>
    <row r="478" s="14" customFormat="1">
      <c r="A478" s="14"/>
      <c r="B478" s="235"/>
      <c r="C478" s="236"/>
      <c r="D478" s="226" t="s">
        <v>133</v>
      </c>
      <c r="E478" s="237" t="s">
        <v>21</v>
      </c>
      <c r="F478" s="238" t="s">
        <v>950</v>
      </c>
      <c r="G478" s="236"/>
      <c r="H478" s="239">
        <v>5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133</v>
      </c>
      <c r="AU478" s="245" t="s">
        <v>83</v>
      </c>
      <c r="AV478" s="14" t="s">
        <v>83</v>
      </c>
      <c r="AW478" s="14" t="s">
        <v>34</v>
      </c>
      <c r="AX478" s="14" t="s">
        <v>73</v>
      </c>
      <c r="AY478" s="245" t="s">
        <v>122</v>
      </c>
    </row>
    <row r="479" s="14" customFormat="1">
      <c r="A479" s="14"/>
      <c r="B479" s="235"/>
      <c r="C479" s="236"/>
      <c r="D479" s="226" t="s">
        <v>133</v>
      </c>
      <c r="E479" s="237" t="s">
        <v>21</v>
      </c>
      <c r="F479" s="238" t="s">
        <v>951</v>
      </c>
      <c r="G479" s="236"/>
      <c r="H479" s="239">
        <v>17.5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133</v>
      </c>
      <c r="AU479" s="245" t="s">
        <v>83</v>
      </c>
      <c r="AV479" s="14" t="s">
        <v>83</v>
      </c>
      <c r="AW479" s="14" t="s">
        <v>34</v>
      </c>
      <c r="AX479" s="14" t="s">
        <v>73</v>
      </c>
      <c r="AY479" s="245" t="s">
        <v>122</v>
      </c>
    </row>
    <row r="480" s="14" customFormat="1">
      <c r="A480" s="14"/>
      <c r="B480" s="235"/>
      <c r="C480" s="236"/>
      <c r="D480" s="226" t="s">
        <v>133</v>
      </c>
      <c r="E480" s="237" t="s">
        <v>21</v>
      </c>
      <c r="F480" s="238" t="s">
        <v>952</v>
      </c>
      <c r="G480" s="236"/>
      <c r="H480" s="239">
        <v>5.5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133</v>
      </c>
      <c r="AU480" s="245" t="s">
        <v>83</v>
      </c>
      <c r="AV480" s="14" t="s">
        <v>83</v>
      </c>
      <c r="AW480" s="14" t="s">
        <v>34</v>
      </c>
      <c r="AX480" s="14" t="s">
        <v>73</v>
      </c>
      <c r="AY480" s="245" t="s">
        <v>122</v>
      </c>
    </row>
    <row r="481" s="15" customFormat="1">
      <c r="A481" s="15"/>
      <c r="B481" s="246"/>
      <c r="C481" s="247"/>
      <c r="D481" s="226" t="s">
        <v>133</v>
      </c>
      <c r="E481" s="248" t="s">
        <v>21</v>
      </c>
      <c r="F481" s="249" t="s">
        <v>137</v>
      </c>
      <c r="G481" s="247"/>
      <c r="H481" s="250">
        <v>28</v>
      </c>
      <c r="I481" s="251"/>
      <c r="J481" s="247"/>
      <c r="K481" s="247"/>
      <c r="L481" s="252"/>
      <c r="M481" s="253"/>
      <c r="N481" s="254"/>
      <c r="O481" s="254"/>
      <c r="P481" s="254"/>
      <c r="Q481" s="254"/>
      <c r="R481" s="254"/>
      <c r="S481" s="254"/>
      <c r="T481" s="25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6" t="s">
        <v>133</v>
      </c>
      <c r="AU481" s="256" t="s">
        <v>83</v>
      </c>
      <c r="AV481" s="15" t="s">
        <v>129</v>
      </c>
      <c r="AW481" s="15" t="s">
        <v>34</v>
      </c>
      <c r="AX481" s="15" t="s">
        <v>81</v>
      </c>
      <c r="AY481" s="256" t="s">
        <v>122</v>
      </c>
    </row>
    <row r="482" s="2" customFormat="1" ht="33" customHeight="1">
      <c r="A482" s="40"/>
      <c r="B482" s="41"/>
      <c r="C482" s="206" t="s">
        <v>631</v>
      </c>
      <c r="D482" s="206" t="s">
        <v>124</v>
      </c>
      <c r="E482" s="207" t="s">
        <v>694</v>
      </c>
      <c r="F482" s="208" t="s">
        <v>695</v>
      </c>
      <c r="G482" s="209" t="s">
        <v>145</v>
      </c>
      <c r="H482" s="210">
        <v>30.5</v>
      </c>
      <c r="I482" s="211"/>
      <c r="J482" s="212">
        <f>ROUND(I482*H482,2)</f>
        <v>0</v>
      </c>
      <c r="K482" s="208" t="s">
        <v>128</v>
      </c>
      <c r="L482" s="46"/>
      <c r="M482" s="213" t="s">
        <v>21</v>
      </c>
      <c r="N482" s="214" t="s">
        <v>44</v>
      </c>
      <c r="O482" s="86"/>
      <c r="P482" s="215">
        <f>O482*H482</f>
        <v>0</v>
      </c>
      <c r="Q482" s="215">
        <v>0.00060999999999999997</v>
      </c>
      <c r="R482" s="215">
        <f>Q482*H482</f>
        <v>0.018605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129</v>
      </c>
      <c r="AT482" s="217" t="s">
        <v>124</v>
      </c>
      <c r="AU482" s="217" t="s">
        <v>83</v>
      </c>
      <c r="AY482" s="19" t="s">
        <v>122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81</v>
      </c>
      <c r="BK482" s="218">
        <f>ROUND(I482*H482,2)</f>
        <v>0</v>
      </c>
      <c r="BL482" s="19" t="s">
        <v>129</v>
      </c>
      <c r="BM482" s="217" t="s">
        <v>696</v>
      </c>
    </row>
    <row r="483" s="2" customFormat="1">
      <c r="A483" s="40"/>
      <c r="B483" s="41"/>
      <c r="C483" s="42"/>
      <c r="D483" s="219" t="s">
        <v>131</v>
      </c>
      <c r="E483" s="42"/>
      <c r="F483" s="220" t="s">
        <v>697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131</v>
      </c>
      <c r="AU483" s="19" t="s">
        <v>83</v>
      </c>
    </row>
    <row r="484" s="14" customFormat="1">
      <c r="A484" s="14"/>
      <c r="B484" s="235"/>
      <c r="C484" s="236"/>
      <c r="D484" s="226" t="s">
        <v>133</v>
      </c>
      <c r="E484" s="237" t="s">
        <v>21</v>
      </c>
      <c r="F484" s="238" t="s">
        <v>953</v>
      </c>
      <c r="G484" s="236"/>
      <c r="H484" s="239">
        <v>5.5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133</v>
      </c>
      <c r="AU484" s="245" t="s">
        <v>83</v>
      </c>
      <c r="AV484" s="14" t="s">
        <v>83</v>
      </c>
      <c r="AW484" s="14" t="s">
        <v>34</v>
      </c>
      <c r="AX484" s="14" t="s">
        <v>73</v>
      </c>
      <c r="AY484" s="245" t="s">
        <v>122</v>
      </c>
    </row>
    <row r="485" s="14" customFormat="1">
      <c r="A485" s="14"/>
      <c r="B485" s="235"/>
      <c r="C485" s="236"/>
      <c r="D485" s="226" t="s">
        <v>133</v>
      </c>
      <c r="E485" s="237" t="s">
        <v>21</v>
      </c>
      <c r="F485" s="238" t="s">
        <v>954</v>
      </c>
      <c r="G485" s="236"/>
      <c r="H485" s="239">
        <v>19.5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133</v>
      </c>
      <c r="AU485" s="245" t="s">
        <v>83</v>
      </c>
      <c r="AV485" s="14" t="s">
        <v>83</v>
      </c>
      <c r="AW485" s="14" t="s">
        <v>34</v>
      </c>
      <c r="AX485" s="14" t="s">
        <v>73</v>
      </c>
      <c r="AY485" s="245" t="s">
        <v>122</v>
      </c>
    </row>
    <row r="486" s="14" customFormat="1">
      <c r="A486" s="14"/>
      <c r="B486" s="235"/>
      <c r="C486" s="236"/>
      <c r="D486" s="226" t="s">
        <v>133</v>
      </c>
      <c r="E486" s="237" t="s">
        <v>21</v>
      </c>
      <c r="F486" s="238" t="s">
        <v>952</v>
      </c>
      <c r="G486" s="236"/>
      <c r="H486" s="239">
        <v>5.5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133</v>
      </c>
      <c r="AU486" s="245" t="s">
        <v>83</v>
      </c>
      <c r="AV486" s="14" t="s">
        <v>83</v>
      </c>
      <c r="AW486" s="14" t="s">
        <v>34</v>
      </c>
      <c r="AX486" s="14" t="s">
        <v>73</v>
      </c>
      <c r="AY486" s="245" t="s">
        <v>122</v>
      </c>
    </row>
    <row r="487" s="15" customFormat="1">
      <c r="A487" s="15"/>
      <c r="B487" s="246"/>
      <c r="C487" s="247"/>
      <c r="D487" s="226" t="s">
        <v>133</v>
      </c>
      <c r="E487" s="248" t="s">
        <v>21</v>
      </c>
      <c r="F487" s="249" t="s">
        <v>137</v>
      </c>
      <c r="G487" s="247"/>
      <c r="H487" s="250">
        <v>30.5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133</v>
      </c>
      <c r="AU487" s="256" t="s">
        <v>83</v>
      </c>
      <c r="AV487" s="15" t="s">
        <v>129</v>
      </c>
      <c r="AW487" s="15" t="s">
        <v>34</v>
      </c>
      <c r="AX487" s="15" t="s">
        <v>81</v>
      </c>
      <c r="AY487" s="256" t="s">
        <v>122</v>
      </c>
    </row>
    <row r="488" s="2" customFormat="1" ht="16.5" customHeight="1">
      <c r="A488" s="40"/>
      <c r="B488" s="41"/>
      <c r="C488" s="206" t="s">
        <v>636</v>
      </c>
      <c r="D488" s="206" t="s">
        <v>124</v>
      </c>
      <c r="E488" s="207" t="s">
        <v>704</v>
      </c>
      <c r="F488" s="208" t="s">
        <v>705</v>
      </c>
      <c r="G488" s="209" t="s">
        <v>145</v>
      </c>
      <c r="H488" s="210">
        <v>28</v>
      </c>
      <c r="I488" s="211"/>
      <c r="J488" s="212">
        <f>ROUND(I488*H488,2)</f>
        <v>0</v>
      </c>
      <c r="K488" s="208" t="s">
        <v>128</v>
      </c>
      <c r="L488" s="46"/>
      <c r="M488" s="213" t="s">
        <v>21</v>
      </c>
      <c r="N488" s="214" t="s">
        <v>44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129</v>
      </c>
      <c r="AT488" s="217" t="s">
        <v>124</v>
      </c>
      <c r="AU488" s="217" t="s">
        <v>83</v>
      </c>
      <c r="AY488" s="19" t="s">
        <v>122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81</v>
      </c>
      <c r="BK488" s="218">
        <f>ROUND(I488*H488,2)</f>
        <v>0</v>
      </c>
      <c r="BL488" s="19" t="s">
        <v>129</v>
      </c>
      <c r="BM488" s="217" t="s">
        <v>955</v>
      </c>
    </row>
    <row r="489" s="2" customFormat="1">
      <c r="A489" s="40"/>
      <c r="B489" s="41"/>
      <c r="C489" s="42"/>
      <c r="D489" s="219" t="s">
        <v>131</v>
      </c>
      <c r="E489" s="42"/>
      <c r="F489" s="220" t="s">
        <v>707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131</v>
      </c>
      <c r="AU489" s="19" t="s">
        <v>83</v>
      </c>
    </row>
    <row r="490" s="14" customFormat="1">
      <c r="A490" s="14"/>
      <c r="B490" s="235"/>
      <c r="C490" s="236"/>
      <c r="D490" s="226" t="s">
        <v>133</v>
      </c>
      <c r="E490" s="237" t="s">
        <v>21</v>
      </c>
      <c r="F490" s="238" t="s">
        <v>950</v>
      </c>
      <c r="G490" s="236"/>
      <c r="H490" s="239">
        <v>5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133</v>
      </c>
      <c r="AU490" s="245" t="s">
        <v>83</v>
      </c>
      <c r="AV490" s="14" t="s">
        <v>83</v>
      </c>
      <c r="AW490" s="14" t="s">
        <v>34</v>
      </c>
      <c r="AX490" s="14" t="s">
        <v>73</v>
      </c>
      <c r="AY490" s="245" t="s">
        <v>122</v>
      </c>
    </row>
    <row r="491" s="14" customFormat="1">
      <c r="A491" s="14"/>
      <c r="B491" s="235"/>
      <c r="C491" s="236"/>
      <c r="D491" s="226" t="s">
        <v>133</v>
      </c>
      <c r="E491" s="237" t="s">
        <v>21</v>
      </c>
      <c r="F491" s="238" t="s">
        <v>951</v>
      </c>
      <c r="G491" s="236"/>
      <c r="H491" s="239">
        <v>17.5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133</v>
      </c>
      <c r="AU491" s="245" t="s">
        <v>83</v>
      </c>
      <c r="AV491" s="14" t="s">
        <v>83</v>
      </c>
      <c r="AW491" s="14" t="s">
        <v>34</v>
      </c>
      <c r="AX491" s="14" t="s">
        <v>73</v>
      </c>
      <c r="AY491" s="245" t="s">
        <v>122</v>
      </c>
    </row>
    <row r="492" s="14" customFormat="1">
      <c r="A492" s="14"/>
      <c r="B492" s="235"/>
      <c r="C492" s="236"/>
      <c r="D492" s="226" t="s">
        <v>133</v>
      </c>
      <c r="E492" s="237" t="s">
        <v>21</v>
      </c>
      <c r="F492" s="238" t="s">
        <v>952</v>
      </c>
      <c r="G492" s="236"/>
      <c r="H492" s="239">
        <v>5.5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133</v>
      </c>
      <c r="AU492" s="245" t="s">
        <v>83</v>
      </c>
      <c r="AV492" s="14" t="s">
        <v>83</v>
      </c>
      <c r="AW492" s="14" t="s">
        <v>34</v>
      </c>
      <c r="AX492" s="14" t="s">
        <v>73</v>
      </c>
      <c r="AY492" s="245" t="s">
        <v>122</v>
      </c>
    </row>
    <row r="493" s="15" customFormat="1">
      <c r="A493" s="15"/>
      <c r="B493" s="246"/>
      <c r="C493" s="247"/>
      <c r="D493" s="226" t="s">
        <v>133</v>
      </c>
      <c r="E493" s="248" t="s">
        <v>21</v>
      </c>
      <c r="F493" s="249" t="s">
        <v>137</v>
      </c>
      <c r="G493" s="247"/>
      <c r="H493" s="250">
        <v>28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6" t="s">
        <v>133</v>
      </c>
      <c r="AU493" s="256" t="s">
        <v>83</v>
      </c>
      <c r="AV493" s="15" t="s">
        <v>129</v>
      </c>
      <c r="AW493" s="15" t="s">
        <v>34</v>
      </c>
      <c r="AX493" s="15" t="s">
        <v>81</v>
      </c>
      <c r="AY493" s="256" t="s">
        <v>122</v>
      </c>
    </row>
    <row r="494" s="2" customFormat="1" ht="24.15" customHeight="1">
      <c r="A494" s="40"/>
      <c r="B494" s="41"/>
      <c r="C494" s="206" t="s">
        <v>641</v>
      </c>
      <c r="D494" s="206" t="s">
        <v>124</v>
      </c>
      <c r="E494" s="207" t="s">
        <v>709</v>
      </c>
      <c r="F494" s="208" t="s">
        <v>710</v>
      </c>
      <c r="G494" s="209" t="s">
        <v>145</v>
      </c>
      <c r="H494" s="210">
        <v>8</v>
      </c>
      <c r="I494" s="211"/>
      <c r="J494" s="212">
        <f>ROUND(I494*H494,2)</f>
        <v>0</v>
      </c>
      <c r="K494" s="208" t="s">
        <v>128</v>
      </c>
      <c r="L494" s="46"/>
      <c r="M494" s="213" t="s">
        <v>21</v>
      </c>
      <c r="N494" s="214" t="s">
        <v>44</v>
      </c>
      <c r="O494" s="86"/>
      <c r="P494" s="215">
        <f>O494*H494</f>
        <v>0</v>
      </c>
      <c r="Q494" s="215">
        <v>0.2157</v>
      </c>
      <c r="R494" s="215">
        <f>Q494*H494</f>
        <v>1.7256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129</v>
      </c>
      <c r="AT494" s="217" t="s">
        <v>124</v>
      </c>
      <c r="AU494" s="217" t="s">
        <v>83</v>
      </c>
      <c r="AY494" s="19" t="s">
        <v>122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81</v>
      </c>
      <c r="BK494" s="218">
        <f>ROUND(I494*H494,2)</f>
        <v>0</v>
      </c>
      <c r="BL494" s="19" t="s">
        <v>129</v>
      </c>
      <c r="BM494" s="217" t="s">
        <v>711</v>
      </c>
    </row>
    <row r="495" s="2" customFormat="1">
      <c r="A495" s="40"/>
      <c r="B495" s="41"/>
      <c r="C495" s="42"/>
      <c r="D495" s="219" t="s">
        <v>131</v>
      </c>
      <c r="E495" s="42"/>
      <c r="F495" s="220" t="s">
        <v>712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131</v>
      </c>
      <c r="AU495" s="19" t="s">
        <v>83</v>
      </c>
    </row>
    <row r="496" s="14" customFormat="1">
      <c r="A496" s="14"/>
      <c r="B496" s="235"/>
      <c r="C496" s="236"/>
      <c r="D496" s="226" t="s">
        <v>133</v>
      </c>
      <c r="E496" s="237" t="s">
        <v>21</v>
      </c>
      <c r="F496" s="238" t="s">
        <v>956</v>
      </c>
      <c r="G496" s="236"/>
      <c r="H496" s="239">
        <v>8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5" t="s">
        <v>133</v>
      </c>
      <c r="AU496" s="245" t="s">
        <v>83</v>
      </c>
      <c r="AV496" s="14" t="s">
        <v>83</v>
      </c>
      <c r="AW496" s="14" t="s">
        <v>34</v>
      </c>
      <c r="AX496" s="14" t="s">
        <v>81</v>
      </c>
      <c r="AY496" s="245" t="s">
        <v>122</v>
      </c>
    </row>
    <row r="497" s="13" customFormat="1">
      <c r="A497" s="13"/>
      <c r="B497" s="224"/>
      <c r="C497" s="225"/>
      <c r="D497" s="226" t="s">
        <v>133</v>
      </c>
      <c r="E497" s="227" t="s">
        <v>21</v>
      </c>
      <c r="F497" s="228" t="s">
        <v>957</v>
      </c>
      <c r="G497" s="225"/>
      <c r="H497" s="227" t="s">
        <v>21</v>
      </c>
      <c r="I497" s="229"/>
      <c r="J497" s="225"/>
      <c r="K497" s="225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133</v>
      </c>
      <c r="AU497" s="234" t="s">
        <v>83</v>
      </c>
      <c r="AV497" s="13" t="s">
        <v>81</v>
      </c>
      <c r="AW497" s="13" t="s">
        <v>34</v>
      </c>
      <c r="AX497" s="13" t="s">
        <v>73</v>
      </c>
      <c r="AY497" s="234" t="s">
        <v>122</v>
      </c>
    </row>
    <row r="498" s="2" customFormat="1" ht="16.5" customHeight="1">
      <c r="A498" s="40"/>
      <c r="B498" s="41"/>
      <c r="C498" s="257" t="s">
        <v>647</v>
      </c>
      <c r="D498" s="257" t="s">
        <v>217</v>
      </c>
      <c r="E498" s="258" t="s">
        <v>715</v>
      </c>
      <c r="F498" s="259" t="s">
        <v>716</v>
      </c>
      <c r="G498" s="260" t="s">
        <v>145</v>
      </c>
      <c r="H498" s="261">
        <v>8</v>
      </c>
      <c r="I498" s="262"/>
      <c r="J498" s="263">
        <f>ROUND(I498*H498,2)</f>
        <v>0</v>
      </c>
      <c r="K498" s="259" t="s">
        <v>128</v>
      </c>
      <c r="L498" s="264"/>
      <c r="M498" s="265" t="s">
        <v>21</v>
      </c>
      <c r="N498" s="266" t="s">
        <v>44</v>
      </c>
      <c r="O498" s="86"/>
      <c r="P498" s="215">
        <f>O498*H498</f>
        <v>0</v>
      </c>
      <c r="Q498" s="215">
        <v>0.10299999999999999</v>
      </c>
      <c r="R498" s="215">
        <f>Q498*H498</f>
        <v>0.82399999999999995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197</v>
      </c>
      <c r="AT498" s="217" t="s">
        <v>217</v>
      </c>
      <c r="AU498" s="217" t="s">
        <v>83</v>
      </c>
      <c r="AY498" s="19" t="s">
        <v>122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81</v>
      </c>
      <c r="BK498" s="218">
        <f>ROUND(I498*H498,2)</f>
        <v>0</v>
      </c>
      <c r="BL498" s="19" t="s">
        <v>129</v>
      </c>
      <c r="BM498" s="217" t="s">
        <v>717</v>
      </c>
    </row>
    <row r="499" s="2" customFormat="1" ht="21.75" customHeight="1">
      <c r="A499" s="40"/>
      <c r="B499" s="41"/>
      <c r="C499" s="206" t="s">
        <v>652</v>
      </c>
      <c r="D499" s="206" t="s">
        <v>124</v>
      </c>
      <c r="E499" s="207" t="s">
        <v>719</v>
      </c>
      <c r="F499" s="208" t="s">
        <v>720</v>
      </c>
      <c r="G499" s="209" t="s">
        <v>305</v>
      </c>
      <c r="H499" s="210">
        <v>18</v>
      </c>
      <c r="I499" s="211"/>
      <c r="J499" s="212">
        <f>ROUND(I499*H499,2)</f>
        <v>0</v>
      </c>
      <c r="K499" s="208" t="s">
        <v>128</v>
      </c>
      <c r="L499" s="46"/>
      <c r="M499" s="213" t="s">
        <v>21</v>
      </c>
      <c r="N499" s="214" t="s">
        <v>44</v>
      </c>
      <c r="O499" s="86"/>
      <c r="P499" s="215">
        <f>O499*H499</f>
        <v>0</v>
      </c>
      <c r="Q499" s="215">
        <v>0.0072899999999999996</v>
      </c>
      <c r="R499" s="215">
        <f>Q499*H499</f>
        <v>0.13122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129</v>
      </c>
      <c r="AT499" s="217" t="s">
        <v>124</v>
      </c>
      <c r="AU499" s="217" t="s">
        <v>83</v>
      </c>
      <c r="AY499" s="19" t="s">
        <v>122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81</v>
      </c>
      <c r="BK499" s="218">
        <f>ROUND(I499*H499,2)</f>
        <v>0</v>
      </c>
      <c r="BL499" s="19" t="s">
        <v>129</v>
      </c>
      <c r="BM499" s="217" t="s">
        <v>721</v>
      </c>
    </row>
    <row r="500" s="2" customFormat="1">
      <c r="A500" s="40"/>
      <c r="B500" s="41"/>
      <c r="C500" s="42"/>
      <c r="D500" s="219" t="s">
        <v>131</v>
      </c>
      <c r="E500" s="42"/>
      <c r="F500" s="220" t="s">
        <v>722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131</v>
      </c>
      <c r="AU500" s="19" t="s">
        <v>83</v>
      </c>
    </row>
    <row r="501" s="14" customFormat="1">
      <c r="A501" s="14"/>
      <c r="B501" s="235"/>
      <c r="C501" s="236"/>
      <c r="D501" s="226" t="s">
        <v>133</v>
      </c>
      <c r="E501" s="237" t="s">
        <v>21</v>
      </c>
      <c r="F501" s="238" t="s">
        <v>958</v>
      </c>
      <c r="G501" s="236"/>
      <c r="H501" s="239">
        <v>18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133</v>
      </c>
      <c r="AU501" s="245" t="s">
        <v>83</v>
      </c>
      <c r="AV501" s="14" t="s">
        <v>83</v>
      </c>
      <c r="AW501" s="14" t="s">
        <v>34</v>
      </c>
      <c r="AX501" s="14" t="s">
        <v>81</v>
      </c>
      <c r="AY501" s="245" t="s">
        <v>122</v>
      </c>
    </row>
    <row r="502" s="13" customFormat="1">
      <c r="A502" s="13"/>
      <c r="B502" s="224"/>
      <c r="C502" s="225"/>
      <c r="D502" s="226" t="s">
        <v>133</v>
      </c>
      <c r="E502" s="227" t="s">
        <v>21</v>
      </c>
      <c r="F502" s="228" t="s">
        <v>790</v>
      </c>
      <c r="G502" s="225"/>
      <c r="H502" s="227" t="s">
        <v>21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133</v>
      </c>
      <c r="AU502" s="234" t="s">
        <v>83</v>
      </c>
      <c r="AV502" s="13" t="s">
        <v>81</v>
      </c>
      <c r="AW502" s="13" t="s">
        <v>34</v>
      </c>
      <c r="AX502" s="13" t="s">
        <v>73</v>
      </c>
      <c r="AY502" s="234" t="s">
        <v>122</v>
      </c>
    </row>
    <row r="503" s="2" customFormat="1" ht="16.5" customHeight="1">
      <c r="A503" s="40"/>
      <c r="B503" s="41"/>
      <c r="C503" s="257" t="s">
        <v>660</v>
      </c>
      <c r="D503" s="257" t="s">
        <v>217</v>
      </c>
      <c r="E503" s="258" t="s">
        <v>724</v>
      </c>
      <c r="F503" s="259" t="s">
        <v>725</v>
      </c>
      <c r="G503" s="260" t="s">
        <v>305</v>
      </c>
      <c r="H503" s="261">
        <v>18</v>
      </c>
      <c r="I503" s="262"/>
      <c r="J503" s="263">
        <f>ROUND(I503*H503,2)</f>
        <v>0</v>
      </c>
      <c r="K503" s="259" t="s">
        <v>128</v>
      </c>
      <c r="L503" s="264"/>
      <c r="M503" s="265" t="s">
        <v>21</v>
      </c>
      <c r="N503" s="266" t="s">
        <v>44</v>
      </c>
      <c r="O503" s="86"/>
      <c r="P503" s="215">
        <f>O503*H503</f>
        <v>0</v>
      </c>
      <c r="Q503" s="215">
        <v>0.014999999999999999</v>
      </c>
      <c r="R503" s="215">
        <f>Q503*H503</f>
        <v>0.27000000000000002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197</v>
      </c>
      <c r="AT503" s="217" t="s">
        <v>217</v>
      </c>
      <c r="AU503" s="217" t="s">
        <v>83</v>
      </c>
      <c r="AY503" s="19" t="s">
        <v>122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81</v>
      </c>
      <c r="BK503" s="218">
        <f>ROUND(I503*H503,2)</f>
        <v>0</v>
      </c>
      <c r="BL503" s="19" t="s">
        <v>129</v>
      </c>
      <c r="BM503" s="217" t="s">
        <v>726</v>
      </c>
    </row>
    <row r="504" s="2" customFormat="1" ht="24.15" customHeight="1">
      <c r="A504" s="40"/>
      <c r="B504" s="41"/>
      <c r="C504" s="206" t="s">
        <v>665</v>
      </c>
      <c r="D504" s="206" t="s">
        <v>124</v>
      </c>
      <c r="E504" s="207" t="s">
        <v>728</v>
      </c>
      <c r="F504" s="208" t="s">
        <v>729</v>
      </c>
      <c r="G504" s="209" t="s">
        <v>305</v>
      </c>
      <c r="H504" s="210">
        <v>9</v>
      </c>
      <c r="I504" s="211"/>
      <c r="J504" s="212">
        <f>ROUND(I504*H504,2)</f>
        <v>0</v>
      </c>
      <c r="K504" s="208" t="s">
        <v>128</v>
      </c>
      <c r="L504" s="46"/>
      <c r="M504" s="213" t="s">
        <v>21</v>
      </c>
      <c r="N504" s="214" t="s">
        <v>44</v>
      </c>
      <c r="O504" s="86"/>
      <c r="P504" s="215">
        <f>O504*H504</f>
        <v>0</v>
      </c>
      <c r="Q504" s="215">
        <v>0.29148000000000002</v>
      </c>
      <c r="R504" s="215">
        <f>Q504*H504</f>
        <v>2.6233200000000001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129</v>
      </c>
      <c r="AT504" s="217" t="s">
        <v>124</v>
      </c>
      <c r="AU504" s="217" t="s">
        <v>83</v>
      </c>
      <c r="AY504" s="19" t="s">
        <v>122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81</v>
      </c>
      <c r="BK504" s="218">
        <f>ROUND(I504*H504,2)</f>
        <v>0</v>
      </c>
      <c r="BL504" s="19" t="s">
        <v>129</v>
      </c>
      <c r="BM504" s="217" t="s">
        <v>730</v>
      </c>
    </row>
    <row r="505" s="2" customFormat="1">
      <c r="A505" s="40"/>
      <c r="B505" s="41"/>
      <c r="C505" s="42"/>
      <c r="D505" s="219" t="s">
        <v>131</v>
      </c>
      <c r="E505" s="42"/>
      <c r="F505" s="220" t="s">
        <v>731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131</v>
      </c>
      <c r="AU505" s="19" t="s">
        <v>83</v>
      </c>
    </row>
    <row r="506" s="14" customFormat="1">
      <c r="A506" s="14"/>
      <c r="B506" s="235"/>
      <c r="C506" s="236"/>
      <c r="D506" s="226" t="s">
        <v>133</v>
      </c>
      <c r="E506" s="237" t="s">
        <v>21</v>
      </c>
      <c r="F506" s="238" t="s">
        <v>959</v>
      </c>
      <c r="G506" s="236"/>
      <c r="H506" s="239">
        <v>9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5" t="s">
        <v>133</v>
      </c>
      <c r="AU506" s="245" t="s">
        <v>83</v>
      </c>
      <c r="AV506" s="14" t="s">
        <v>83</v>
      </c>
      <c r="AW506" s="14" t="s">
        <v>34</v>
      </c>
      <c r="AX506" s="14" t="s">
        <v>81</v>
      </c>
      <c r="AY506" s="245" t="s">
        <v>122</v>
      </c>
    </row>
    <row r="507" s="13" customFormat="1">
      <c r="A507" s="13"/>
      <c r="B507" s="224"/>
      <c r="C507" s="225"/>
      <c r="D507" s="226" t="s">
        <v>133</v>
      </c>
      <c r="E507" s="227" t="s">
        <v>21</v>
      </c>
      <c r="F507" s="228" t="s">
        <v>790</v>
      </c>
      <c r="G507" s="225"/>
      <c r="H507" s="227" t="s">
        <v>21</v>
      </c>
      <c r="I507" s="229"/>
      <c r="J507" s="225"/>
      <c r="K507" s="225"/>
      <c r="L507" s="230"/>
      <c r="M507" s="231"/>
      <c r="N507" s="232"/>
      <c r="O507" s="232"/>
      <c r="P507" s="232"/>
      <c r="Q507" s="232"/>
      <c r="R507" s="232"/>
      <c r="S507" s="232"/>
      <c r="T507" s="23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4" t="s">
        <v>133</v>
      </c>
      <c r="AU507" s="234" t="s">
        <v>83</v>
      </c>
      <c r="AV507" s="13" t="s">
        <v>81</v>
      </c>
      <c r="AW507" s="13" t="s">
        <v>34</v>
      </c>
      <c r="AX507" s="13" t="s">
        <v>73</v>
      </c>
      <c r="AY507" s="234" t="s">
        <v>122</v>
      </c>
    </row>
    <row r="508" s="2" customFormat="1" ht="16.5" customHeight="1">
      <c r="A508" s="40"/>
      <c r="B508" s="41"/>
      <c r="C508" s="257" t="s">
        <v>674</v>
      </c>
      <c r="D508" s="257" t="s">
        <v>217</v>
      </c>
      <c r="E508" s="258" t="s">
        <v>733</v>
      </c>
      <c r="F508" s="259" t="s">
        <v>734</v>
      </c>
      <c r="G508" s="260" t="s">
        <v>305</v>
      </c>
      <c r="H508" s="261">
        <v>9</v>
      </c>
      <c r="I508" s="262"/>
      <c r="J508" s="263">
        <f>ROUND(I508*H508,2)</f>
        <v>0</v>
      </c>
      <c r="K508" s="259" t="s">
        <v>128</v>
      </c>
      <c r="L508" s="264"/>
      <c r="M508" s="265" t="s">
        <v>21</v>
      </c>
      <c r="N508" s="266" t="s">
        <v>44</v>
      </c>
      <c r="O508" s="86"/>
      <c r="P508" s="215">
        <f>O508*H508</f>
        <v>0</v>
      </c>
      <c r="Q508" s="215">
        <v>0.092999999999999999</v>
      </c>
      <c r="R508" s="215">
        <f>Q508*H508</f>
        <v>0.83699999999999997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197</v>
      </c>
      <c r="AT508" s="217" t="s">
        <v>217</v>
      </c>
      <c r="AU508" s="217" t="s">
        <v>83</v>
      </c>
      <c r="AY508" s="19" t="s">
        <v>122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81</v>
      </c>
      <c r="BK508" s="218">
        <f>ROUND(I508*H508,2)</f>
        <v>0</v>
      </c>
      <c r="BL508" s="19" t="s">
        <v>129</v>
      </c>
      <c r="BM508" s="217" t="s">
        <v>735</v>
      </c>
    </row>
    <row r="509" s="2" customFormat="1" ht="21.75" customHeight="1">
      <c r="A509" s="40"/>
      <c r="B509" s="41"/>
      <c r="C509" s="206" t="s">
        <v>681</v>
      </c>
      <c r="D509" s="206" t="s">
        <v>124</v>
      </c>
      <c r="E509" s="207" t="s">
        <v>737</v>
      </c>
      <c r="F509" s="208" t="s">
        <v>738</v>
      </c>
      <c r="G509" s="209" t="s">
        <v>127</v>
      </c>
      <c r="H509" s="210">
        <v>4205</v>
      </c>
      <c r="I509" s="211"/>
      <c r="J509" s="212">
        <f>ROUND(I509*H509,2)</f>
        <v>0</v>
      </c>
      <c r="K509" s="208" t="s">
        <v>128</v>
      </c>
      <c r="L509" s="46"/>
      <c r="M509" s="213" t="s">
        <v>21</v>
      </c>
      <c r="N509" s="214" t="s">
        <v>44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0.01</v>
      </c>
      <c r="T509" s="216">
        <f>S509*H509</f>
        <v>42.050000000000004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129</v>
      </c>
      <c r="AT509" s="217" t="s">
        <v>124</v>
      </c>
      <c r="AU509" s="217" t="s">
        <v>83</v>
      </c>
      <c r="AY509" s="19" t="s">
        <v>122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81</v>
      </c>
      <c r="BK509" s="218">
        <f>ROUND(I509*H509,2)</f>
        <v>0</v>
      </c>
      <c r="BL509" s="19" t="s">
        <v>129</v>
      </c>
      <c r="BM509" s="217" t="s">
        <v>960</v>
      </c>
    </row>
    <row r="510" s="2" customFormat="1">
      <c r="A510" s="40"/>
      <c r="B510" s="41"/>
      <c r="C510" s="42"/>
      <c r="D510" s="219" t="s">
        <v>131</v>
      </c>
      <c r="E510" s="42"/>
      <c r="F510" s="220" t="s">
        <v>740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131</v>
      </c>
      <c r="AU510" s="19" t="s">
        <v>83</v>
      </c>
    </row>
    <row r="511" s="13" customFormat="1">
      <c r="A511" s="13"/>
      <c r="B511" s="224"/>
      <c r="C511" s="225"/>
      <c r="D511" s="226" t="s">
        <v>133</v>
      </c>
      <c r="E511" s="227" t="s">
        <v>21</v>
      </c>
      <c r="F511" s="228" t="s">
        <v>741</v>
      </c>
      <c r="G511" s="225"/>
      <c r="H511" s="227" t="s">
        <v>21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133</v>
      </c>
      <c r="AU511" s="234" t="s">
        <v>83</v>
      </c>
      <c r="AV511" s="13" t="s">
        <v>81</v>
      </c>
      <c r="AW511" s="13" t="s">
        <v>34</v>
      </c>
      <c r="AX511" s="13" t="s">
        <v>73</v>
      </c>
      <c r="AY511" s="234" t="s">
        <v>122</v>
      </c>
    </row>
    <row r="512" s="14" customFormat="1">
      <c r="A512" s="14"/>
      <c r="B512" s="235"/>
      <c r="C512" s="236"/>
      <c r="D512" s="226" t="s">
        <v>133</v>
      </c>
      <c r="E512" s="237" t="s">
        <v>21</v>
      </c>
      <c r="F512" s="238" t="s">
        <v>961</v>
      </c>
      <c r="G512" s="236"/>
      <c r="H512" s="239">
        <v>1350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133</v>
      </c>
      <c r="AU512" s="245" t="s">
        <v>83</v>
      </c>
      <c r="AV512" s="14" t="s">
        <v>83</v>
      </c>
      <c r="AW512" s="14" t="s">
        <v>34</v>
      </c>
      <c r="AX512" s="14" t="s">
        <v>73</v>
      </c>
      <c r="AY512" s="245" t="s">
        <v>122</v>
      </c>
    </row>
    <row r="513" s="14" customFormat="1">
      <c r="A513" s="14"/>
      <c r="B513" s="235"/>
      <c r="C513" s="236"/>
      <c r="D513" s="226" t="s">
        <v>133</v>
      </c>
      <c r="E513" s="237" t="s">
        <v>21</v>
      </c>
      <c r="F513" s="238" t="s">
        <v>962</v>
      </c>
      <c r="G513" s="236"/>
      <c r="H513" s="239">
        <v>825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133</v>
      </c>
      <c r="AU513" s="245" t="s">
        <v>83</v>
      </c>
      <c r="AV513" s="14" t="s">
        <v>83</v>
      </c>
      <c r="AW513" s="14" t="s">
        <v>34</v>
      </c>
      <c r="AX513" s="14" t="s">
        <v>73</v>
      </c>
      <c r="AY513" s="245" t="s">
        <v>122</v>
      </c>
    </row>
    <row r="514" s="13" customFormat="1">
      <c r="A514" s="13"/>
      <c r="B514" s="224"/>
      <c r="C514" s="225"/>
      <c r="D514" s="226" t="s">
        <v>133</v>
      </c>
      <c r="E514" s="227" t="s">
        <v>21</v>
      </c>
      <c r="F514" s="228" t="s">
        <v>744</v>
      </c>
      <c r="G514" s="225"/>
      <c r="H514" s="227" t="s">
        <v>21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133</v>
      </c>
      <c r="AU514" s="234" t="s">
        <v>83</v>
      </c>
      <c r="AV514" s="13" t="s">
        <v>81</v>
      </c>
      <c r="AW514" s="13" t="s">
        <v>34</v>
      </c>
      <c r="AX514" s="13" t="s">
        <v>73</v>
      </c>
      <c r="AY514" s="234" t="s">
        <v>122</v>
      </c>
    </row>
    <row r="515" s="13" customFormat="1">
      <c r="A515" s="13"/>
      <c r="B515" s="224"/>
      <c r="C515" s="225"/>
      <c r="D515" s="226" t="s">
        <v>133</v>
      </c>
      <c r="E515" s="227" t="s">
        <v>21</v>
      </c>
      <c r="F515" s="228" t="s">
        <v>134</v>
      </c>
      <c r="G515" s="225"/>
      <c r="H515" s="227" t="s">
        <v>21</v>
      </c>
      <c r="I515" s="229"/>
      <c r="J515" s="225"/>
      <c r="K515" s="225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133</v>
      </c>
      <c r="AU515" s="234" t="s">
        <v>83</v>
      </c>
      <c r="AV515" s="13" t="s">
        <v>81</v>
      </c>
      <c r="AW515" s="13" t="s">
        <v>34</v>
      </c>
      <c r="AX515" s="13" t="s">
        <v>73</v>
      </c>
      <c r="AY515" s="234" t="s">
        <v>122</v>
      </c>
    </row>
    <row r="516" s="14" customFormat="1">
      <c r="A516" s="14"/>
      <c r="B516" s="235"/>
      <c r="C516" s="236"/>
      <c r="D516" s="226" t="s">
        <v>133</v>
      </c>
      <c r="E516" s="237" t="s">
        <v>21</v>
      </c>
      <c r="F516" s="238" t="s">
        <v>823</v>
      </c>
      <c r="G516" s="236"/>
      <c r="H516" s="239">
        <v>1955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133</v>
      </c>
      <c r="AU516" s="245" t="s">
        <v>83</v>
      </c>
      <c r="AV516" s="14" t="s">
        <v>83</v>
      </c>
      <c r="AW516" s="14" t="s">
        <v>34</v>
      </c>
      <c r="AX516" s="14" t="s">
        <v>73</v>
      </c>
      <c r="AY516" s="245" t="s">
        <v>122</v>
      </c>
    </row>
    <row r="517" s="13" customFormat="1">
      <c r="A517" s="13"/>
      <c r="B517" s="224"/>
      <c r="C517" s="225"/>
      <c r="D517" s="226" t="s">
        <v>133</v>
      </c>
      <c r="E517" s="227" t="s">
        <v>21</v>
      </c>
      <c r="F517" s="228" t="s">
        <v>162</v>
      </c>
      <c r="G517" s="225"/>
      <c r="H517" s="227" t="s">
        <v>21</v>
      </c>
      <c r="I517" s="229"/>
      <c r="J517" s="225"/>
      <c r="K517" s="225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133</v>
      </c>
      <c r="AU517" s="234" t="s">
        <v>83</v>
      </c>
      <c r="AV517" s="13" t="s">
        <v>81</v>
      </c>
      <c r="AW517" s="13" t="s">
        <v>34</v>
      </c>
      <c r="AX517" s="13" t="s">
        <v>73</v>
      </c>
      <c r="AY517" s="234" t="s">
        <v>122</v>
      </c>
    </row>
    <row r="518" s="14" customFormat="1">
      <c r="A518" s="14"/>
      <c r="B518" s="235"/>
      <c r="C518" s="236"/>
      <c r="D518" s="226" t="s">
        <v>133</v>
      </c>
      <c r="E518" s="237" t="s">
        <v>21</v>
      </c>
      <c r="F518" s="238" t="s">
        <v>824</v>
      </c>
      <c r="G518" s="236"/>
      <c r="H518" s="239">
        <v>75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133</v>
      </c>
      <c r="AU518" s="245" t="s">
        <v>83</v>
      </c>
      <c r="AV518" s="14" t="s">
        <v>83</v>
      </c>
      <c r="AW518" s="14" t="s">
        <v>34</v>
      </c>
      <c r="AX518" s="14" t="s">
        <v>73</v>
      </c>
      <c r="AY518" s="245" t="s">
        <v>122</v>
      </c>
    </row>
    <row r="519" s="15" customFormat="1">
      <c r="A519" s="15"/>
      <c r="B519" s="246"/>
      <c r="C519" s="247"/>
      <c r="D519" s="226" t="s">
        <v>133</v>
      </c>
      <c r="E519" s="248" t="s">
        <v>21</v>
      </c>
      <c r="F519" s="249" t="s">
        <v>137</v>
      </c>
      <c r="G519" s="247"/>
      <c r="H519" s="250">
        <v>4205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133</v>
      </c>
      <c r="AU519" s="256" t="s">
        <v>83</v>
      </c>
      <c r="AV519" s="15" t="s">
        <v>129</v>
      </c>
      <c r="AW519" s="15" t="s">
        <v>34</v>
      </c>
      <c r="AX519" s="15" t="s">
        <v>81</v>
      </c>
      <c r="AY519" s="256" t="s">
        <v>122</v>
      </c>
    </row>
    <row r="520" s="2" customFormat="1" ht="33" customHeight="1">
      <c r="A520" s="40"/>
      <c r="B520" s="41"/>
      <c r="C520" s="206" t="s">
        <v>693</v>
      </c>
      <c r="D520" s="206" t="s">
        <v>124</v>
      </c>
      <c r="E520" s="207" t="s">
        <v>746</v>
      </c>
      <c r="F520" s="208" t="s">
        <v>747</v>
      </c>
      <c r="G520" s="209" t="s">
        <v>127</v>
      </c>
      <c r="H520" s="210">
        <v>4205</v>
      </c>
      <c r="I520" s="211"/>
      <c r="J520" s="212">
        <f>ROUND(I520*H520,2)</f>
        <v>0</v>
      </c>
      <c r="K520" s="208" t="s">
        <v>128</v>
      </c>
      <c r="L520" s="46"/>
      <c r="M520" s="213" t="s">
        <v>21</v>
      </c>
      <c r="N520" s="214" t="s">
        <v>44</v>
      </c>
      <c r="O520" s="86"/>
      <c r="P520" s="215">
        <f>O520*H520</f>
        <v>0</v>
      </c>
      <c r="Q520" s="215">
        <v>0</v>
      </c>
      <c r="R520" s="215">
        <f>Q520*H520</f>
        <v>0</v>
      </c>
      <c r="S520" s="215">
        <v>0.02</v>
      </c>
      <c r="T520" s="216">
        <f>S520*H520</f>
        <v>84.100000000000009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129</v>
      </c>
      <c r="AT520" s="217" t="s">
        <v>124</v>
      </c>
      <c r="AU520" s="217" t="s">
        <v>83</v>
      </c>
      <c r="AY520" s="19" t="s">
        <v>122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81</v>
      </c>
      <c r="BK520" s="218">
        <f>ROUND(I520*H520,2)</f>
        <v>0</v>
      </c>
      <c r="BL520" s="19" t="s">
        <v>129</v>
      </c>
      <c r="BM520" s="217" t="s">
        <v>963</v>
      </c>
    </row>
    <row r="521" s="2" customFormat="1">
      <c r="A521" s="40"/>
      <c r="B521" s="41"/>
      <c r="C521" s="42"/>
      <c r="D521" s="219" t="s">
        <v>131</v>
      </c>
      <c r="E521" s="42"/>
      <c r="F521" s="220" t="s">
        <v>749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131</v>
      </c>
      <c r="AU521" s="19" t="s">
        <v>83</v>
      </c>
    </row>
    <row r="522" s="13" customFormat="1">
      <c r="A522" s="13"/>
      <c r="B522" s="224"/>
      <c r="C522" s="225"/>
      <c r="D522" s="226" t="s">
        <v>133</v>
      </c>
      <c r="E522" s="227" t="s">
        <v>21</v>
      </c>
      <c r="F522" s="228" t="s">
        <v>741</v>
      </c>
      <c r="G522" s="225"/>
      <c r="H522" s="227" t="s">
        <v>21</v>
      </c>
      <c r="I522" s="229"/>
      <c r="J522" s="225"/>
      <c r="K522" s="225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133</v>
      </c>
      <c r="AU522" s="234" t="s">
        <v>83</v>
      </c>
      <c r="AV522" s="13" t="s">
        <v>81</v>
      </c>
      <c r="AW522" s="13" t="s">
        <v>34</v>
      </c>
      <c r="AX522" s="13" t="s">
        <v>73</v>
      </c>
      <c r="AY522" s="234" t="s">
        <v>122</v>
      </c>
    </row>
    <row r="523" s="14" customFormat="1">
      <c r="A523" s="14"/>
      <c r="B523" s="235"/>
      <c r="C523" s="236"/>
      <c r="D523" s="226" t="s">
        <v>133</v>
      </c>
      <c r="E523" s="237" t="s">
        <v>21</v>
      </c>
      <c r="F523" s="238" t="s">
        <v>961</v>
      </c>
      <c r="G523" s="236"/>
      <c r="H523" s="239">
        <v>1350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133</v>
      </c>
      <c r="AU523" s="245" t="s">
        <v>83</v>
      </c>
      <c r="AV523" s="14" t="s">
        <v>83</v>
      </c>
      <c r="AW523" s="14" t="s">
        <v>34</v>
      </c>
      <c r="AX523" s="14" t="s">
        <v>73</v>
      </c>
      <c r="AY523" s="245" t="s">
        <v>122</v>
      </c>
    </row>
    <row r="524" s="14" customFormat="1">
      <c r="A524" s="14"/>
      <c r="B524" s="235"/>
      <c r="C524" s="236"/>
      <c r="D524" s="226" t="s">
        <v>133</v>
      </c>
      <c r="E524" s="237" t="s">
        <v>21</v>
      </c>
      <c r="F524" s="238" t="s">
        <v>962</v>
      </c>
      <c r="G524" s="236"/>
      <c r="H524" s="239">
        <v>825</v>
      </c>
      <c r="I524" s="240"/>
      <c r="J524" s="236"/>
      <c r="K524" s="236"/>
      <c r="L524" s="241"/>
      <c r="M524" s="242"/>
      <c r="N524" s="243"/>
      <c r="O524" s="243"/>
      <c r="P524" s="243"/>
      <c r="Q524" s="243"/>
      <c r="R524" s="243"/>
      <c r="S524" s="243"/>
      <c r="T524" s="24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5" t="s">
        <v>133</v>
      </c>
      <c r="AU524" s="245" t="s">
        <v>83</v>
      </c>
      <c r="AV524" s="14" t="s">
        <v>83</v>
      </c>
      <c r="AW524" s="14" t="s">
        <v>34</v>
      </c>
      <c r="AX524" s="14" t="s">
        <v>73</v>
      </c>
      <c r="AY524" s="245" t="s">
        <v>122</v>
      </c>
    </row>
    <row r="525" s="13" customFormat="1">
      <c r="A525" s="13"/>
      <c r="B525" s="224"/>
      <c r="C525" s="225"/>
      <c r="D525" s="226" t="s">
        <v>133</v>
      </c>
      <c r="E525" s="227" t="s">
        <v>21</v>
      </c>
      <c r="F525" s="228" t="s">
        <v>744</v>
      </c>
      <c r="G525" s="225"/>
      <c r="H525" s="227" t="s">
        <v>21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4" t="s">
        <v>133</v>
      </c>
      <c r="AU525" s="234" t="s">
        <v>83</v>
      </c>
      <c r="AV525" s="13" t="s">
        <v>81</v>
      </c>
      <c r="AW525" s="13" t="s">
        <v>34</v>
      </c>
      <c r="AX525" s="13" t="s">
        <v>73</v>
      </c>
      <c r="AY525" s="234" t="s">
        <v>122</v>
      </c>
    </row>
    <row r="526" s="13" customFormat="1">
      <c r="A526" s="13"/>
      <c r="B526" s="224"/>
      <c r="C526" s="225"/>
      <c r="D526" s="226" t="s">
        <v>133</v>
      </c>
      <c r="E526" s="227" t="s">
        <v>21</v>
      </c>
      <c r="F526" s="228" t="s">
        <v>134</v>
      </c>
      <c r="G526" s="225"/>
      <c r="H526" s="227" t="s">
        <v>21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133</v>
      </c>
      <c r="AU526" s="234" t="s">
        <v>83</v>
      </c>
      <c r="AV526" s="13" t="s">
        <v>81</v>
      </c>
      <c r="AW526" s="13" t="s">
        <v>34</v>
      </c>
      <c r="AX526" s="13" t="s">
        <v>73</v>
      </c>
      <c r="AY526" s="234" t="s">
        <v>122</v>
      </c>
    </row>
    <row r="527" s="14" customFormat="1">
      <c r="A527" s="14"/>
      <c r="B527" s="235"/>
      <c r="C527" s="236"/>
      <c r="D527" s="226" t="s">
        <v>133</v>
      </c>
      <c r="E527" s="237" t="s">
        <v>21</v>
      </c>
      <c r="F527" s="238" t="s">
        <v>823</v>
      </c>
      <c r="G527" s="236"/>
      <c r="H527" s="239">
        <v>1955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133</v>
      </c>
      <c r="AU527" s="245" t="s">
        <v>83</v>
      </c>
      <c r="AV527" s="14" t="s">
        <v>83</v>
      </c>
      <c r="AW527" s="14" t="s">
        <v>34</v>
      </c>
      <c r="AX527" s="14" t="s">
        <v>73</v>
      </c>
      <c r="AY527" s="245" t="s">
        <v>122</v>
      </c>
    </row>
    <row r="528" s="13" customFormat="1">
      <c r="A528" s="13"/>
      <c r="B528" s="224"/>
      <c r="C528" s="225"/>
      <c r="D528" s="226" t="s">
        <v>133</v>
      </c>
      <c r="E528" s="227" t="s">
        <v>21</v>
      </c>
      <c r="F528" s="228" t="s">
        <v>162</v>
      </c>
      <c r="G528" s="225"/>
      <c r="H528" s="227" t="s">
        <v>21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133</v>
      </c>
      <c r="AU528" s="234" t="s">
        <v>83</v>
      </c>
      <c r="AV528" s="13" t="s">
        <v>81</v>
      </c>
      <c r="AW528" s="13" t="s">
        <v>34</v>
      </c>
      <c r="AX528" s="13" t="s">
        <v>73</v>
      </c>
      <c r="AY528" s="234" t="s">
        <v>122</v>
      </c>
    </row>
    <row r="529" s="14" customFormat="1">
      <c r="A529" s="14"/>
      <c r="B529" s="235"/>
      <c r="C529" s="236"/>
      <c r="D529" s="226" t="s">
        <v>133</v>
      </c>
      <c r="E529" s="237" t="s">
        <v>21</v>
      </c>
      <c r="F529" s="238" t="s">
        <v>824</v>
      </c>
      <c r="G529" s="236"/>
      <c r="H529" s="239">
        <v>75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133</v>
      </c>
      <c r="AU529" s="245" t="s">
        <v>83</v>
      </c>
      <c r="AV529" s="14" t="s">
        <v>83</v>
      </c>
      <c r="AW529" s="14" t="s">
        <v>34</v>
      </c>
      <c r="AX529" s="14" t="s">
        <v>73</v>
      </c>
      <c r="AY529" s="245" t="s">
        <v>122</v>
      </c>
    </row>
    <row r="530" s="15" customFormat="1">
      <c r="A530" s="15"/>
      <c r="B530" s="246"/>
      <c r="C530" s="247"/>
      <c r="D530" s="226" t="s">
        <v>133</v>
      </c>
      <c r="E530" s="248" t="s">
        <v>21</v>
      </c>
      <c r="F530" s="249" t="s">
        <v>137</v>
      </c>
      <c r="G530" s="247"/>
      <c r="H530" s="250">
        <v>4205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6" t="s">
        <v>133</v>
      </c>
      <c r="AU530" s="256" t="s">
        <v>83</v>
      </c>
      <c r="AV530" s="15" t="s">
        <v>129</v>
      </c>
      <c r="AW530" s="15" t="s">
        <v>34</v>
      </c>
      <c r="AX530" s="15" t="s">
        <v>81</v>
      </c>
      <c r="AY530" s="256" t="s">
        <v>122</v>
      </c>
    </row>
    <row r="531" s="12" customFormat="1" ht="22.8" customHeight="1">
      <c r="A531" s="12"/>
      <c r="B531" s="190"/>
      <c r="C531" s="191"/>
      <c r="D531" s="192" t="s">
        <v>72</v>
      </c>
      <c r="E531" s="204" t="s">
        <v>756</v>
      </c>
      <c r="F531" s="204" t="s">
        <v>757</v>
      </c>
      <c r="G531" s="191"/>
      <c r="H531" s="191"/>
      <c r="I531" s="194"/>
      <c r="J531" s="205">
        <f>BK531</f>
        <v>0</v>
      </c>
      <c r="K531" s="191"/>
      <c r="L531" s="196"/>
      <c r="M531" s="197"/>
      <c r="N531" s="198"/>
      <c r="O531" s="198"/>
      <c r="P531" s="199">
        <f>SUM(P532:P537)</f>
        <v>0</v>
      </c>
      <c r="Q531" s="198"/>
      <c r="R531" s="199">
        <f>SUM(R532:R537)</f>
        <v>0</v>
      </c>
      <c r="S531" s="198"/>
      <c r="T531" s="200">
        <f>SUM(T532:T537)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01" t="s">
        <v>81</v>
      </c>
      <c r="AT531" s="202" t="s">
        <v>72</v>
      </c>
      <c r="AU531" s="202" t="s">
        <v>81</v>
      </c>
      <c r="AY531" s="201" t="s">
        <v>122</v>
      </c>
      <c r="BK531" s="203">
        <f>SUM(BK532:BK537)</f>
        <v>0</v>
      </c>
    </row>
    <row r="532" s="2" customFormat="1" ht="16.5" customHeight="1">
      <c r="A532" s="40"/>
      <c r="B532" s="41"/>
      <c r="C532" s="206" t="s">
        <v>703</v>
      </c>
      <c r="D532" s="206" t="s">
        <v>124</v>
      </c>
      <c r="E532" s="207" t="s">
        <v>759</v>
      </c>
      <c r="F532" s="208" t="s">
        <v>760</v>
      </c>
      <c r="G532" s="209" t="s">
        <v>220</v>
      </c>
      <c r="H532" s="210">
        <v>1504.9000000000001</v>
      </c>
      <c r="I532" s="211"/>
      <c r="J532" s="212">
        <f>ROUND(I532*H532,2)</f>
        <v>0</v>
      </c>
      <c r="K532" s="208" t="s">
        <v>21</v>
      </c>
      <c r="L532" s="46"/>
      <c r="M532" s="213" t="s">
        <v>21</v>
      </c>
      <c r="N532" s="214" t="s">
        <v>44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129</v>
      </c>
      <c r="AT532" s="217" t="s">
        <v>124</v>
      </c>
      <c r="AU532" s="217" t="s">
        <v>83</v>
      </c>
      <c r="AY532" s="19" t="s">
        <v>122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81</v>
      </c>
      <c r="BK532" s="218">
        <f>ROUND(I532*H532,2)</f>
        <v>0</v>
      </c>
      <c r="BL532" s="19" t="s">
        <v>129</v>
      </c>
      <c r="BM532" s="217" t="s">
        <v>964</v>
      </c>
    </row>
    <row r="533" s="14" customFormat="1">
      <c r="A533" s="14"/>
      <c r="B533" s="235"/>
      <c r="C533" s="236"/>
      <c r="D533" s="226" t="s">
        <v>133</v>
      </c>
      <c r="E533" s="237" t="s">
        <v>21</v>
      </c>
      <c r="F533" s="238" t="s">
        <v>965</v>
      </c>
      <c r="G533" s="236"/>
      <c r="H533" s="239">
        <v>187.69999999999999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133</v>
      </c>
      <c r="AU533" s="245" t="s">
        <v>83</v>
      </c>
      <c r="AV533" s="14" t="s">
        <v>83</v>
      </c>
      <c r="AW533" s="14" t="s">
        <v>34</v>
      </c>
      <c r="AX533" s="14" t="s">
        <v>73</v>
      </c>
      <c r="AY533" s="245" t="s">
        <v>122</v>
      </c>
    </row>
    <row r="534" s="14" customFormat="1">
      <c r="A534" s="14"/>
      <c r="B534" s="235"/>
      <c r="C534" s="236"/>
      <c r="D534" s="226" t="s">
        <v>133</v>
      </c>
      <c r="E534" s="237" t="s">
        <v>21</v>
      </c>
      <c r="F534" s="238" t="s">
        <v>966</v>
      </c>
      <c r="G534" s="236"/>
      <c r="H534" s="239">
        <v>1187.3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133</v>
      </c>
      <c r="AU534" s="245" t="s">
        <v>83</v>
      </c>
      <c r="AV534" s="14" t="s">
        <v>83</v>
      </c>
      <c r="AW534" s="14" t="s">
        <v>34</v>
      </c>
      <c r="AX534" s="14" t="s">
        <v>73</v>
      </c>
      <c r="AY534" s="245" t="s">
        <v>122</v>
      </c>
    </row>
    <row r="535" s="14" customFormat="1">
      <c r="A535" s="14"/>
      <c r="B535" s="235"/>
      <c r="C535" s="236"/>
      <c r="D535" s="226" t="s">
        <v>133</v>
      </c>
      <c r="E535" s="237" t="s">
        <v>21</v>
      </c>
      <c r="F535" s="238" t="s">
        <v>967</v>
      </c>
      <c r="G535" s="236"/>
      <c r="H535" s="239">
        <v>126.2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133</v>
      </c>
      <c r="AU535" s="245" t="s">
        <v>83</v>
      </c>
      <c r="AV535" s="14" t="s">
        <v>83</v>
      </c>
      <c r="AW535" s="14" t="s">
        <v>34</v>
      </c>
      <c r="AX535" s="14" t="s">
        <v>73</v>
      </c>
      <c r="AY535" s="245" t="s">
        <v>122</v>
      </c>
    </row>
    <row r="536" s="14" customFormat="1">
      <c r="A536" s="14"/>
      <c r="B536" s="235"/>
      <c r="C536" s="236"/>
      <c r="D536" s="226" t="s">
        <v>133</v>
      </c>
      <c r="E536" s="237" t="s">
        <v>21</v>
      </c>
      <c r="F536" s="238" t="s">
        <v>968</v>
      </c>
      <c r="G536" s="236"/>
      <c r="H536" s="239">
        <v>3.7000000000000002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133</v>
      </c>
      <c r="AU536" s="245" t="s">
        <v>83</v>
      </c>
      <c r="AV536" s="14" t="s">
        <v>83</v>
      </c>
      <c r="AW536" s="14" t="s">
        <v>34</v>
      </c>
      <c r="AX536" s="14" t="s">
        <v>73</v>
      </c>
      <c r="AY536" s="245" t="s">
        <v>122</v>
      </c>
    </row>
    <row r="537" s="15" customFormat="1">
      <c r="A537" s="15"/>
      <c r="B537" s="246"/>
      <c r="C537" s="247"/>
      <c r="D537" s="226" t="s">
        <v>133</v>
      </c>
      <c r="E537" s="248" t="s">
        <v>21</v>
      </c>
      <c r="F537" s="249" t="s">
        <v>137</v>
      </c>
      <c r="G537" s="247"/>
      <c r="H537" s="250">
        <v>1504.9000000000001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133</v>
      </c>
      <c r="AU537" s="256" t="s">
        <v>83</v>
      </c>
      <c r="AV537" s="15" t="s">
        <v>129</v>
      </c>
      <c r="AW537" s="15" t="s">
        <v>34</v>
      </c>
      <c r="AX537" s="15" t="s">
        <v>81</v>
      </c>
      <c r="AY537" s="256" t="s">
        <v>122</v>
      </c>
    </row>
    <row r="538" s="12" customFormat="1" ht="22.8" customHeight="1">
      <c r="A538" s="12"/>
      <c r="B538" s="190"/>
      <c r="C538" s="191"/>
      <c r="D538" s="192" t="s">
        <v>72</v>
      </c>
      <c r="E538" s="204" t="s">
        <v>768</v>
      </c>
      <c r="F538" s="204" t="s">
        <v>769</v>
      </c>
      <c r="G538" s="191"/>
      <c r="H538" s="191"/>
      <c r="I538" s="194"/>
      <c r="J538" s="205">
        <f>BK538</f>
        <v>0</v>
      </c>
      <c r="K538" s="191"/>
      <c r="L538" s="196"/>
      <c r="M538" s="197"/>
      <c r="N538" s="198"/>
      <c r="O538" s="198"/>
      <c r="P538" s="199">
        <f>SUM(P539:P540)</f>
        <v>0</v>
      </c>
      <c r="Q538" s="198"/>
      <c r="R538" s="199">
        <f>SUM(R539:R540)</f>
        <v>0</v>
      </c>
      <c r="S538" s="198"/>
      <c r="T538" s="200">
        <f>SUM(T539:T540)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1" t="s">
        <v>81</v>
      </c>
      <c r="AT538" s="202" t="s">
        <v>72</v>
      </c>
      <c r="AU538" s="202" t="s">
        <v>81</v>
      </c>
      <c r="AY538" s="201" t="s">
        <v>122</v>
      </c>
      <c r="BK538" s="203">
        <f>SUM(BK539:BK540)</f>
        <v>0</v>
      </c>
    </row>
    <row r="539" s="2" customFormat="1" ht="24.15" customHeight="1">
      <c r="A539" s="40"/>
      <c r="B539" s="41"/>
      <c r="C539" s="206" t="s">
        <v>708</v>
      </c>
      <c r="D539" s="206" t="s">
        <v>124</v>
      </c>
      <c r="E539" s="207" t="s">
        <v>771</v>
      </c>
      <c r="F539" s="208" t="s">
        <v>772</v>
      </c>
      <c r="G539" s="209" t="s">
        <v>220</v>
      </c>
      <c r="H539" s="210">
        <v>2005.903</v>
      </c>
      <c r="I539" s="211"/>
      <c r="J539" s="212">
        <f>ROUND(I539*H539,2)</f>
        <v>0</v>
      </c>
      <c r="K539" s="208" t="s">
        <v>128</v>
      </c>
      <c r="L539" s="46"/>
      <c r="M539" s="213" t="s">
        <v>21</v>
      </c>
      <c r="N539" s="214" t="s">
        <v>44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129</v>
      </c>
      <c r="AT539" s="217" t="s">
        <v>124</v>
      </c>
      <c r="AU539" s="217" t="s">
        <v>83</v>
      </c>
      <c r="AY539" s="19" t="s">
        <v>122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81</v>
      </c>
      <c r="BK539" s="218">
        <f>ROUND(I539*H539,2)</f>
        <v>0</v>
      </c>
      <c r="BL539" s="19" t="s">
        <v>129</v>
      </c>
      <c r="BM539" s="217" t="s">
        <v>773</v>
      </c>
    </row>
    <row r="540" s="2" customFormat="1">
      <c r="A540" s="40"/>
      <c r="B540" s="41"/>
      <c r="C540" s="42"/>
      <c r="D540" s="219" t="s">
        <v>131</v>
      </c>
      <c r="E540" s="42"/>
      <c r="F540" s="220" t="s">
        <v>774</v>
      </c>
      <c r="G540" s="42"/>
      <c r="H540" s="42"/>
      <c r="I540" s="221"/>
      <c r="J540" s="42"/>
      <c r="K540" s="42"/>
      <c r="L540" s="46"/>
      <c r="M540" s="267"/>
      <c r="N540" s="268"/>
      <c r="O540" s="269"/>
      <c r="P540" s="269"/>
      <c r="Q540" s="269"/>
      <c r="R540" s="269"/>
      <c r="S540" s="269"/>
      <c r="T540" s="27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131</v>
      </c>
      <c r="AU540" s="19" t="s">
        <v>83</v>
      </c>
    </row>
    <row r="541" s="2" customFormat="1" ht="6.96" customHeight="1">
      <c r="A541" s="40"/>
      <c r="B541" s="61"/>
      <c r="C541" s="62"/>
      <c r="D541" s="62"/>
      <c r="E541" s="62"/>
      <c r="F541" s="62"/>
      <c r="G541" s="62"/>
      <c r="H541" s="62"/>
      <c r="I541" s="62"/>
      <c r="J541" s="62"/>
      <c r="K541" s="62"/>
      <c r="L541" s="46"/>
      <c r="M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</sheetData>
  <sheetProtection sheet="1" autoFilter="0" formatColumns="0" formatRows="0" objects="1" scenarios="1" spinCount="100000" saltValue="+2MQ+sokoWVGagldOO2IOlopoxe9yp/EIjYOCH/Rt3KJNNFamUYarmKcJY+Svk/7bvBopJ30o/94J+zlBJqUtg==" hashValue="66FVuIMnqMku3PbrUiEvVrfp76UoQHCPJqvVUaH+bZjQkthMf7gkKGj+OfLwSpyrpsI9mei9kJgCqlnZZ3z98A==" algorithmName="SHA-512" password="CC35"/>
  <autoFilter ref="C87:K54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3107226"/>
    <hyperlink ref="F96" r:id="rId2" display="https://podminky.urs.cz/item/CS_URS_2024_02/113107241"/>
    <hyperlink ref="F100" r:id="rId3" display="https://podminky.urs.cz/item/CS_URS_2024_02/122452204"/>
    <hyperlink ref="F110" r:id="rId4" display="https://podminky.urs.cz/item/CS_URS_2024_02/131351100"/>
    <hyperlink ref="F119" r:id="rId5" display="https://podminky.urs.cz/item/CS_URS_2024_02/132351101"/>
    <hyperlink ref="F131" r:id="rId6" display="https://podminky.urs.cz/item/CS_URS_2024_02/132351102"/>
    <hyperlink ref="F145" r:id="rId7" display="https://podminky.urs.cz/item/CS_URS_2024_02/171152121"/>
    <hyperlink ref="F155" r:id="rId8" display="https://podminky.urs.cz/item/CS_URS_2024_02/171251201"/>
    <hyperlink ref="F160" r:id="rId9" display="https://podminky.urs.cz/item/CS_URS_2024_02/174151101"/>
    <hyperlink ref="F178" r:id="rId10" display="https://podminky.urs.cz/item/CS_URS_2024_02/175151101"/>
    <hyperlink ref="F192" r:id="rId11" display="https://podminky.urs.cz/item/CS_URS_2024_02/181152302"/>
    <hyperlink ref="F200" r:id="rId12" display="https://podminky.urs.cz/item/CS_URS_2024_02/211561111"/>
    <hyperlink ref="F204" r:id="rId13" display="https://podminky.urs.cz/item/CS_URS_2024_02/212532111"/>
    <hyperlink ref="F208" r:id="rId14" display="https://podminky.urs.cz/item/CS_URS_2024_02/212755214"/>
    <hyperlink ref="F213" r:id="rId15" display="https://podminky.urs.cz/item/CS_URS_2024_02/451573111"/>
    <hyperlink ref="F225" r:id="rId16" display="https://podminky.urs.cz/item/CS_URS_2024_02/452112112"/>
    <hyperlink ref="F231" r:id="rId17" display="https://podminky.urs.cz/item/CS_URS_2024_02/452311131"/>
    <hyperlink ref="F236" r:id="rId18" display="https://podminky.urs.cz/item/CS_URS_2024_02/452386121"/>
    <hyperlink ref="F242" r:id="rId19" display="https://podminky.urs.cz/item/CS_URS_2024_02/564851011"/>
    <hyperlink ref="F246" r:id="rId20" display="https://podminky.urs.cz/item/CS_URS_2024_02/564851111"/>
    <hyperlink ref="F250" r:id="rId21" display="https://podminky.urs.cz/item/CS_URS_2024_02/565155121"/>
    <hyperlink ref="F257" r:id="rId22" display="https://podminky.urs.cz/item/CS_URS_2024_02/569831111"/>
    <hyperlink ref="F261" r:id="rId23" display="https://podminky.urs.cz/item/CS_URS_2024_02/569903311"/>
    <hyperlink ref="F265" r:id="rId24" display="https://podminky.urs.cz/item/CS_URS_2024_02/577134121"/>
    <hyperlink ref="F273" r:id="rId25" display="https://podminky.urs.cz/item/CS_URS_2024_02/817374111"/>
    <hyperlink ref="F278" r:id="rId26" display="https://podminky.urs.cz/item/CS_URS_2024_02/817394111"/>
    <hyperlink ref="F287" r:id="rId27" display="https://podminky.urs.cz/item/CS_URS_2024_02/817424111"/>
    <hyperlink ref="F292" r:id="rId28" display="https://podminky.urs.cz/item/CS_URS_2024_02/817494111"/>
    <hyperlink ref="F301" r:id="rId29" display="https://podminky.urs.cz/item/CS_URS_2024_02/871313121"/>
    <hyperlink ref="F330" r:id="rId30" display="https://podminky.urs.cz/item/CS_URS_2024_02/871353121"/>
    <hyperlink ref="F336" r:id="rId31" display="https://podminky.urs.cz/item/CS_URS_2024_02/877310310"/>
    <hyperlink ref="F346" r:id="rId32" display="https://podminky.urs.cz/item/CS_URS_2024_02/877310320"/>
    <hyperlink ref="F372" r:id="rId33" display="https://podminky.urs.cz/item/CS_URS_2024_02/877350320"/>
    <hyperlink ref="F378" r:id="rId34" display="https://podminky.urs.cz/item/CS_URS_2024_02/894812317"/>
    <hyperlink ref="F382" r:id="rId35" display="https://podminky.urs.cz/item/CS_URS_2024_02/894812376"/>
    <hyperlink ref="F386" r:id="rId36" display="https://podminky.urs.cz/item/CS_URS_2024_02/895941301"/>
    <hyperlink ref="F391" r:id="rId37" display="https://podminky.urs.cz/item/CS_URS_2024_02/895941313"/>
    <hyperlink ref="F396" r:id="rId38" display="https://podminky.urs.cz/item/CS_URS_2024_02/899132121"/>
    <hyperlink ref="F401" r:id="rId39" display="https://podminky.urs.cz/item/CS_URS_2024_02/899132212"/>
    <hyperlink ref="F406" r:id="rId40" display="https://podminky.urs.cz/item/CS_URS_2024_02/899204112"/>
    <hyperlink ref="F413" r:id="rId41" display="https://podminky.urs.cz/item/CS_URS_2024_02/899623141"/>
    <hyperlink ref="F428" r:id="rId42" display="https://podminky.urs.cz/item/CS_URS_2024_02/899623151"/>
    <hyperlink ref="F432" r:id="rId43" display="https://podminky.urs.cz/item/CS_URS_2024_02/915211112"/>
    <hyperlink ref="F438" r:id="rId44" display="https://podminky.urs.cz/item/CS_URS_2024_02/915221112"/>
    <hyperlink ref="F442" r:id="rId45" display="https://podminky.urs.cz/item/CS_URS_2024_02/915221122"/>
    <hyperlink ref="F448" r:id="rId46" display="https://podminky.urs.cz/item/CS_URS_2024_02/915231112"/>
    <hyperlink ref="F452" r:id="rId47" display="https://podminky.urs.cz/item/CS_URS_2024_02/915611111"/>
    <hyperlink ref="F454" r:id="rId48" display="https://podminky.urs.cz/item/CS_URS_2024_02/915621111"/>
    <hyperlink ref="F456" r:id="rId49" display="https://podminky.urs.cz/item/CS_URS_2024_02/916111113"/>
    <hyperlink ref="F462" r:id="rId50" display="https://podminky.urs.cz/item/CS_URS_2024_02/916132113"/>
    <hyperlink ref="F470" r:id="rId51" display="https://podminky.urs.cz/item/CS_URS_2024_02/916991121"/>
    <hyperlink ref="F477" r:id="rId52" display="https://podminky.urs.cz/item/CS_URS_2024_02/919731121"/>
    <hyperlink ref="F483" r:id="rId53" display="https://podminky.urs.cz/item/CS_URS_2024_02/919732211"/>
    <hyperlink ref="F489" r:id="rId54" display="https://podminky.urs.cz/item/CS_URS_2024_02/919735111"/>
    <hyperlink ref="F495" r:id="rId55" display="https://podminky.urs.cz/item/CS_URS_2024_02/935114211"/>
    <hyperlink ref="F500" r:id="rId56" display="https://podminky.urs.cz/item/CS_URS_2024_02/935114213"/>
    <hyperlink ref="F505" r:id="rId57" display="https://podminky.urs.cz/item/CS_URS_2024_02/935114215"/>
    <hyperlink ref="F510" r:id="rId58" display="https://podminky.urs.cz/item/CS_URS_2024_02/938908411"/>
    <hyperlink ref="F521" r:id="rId59" display="https://podminky.urs.cz/item/CS_URS_2024_02/938909311"/>
    <hyperlink ref="F540" r:id="rId60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III/19335 A III/19336 NEDRAŽICE PRŮTAH - OPRAVA - AKTUALIZACE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969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21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ROUND((SUM(BE83:BE123)),  2)</f>
        <v>0</v>
      </c>
      <c r="G33" s="40"/>
      <c r="H33" s="40"/>
      <c r="I33" s="150">
        <v>0.20999999999999999</v>
      </c>
      <c r="J33" s="149">
        <f>ROUND(((SUM(BE83:BE123))*I33),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ROUND((SUM(BF83:BF123)),  2)</f>
        <v>0</v>
      </c>
      <c r="G34" s="40"/>
      <c r="H34" s="40"/>
      <c r="I34" s="150">
        <v>0.12</v>
      </c>
      <c r="J34" s="149">
        <f>ROUND(((SUM(BF83:BF123))*I34),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ROUND((SUM(BG83:BG123)),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ROUND((SUM(BH83:BH123)),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ROUND((SUM(BI83:BI123)),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III/19335 A III/19336 NEDRAŽICE PRŮTAH - OPRAVA - AKTUALIZACE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901 -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Nedražice</v>
      </c>
      <c r="G52" s="42"/>
      <c r="H52" s="42"/>
      <c r="I52" s="34" t="s">
        <v>24</v>
      </c>
      <c r="J52" s="74" t="str">
        <f>IF(J12="","",J12)</f>
        <v>27. 11. 2024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SÚS Plzeňského kraje, p.o.</v>
      </c>
      <c r="G54" s="42"/>
      <c r="H54" s="42"/>
      <c r="I54" s="34" t="s">
        <v>32</v>
      </c>
      <c r="J54" s="38" t="str">
        <f>E21</f>
        <v>Ing. Jaroslav Rojt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970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972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973</v>
      </c>
      <c r="E63" s="176"/>
      <c r="F63" s="176"/>
      <c r="G63" s="176"/>
      <c r="H63" s="176"/>
      <c r="I63" s="176"/>
      <c r="J63" s="177">
        <f>J116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107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III/19335 A III/19336 NEDRAŽICE PRŮTAH - OPRAVA - AKTUALIZACE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901 - Vedlejší rozpočtové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Nedražice</v>
      </c>
      <c r="G77" s="42"/>
      <c r="H77" s="42"/>
      <c r="I77" s="34" t="s">
        <v>24</v>
      </c>
      <c r="J77" s="74" t="str">
        <f>IF(J12="","",J12)</f>
        <v>27. 11. 2024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SÚS Plzeňského kraje, p.o.</v>
      </c>
      <c r="G79" s="42"/>
      <c r="H79" s="42"/>
      <c r="I79" s="34" t="s">
        <v>32</v>
      </c>
      <c r="J79" s="38" t="str">
        <f>E21</f>
        <v>Ing. Jaroslav Rojt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35</v>
      </c>
      <c r="J80" s="38" t="str">
        <f>E24</f>
        <v>Jan Leinhäupel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108</v>
      </c>
      <c r="D82" s="182" t="s">
        <v>58</v>
      </c>
      <c r="E82" s="182" t="s">
        <v>54</v>
      </c>
      <c r="F82" s="182" t="s">
        <v>55</v>
      </c>
      <c r="G82" s="182" t="s">
        <v>109</v>
      </c>
      <c r="H82" s="182" t="s">
        <v>110</v>
      </c>
      <c r="I82" s="182" t="s">
        <v>111</v>
      </c>
      <c r="J82" s="182" t="s">
        <v>96</v>
      </c>
      <c r="K82" s="183" t="s">
        <v>112</v>
      </c>
      <c r="L82" s="184"/>
      <c r="M82" s="94" t="s">
        <v>21</v>
      </c>
      <c r="N82" s="95" t="s">
        <v>43</v>
      </c>
      <c r="O82" s="95" t="s">
        <v>113</v>
      </c>
      <c r="P82" s="95" t="s">
        <v>114</v>
      </c>
      <c r="Q82" s="95" t="s">
        <v>115</v>
      </c>
      <c r="R82" s="95" t="s">
        <v>116</v>
      </c>
      <c r="S82" s="95" t="s">
        <v>117</v>
      </c>
      <c r="T82" s="96" t="s">
        <v>118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119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72</v>
      </c>
      <c r="AU83" s="19" t="s">
        <v>97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72</v>
      </c>
      <c r="E84" s="193" t="s">
        <v>974</v>
      </c>
      <c r="F84" s="193" t="s">
        <v>88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P85+P103+P116</f>
        <v>0</v>
      </c>
      <c r="Q84" s="198"/>
      <c r="R84" s="199">
        <f>R85+R103+R116</f>
        <v>0</v>
      </c>
      <c r="S84" s="198"/>
      <c r="T84" s="200">
        <f>T85+T103+T116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166</v>
      </c>
      <c r="AT84" s="202" t="s">
        <v>72</v>
      </c>
      <c r="AU84" s="202" t="s">
        <v>73</v>
      </c>
      <c r="AY84" s="201" t="s">
        <v>122</v>
      </c>
      <c r="BK84" s="203">
        <f>BK85+BK103+BK116</f>
        <v>0</v>
      </c>
    </row>
    <row r="85" s="12" customFormat="1" ht="22.8" customHeight="1">
      <c r="A85" s="12"/>
      <c r="B85" s="190"/>
      <c r="C85" s="191"/>
      <c r="D85" s="192" t="s">
        <v>72</v>
      </c>
      <c r="E85" s="204" t="s">
        <v>975</v>
      </c>
      <c r="F85" s="204" t="s">
        <v>976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SUM(P86:P102)</f>
        <v>0</v>
      </c>
      <c r="Q85" s="198"/>
      <c r="R85" s="199">
        <f>SUM(R86:R102)</f>
        <v>0</v>
      </c>
      <c r="S85" s="198"/>
      <c r="T85" s="200">
        <f>SUM(T86:T102)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166</v>
      </c>
      <c r="AT85" s="202" t="s">
        <v>72</v>
      </c>
      <c r="AU85" s="202" t="s">
        <v>81</v>
      </c>
      <c r="AY85" s="201" t="s">
        <v>122</v>
      </c>
      <c r="BK85" s="203">
        <f>SUM(BK86:BK102)</f>
        <v>0</v>
      </c>
    </row>
    <row r="86" s="2" customFormat="1" ht="24.15" customHeight="1">
      <c r="A86" s="40"/>
      <c r="B86" s="41"/>
      <c r="C86" s="206" t="s">
        <v>81</v>
      </c>
      <c r="D86" s="206" t="s">
        <v>124</v>
      </c>
      <c r="E86" s="207" t="s">
        <v>977</v>
      </c>
      <c r="F86" s="208" t="s">
        <v>978</v>
      </c>
      <c r="G86" s="209" t="s">
        <v>677</v>
      </c>
      <c r="H86" s="210">
        <v>1</v>
      </c>
      <c r="I86" s="211"/>
      <c r="J86" s="212">
        <f>ROUND(I86*H86,2)</f>
        <v>0</v>
      </c>
      <c r="K86" s="208" t="s">
        <v>128</v>
      </c>
      <c r="L86" s="46"/>
      <c r="M86" s="213" t="s">
        <v>21</v>
      </c>
      <c r="N86" s="214" t="s">
        <v>44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979</v>
      </c>
      <c r="AT86" s="217" t="s">
        <v>124</v>
      </c>
      <c r="AU86" s="217" t="s">
        <v>83</v>
      </c>
      <c r="AY86" s="19" t="s">
        <v>122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81</v>
      </c>
      <c r="BK86" s="218">
        <f>ROUND(I86*H86,2)</f>
        <v>0</v>
      </c>
      <c r="BL86" s="19" t="s">
        <v>979</v>
      </c>
      <c r="BM86" s="217" t="s">
        <v>980</v>
      </c>
    </row>
    <row r="87" s="2" customFormat="1">
      <c r="A87" s="40"/>
      <c r="B87" s="41"/>
      <c r="C87" s="42"/>
      <c r="D87" s="219" t="s">
        <v>131</v>
      </c>
      <c r="E87" s="42"/>
      <c r="F87" s="220" t="s">
        <v>981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131</v>
      </c>
      <c r="AU87" s="19" t="s">
        <v>83</v>
      </c>
    </row>
    <row r="88" s="14" customFormat="1">
      <c r="A88" s="14"/>
      <c r="B88" s="235"/>
      <c r="C88" s="236"/>
      <c r="D88" s="226" t="s">
        <v>133</v>
      </c>
      <c r="E88" s="237" t="s">
        <v>21</v>
      </c>
      <c r="F88" s="238" t="s">
        <v>982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133</v>
      </c>
      <c r="AU88" s="245" t="s">
        <v>83</v>
      </c>
      <c r="AV88" s="14" t="s">
        <v>83</v>
      </c>
      <c r="AW88" s="14" t="s">
        <v>34</v>
      </c>
      <c r="AX88" s="14" t="s">
        <v>81</v>
      </c>
      <c r="AY88" s="245" t="s">
        <v>122</v>
      </c>
    </row>
    <row r="89" s="2" customFormat="1" ht="24.15" customHeight="1">
      <c r="A89" s="40"/>
      <c r="B89" s="41"/>
      <c r="C89" s="206" t="s">
        <v>83</v>
      </c>
      <c r="D89" s="206" t="s">
        <v>124</v>
      </c>
      <c r="E89" s="207" t="s">
        <v>983</v>
      </c>
      <c r="F89" s="208" t="s">
        <v>984</v>
      </c>
      <c r="G89" s="209" t="s">
        <v>677</v>
      </c>
      <c r="H89" s="210">
        <v>1</v>
      </c>
      <c r="I89" s="211"/>
      <c r="J89" s="212">
        <f>ROUND(I89*H89,2)</f>
        <v>0</v>
      </c>
      <c r="K89" s="208" t="s">
        <v>128</v>
      </c>
      <c r="L89" s="46"/>
      <c r="M89" s="213" t="s">
        <v>21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979</v>
      </c>
      <c r="AT89" s="217" t="s">
        <v>124</v>
      </c>
      <c r="AU89" s="217" t="s">
        <v>83</v>
      </c>
      <c r="AY89" s="19" t="s">
        <v>122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81</v>
      </c>
      <c r="BK89" s="218">
        <f>ROUND(I89*H89,2)</f>
        <v>0</v>
      </c>
      <c r="BL89" s="19" t="s">
        <v>979</v>
      </c>
      <c r="BM89" s="217" t="s">
        <v>985</v>
      </c>
    </row>
    <row r="90" s="2" customFormat="1">
      <c r="A90" s="40"/>
      <c r="B90" s="41"/>
      <c r="C90" s="42"/>
      <c r="D90" s="219" t="s">
        <v>131</v>
      </c>
      <c r="E90" s="42"/>
      <c r="F90" s="220" t="s">
        <v>986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131</v>
      </c>
      <c r="AU90" s="19" t="s">
        <v>83</v>
      </c>
    </row>
    <row r="91" s="14" customFormat="1">
      <c r="A91" s="14"/>
      <c r="B91" s="235"/>
      <c r="C91" s="236"/>
      <c r="D91" s="226" t="s">
        <v>133</v>
      </c>
      <c r="E91" s="237" t="s">
        <v>21</v>
      </c>
      <c r="F91" s="238" t="s">
        <v>987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133</v>
      </c>
      <c r="AU91" s="245" t="s">
        <v>83</v>
      </c>
      <c r="AV91" s="14" t="s">
        <v>83</v>
      </c>
      <c r="AW91" s="14" t="s">
        <v>34</v>
      </c>
      <c r="AX91" s="14" t="s">
        <v>81</v>
      </c>
      <c r="AY91" s="245" t="s">
        <v>122</v>
      </c>
    </row>
    <row r="92" s="2" customFormat="1" ht="24.15" customHeight="1">
      <c r="A92" s="40"/>
      <c r="B92" s="41"/>
      <c r="C92" s="206" t="s">
        <v>142</v>
      </c>
      <c r="D92" s="206" t="s">
        <v>124</v>
      </c>
      <c r="E92" s="207" t="s">
        <v>988</v>
      </c>
      <c r="F92" s="208" t="s">
        <v>989</v>
      </c>
      <c r="G92" s="209" t="s">
        <v>677</v>
      </c>
      <c r="H92" s="210">
        <v>1</v>
      </c>
      <c r="I92" s="211"/>
      <c r="J92" s="212">
        <f>ROUND(I92*H92,2)</f>
        <v>0</v>
      </c>
      <c r="K92" s="208" t="s">
        <v>128</v>
      </c>
      <c r="L92" s="46"/>
      <c r="M92" s="213" t="s">
        <v>21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979</v>
      </c>
      <c r="AT92" s="217" t="s">
        <v>124</v>
      </c>
      <c r="AU92" s="217" t="s">
        <v>83</v>
      </c>
      <c r="AY92" s="19" t="s">
        <v>122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81</v>
      </c>
      <c r="BK92" s="218">
        <f>ROUND(I92*H92,2)</f>
        <v>0</v>
      </c>
      <c r="BL92" s="19" t="s">
        <v>979</v>
      </c>
      <c r="BM92" s="217" t="s">
        <v>990</v>
      </c>
    </row>
    <row r="93" s="2" customFormat="1">
      <c r="A93" s="40"/>
      <c r="B93" s="41"/>
      <c r="C93" s="42"/>
      <c r="D93" s="219" t="s">
        <v>131</v>
      </c>
      <c r="E93" s="42"/>
      <c r="F93" s="220" t="s">
        <v>991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131</v>
      </c>
      <c r="AU93" s="19" t="s">
        <v>83</v>
      </c>
    </row>
    <row r="94" s="14" customFormat="1">
      <c r="A94" s="14"/>
      <c r="B94" s="235"/>
      <c r="C94" s="236"/>
      <c r="D94" s="226" t="s">
        <v>133</v>
      </c>
      <c r="E94" s="237" t="s">
        <v>21</v>
      </c>
      <c r="F94" s="238" t="s">
        <v>992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133</v>
      </c>
      <c r="AU94" s="245" t="s">
        <v>83</v>
      </c>
      <c r="AV94" s="14" t="s">
        <v>83</v>
      </c>
      <c r="AW94" s="14" t="s">
        <v>34</v>
      </c>
      <c r="AX94" s="14" t="s">
        <v>81</v>
      </c>
      <c r="AY94" s="245" t="s">
        <v>122</v>
      </c>
    </row>
    <row r="95" s="13" customFormat="1">
      <c r="A95" s="13"/>
      <c r="B95" s="224"/>
      <c r="C95" s="225"/>
      <c r="D95" s="226" t="s">
        <v>133</v>
      </c>
      <c r="E95" s="227" t="s">
        <v>21</v>
      </c>
      <c r="F95" s="228" t="s">
        <v>993</v>
      </c>
      <c r="G95" s="225"/>
      <c r="H95" s="227" t="s">
        <v>21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133</v>
      </c>
      <c r="AU95" s="234" t="s">
        <v>83</v>
      </c>
      <c r="AV95" s="13" t="s">
        <v>81</v>
      </c>
      <c r="AW95" s="13" t="s">
        <v>34</v>
      </c>
      <c r="AX95" s="13" t="s">
        <v>73</v>
      </c>
      <c r="AY95" s="234" t="s">
        <v>122</v>
      </c>
    </row>
    <row r="96" s="2" customFormat="1" ht="24.15" customHeight="1">
      <c r="A96" s="40"/>
      <c r="B96" s="41"/>
      <c r="C96" s="206" t="s">
        <v>129</v>
      </c>
      <c r="D96" s="206" t="s">
        <v>124</v>
      </c>
      <c r="E96" s="207" t="s">
        <v>994</v>
      </c>
      <c r="F96" s="208" t="s">
        <v>995</v>
      </c>
      <c r="G96" s="209" t="s">
        <v>677</v>
      </c>
      <c r="H96" s="210">
        <v>1</v>
      </c>
      <c r="I96" s="211"/>
      <c r="J96" s="212">
        <f>ROUND(I96*H96,2)</f>
        <v>0</v>
      </c>
      <c r="K96" s="208" t="s">
        <v>128</v>
      </c>
      <c r="L96" s="46"/>
      <c r="M96" s="213" t="s">
        <v>21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979</v>
      </c>
      <c r="AT96" s="217" t="s">
        <v>124</v>
      </c>
      <c r="AU96" s="217" t="s">
        <v>83</v>
      </c>
      <c r="AY96" s="19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81</v>
      </c>
      <c r="BK96" s="218">
        <f>ROUND(I96*H96,2)</f>
        <v>0</v>
      </c>
      <c r="BL96" s="19" t="s">
        <v>979</v>
      </c>
      <c r="BM96" s="217" t="s">
        <v>996</v>
      </c>
    </row>
    <row r="97" s="2" customFormat="1">
      <c r="A97" s="40"/>
      <c r="B97" s="41"/>
      <c r="C97" s="42"/>
      <c r="D97" s="219" t="s">
        <v>131</v>
      </c>
      <c r="E97" s="42"/>
      <c r="F97" s="220" t="s">
        <v>997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131</v>
      </c>
      <c r="AU97" s="19" t="s">
        <v>83</v>
      </c>
    </row>
    <row r="98" s="14" customFormat="1">
      <c r="A98" s="14"/>
      <c r="B98" s="235"/>
      <c r="C98" s="236"/>
      <c r="D98" s="226" t="s">
        <v>133</v>
      </c>
      <c r="E98" s="237" t="s">
        <v>21</v>
      </c>
      <c r="F98" s="238" t="s">
        <v>998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133</v>
      </c>
      <c r="AU98" s="245" t="s">
        <v>83</v>
      </c>
      <c r="AV98" s="14" t="s">
        <v>83</v>
      </c>
      <c r="AW98" s="14" t="s">
        <v>34</v>
      </c>
      <c r="AX98" s="14" t="s">
        <v>81</v>
      </c>
      <c r="AY98" s="245" t="s">
        <v>122</v>
      </c>
    </row>
    <row r="99" s="13" customFormat="1">
      <c r="A99" s="13"/>
      <c r="B99" s="224"/>
      <c r="C99" s="225"/>
      <c r="D99" s="226" t="s">
        <v>133</v>
      </c>
      <c r="E99" s="227" t="s">
        <v>21</v>
      </c>
      <c r="F99" s="228" t="s">
        <v>999</v>
      </c>
      <c r="G99" s="225"/>
      <c r="H99" s="227" t="s">
        <v>21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133</v>
      </c>
      <c r="AU99" s="234" t="s">
        <v>83</v>
      </c>
      <c r="AV99" s="13" t="s">
        <v>81</v>
      </c>
      <c r="AW99" s="13" t="s">
        <v>34</v>
      </c>
      <c r="AX99" s="13" t="s">
        <v>73</v>
      </c>
      <c r="AY99" s="234" t="s">
        <v>122</v>
      </c>
    </row>
    <row r="100" s="2" customFormat="1" ht="16.5" customHeight="1">
      <c r="A100" s="40"/>
      <c r="B100" s="41"/>
      <c r="C100" s="206" t="s">
        <v>166</v>
      </c>
      <c r="D100" s="206" t="s">
        <v>124</v>
      </c>
      <c r="E100" s="207" t="s">
        <v>1000</v>
      </c>
      <c r="F100" s="208" t="s">
        <v>1001</v>
      </c>
      <c r="G100" s="209" t="s">
        <v>305</v>
      </c>
      <c r="H100" s="210">
        <v>4</v>
      </c>
      <c r="I100" s="211"/>
      <c r="J100" s="212">
        <f>ROUND(I100*H100,2)</f>
        <v>0</v>
      </c>
      <c r="K100" s="208" t="s">
        <v>128</v>
      </c>
      <c r="L100" s="46"/>
      <c r="M100" s="213" t="s">
        <v>21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979</v>
      </c>
      <c r="AT100" s="217" t="s">
        <v>124</v>
      </c>
      <c r="AU100" s="217" t="s">
        <v>83</v>
      </c>
      <c r="AY100" s="19" t="s">
        <v>122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81</v>
      </c>
      <c r="BK100" s="218">
        <f>ROUND(I100*H100,2)</f>
        <v>0</v>
      </c>
      <c r="BL100" s="19" t="s">
        <v>979</v>
      </c>
      <c r="BM100" s="217" t="s">
        <v>1002</v>
      </c>
    </row>
    <row r="101" s="2" customFormat="1">
      <c r="A101" s="40"/>
      <c r="B101" s="41"/>
      <c r="C101" s="42"/>
      <c r="D101" s="219" t="s">
        <v>131</v>
      </c>
      <c r="E101" s="42"/>
      <c r="F101" s="220" t="s">
        <v>1003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131</v>
      </c>
      <c r="AU101" s="19" t="s">
        <v>83</v>
      </c>
    </row>
    <row r="102" s="14" customFormat="1">
      <c r="A102" s="14"/>
      <c r="B102" s="235"/>
      <c r="C102" s="236"/>
      <c r="D102" s="226" t="s">
        <v>133</v>
      </c>
      <c r="E102" s="237" t="s">
        <v>21</v>
      </c>
      <c r="F102" s="238" t="s">
        <v>1004</v>
      </c>
      <c r="G102" s="236"/>
      <c r="H102" s="239">
        <v>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133</v>
      </c>
      <c r="AU102" s="245" t="s">
        <v>83</v>
      </c>
      <c r="AV102" s="14" t="s">
        <v>83</v>
      </c>
      <c r="AW102" s="14" t="s">
        <v>34</v>
      </c>
      <c r="AX102" s="14" t="s">
        <v>81</v>
      </c>
      <c r="AY102" s="245" t="s">
        <v>122</v>
      </c>
    </row>
    <row r="103" s="12" customFormat="1" ht="22.8" customHeight="1">
      <c r="A103" s="12"/>
      <c r="B103" s="190"/>
      <c r="C103" s="191"/>
      <c r="D103" s="192" t="s">
        <v>72</v>
      </c>
      <c r="E103" s="204" t="s">
        <v>1005</v>
      </c>
      <c r="F103" s="204" t="s">
        <v>1006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SUM(P104:P115)</f>
        <v>0</v>
      </c>
      <c r="Q103" s="198"/>
      <c r="R103" s="199">
        <f>SUM(R104:R115)</f>
        <v>0</v>
      </c>
      <c r="S103" s="198"/>
      <c r="T103" s="200">
        <f>SUM(T104:T115)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166</v>
      </c>
      <c r="AT103" s="202" t="s">
        <v>72</v>
      </c>
      <c r="AU103" s="202" t="s">
        <v>81</v>
      </c>
      <c r="AY103" s="201" t="s">
        <v>122</v>
      </c>
      <c r="BK103" s="203">
        <f>SUM(BK104:BK115)</f>
        <v>0</v>
      </c>
    </row>
    <row r="104" s="2" customFormat="1" ht="16.5" customHeight="1">
      <c r="A104" s="40"/>
      <c r="B104" s="41"/>
      <c r="C104" s="206" t="s">
        <v>176</v>
      </c>
      <c r="D104" s="206" t="s">
        <v>124</v>
      </c>
      <c r="E104" s="207" t="s">
        <v>1007</v>
      </c>
      <c r="F104" s="208" t="s">
        <v>1008</v>
      </c>
      <c r="G104" s="209" t="s">
        <v>305</v>
      </c>
      <c r="H104" s="210">
        <v>2</v>
      </c>
      <c r="I104" s="211"/>
      <c r="J104" s="212">
        <f>ROUND(I104*H104,2)</f>
        <v>0</v>
      </c>
      <c r="K104" s="208" t="s">
        <v>128</v>
      </c>
      <c r="L104" s="46"/>
      <c r="M104" s="213" t="s">
        <v>21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979</v>
      </c>
      <c r="AT104" s="217" t="s">
        <v>124</v>
      </c>
      <c r="AU104" s="217" t="s">
        <v>83</v>
      </c>
      <c r="AY104" s="19" t="s">
        <v>122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81</v>
      </c>
      <c r="BK104" s="218">
        <f>ROUND(I104*H104,2)</f>
        <v>0</v>
      </c>
      <c r="BL104" s="19" t="s">
        <v>979</v>
      </c>
      <c r="BM104" s="217" t="s">
        <v>1009</v>
      </c>
    </row>
    <row r="105" s="2" customFormat="1">
      <c r="A105" s="40"/>
      <c r="B105" s="41"/>
      <c r="C105" s="42"/>
      <c r="D105" s="219" t="s">
        <v>131</v>
      </c>
      <c r="E105" s="42"/>
      <c r="F105" s="220" t="s">
        <v>1010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131</v>
      </c>
      <c r="AU105" s="19" t="s">
        <v>83</v>
      </c>
    </row>
    <row r="106" s="14" customFormat="1">
      <c r="A106" s="14"/>
      <c r="B106" s="235"/>
      <c r="C106" s="236"/>
      <c r="D106" s="226" t="s">
        <v>133</v>
      </c>
      <c r="E106" s="237" t="s">
        <v>21</v>
      </c>
      <c r="F106" s="238" t="s">
        <v>1011</v>
      </c>
      <c r="G106" s="236"/>
      <c r="H106" s="239">
        <v>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133</v>
      </c>
      <c r="AU106" s="245" t="s">
        <v>83</v>
      </c>
      <c r="AV106" s="14" t="s">
        <v>83</v>
      </c>
      <c r="AW106" s="14" t="s">
        <v>34</v>
      </c>
      <c r="AX106" s="14" t="s">
        <v>73</v>
      </c>
      <c r="AY106" s="245" t="s">
        <v>122</v>
      </c>
    </row>
    <row r="107" s="14" customFormat="1">
      <c r="A107" s="14"/>
      <c r="B107" s="235"/>
      <c r="C107" s="236"/>
      <c r="D107" s="226" t="s">
        <v>133</v>
      </c>
      <c r="E107" s="237" t="s">
        <v>21</v>
      </c>
      <c r="F107" s="238" t="s">
        <v>1012</v>
      </c>
      <c r="G107" s="236"/>
      <c r="H107" s="239">
        <v>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133</v>
      </c>
      <c r="AU107" s="245" t="s">
        <v>83</v>
      </c>
      <c r="AV107" s="14" t="s">
        <v>83</v>
      </c>
      <c r="AW107" s="14" t="s">
        <v>34</v>
      </c>
      <c r="AX107" s="14" t="s">
        <v>73</v>
      </c>
      <c r="AY107" s="245" t="s">
        <v>122</v>
      </c>
    </row>
    <row r="108" s="15" customFormat="1">
      <c r="A108" s="15"/>
      <c r="B108" s="246"/>
      <c r="C108" s="247"/>
      <c r="D108" s="226" t="s">
        <v>133</v>
      </c>
      <c r="E108" s="248" t="s">
        <v>21</v>
      </c>
      <c r="F108" s="249" t="s">
        <v>137</v>
      </c>
      <c r="G108" s="247"/>
      <c r="H108" s="250">
        <v>2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133</v>
      </c>
      <c r="AU108" s="256" t="s">
        <v>83</v>
      </c>
      <c r="AV108" s="15" t="s">
        <v>129</v>
      </c>
      <c r="AW108" s="15" t="s">
        <v>34</v>
      </c>
      <c r="AX108" s="15" t="s">
        <v>81</v>
      </c>
      <c r="AY108" s="256" t="s">
        <v>122</v>
      </c>
    </row>
    <row r="109" s="2" customFormat="1" ht="16.5" customHeight="1">
      <c r="A109" s="40"/>
      <c r="B109" s="41"/>
      <c r="C109" s="206" t="s">
        <v>189</v>
      </c>
      <c r="D109" s="206" t="s">
        <v>124</v>
      </c>
      <c r="E109" s="207" t="s">
        <v>1013</v>
      </c>
      <c r="F109" s="208" t="s">
        <v>1014</v>
      </c>
      <c r="G109" s="209" t="s">
        <v>305</v>
      </c>
      <c r="H109" s="210">
        <v>8</v>
      </c>
      <c r="I109" s="211"/>
      <c r="J109" s="212">
        <f>ROUND(I109*H109,2)</f>
        <v>0</v>
      </c>
      <c r="K109" s="208" t="s">
        <v>128</v>
      </c>
      <c r="L109" s="46"/>
      <c r="M109" s="213" t="s">
        <v>21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979</v>
      </c>
      <c r="AT109" s="217" t="s">
        <v>124</v>
      </c>
      <c r="AU109" s="217" t="s">
        <v>83</v>
      </c>
      <c r="AY109" s="19" t="s">
        <v>122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ROUND(I109*H109,2)</f>
        <v>0</v>
      </c>
      <c r="BL109" s="19" t="s">
        <v>979</v>
      </c>
      <c r="BM109" s="217" t="s">
        <v>1015</v>
      </c>
    </row>
    <row r="110" s="2" customFormat="1">
      <c r="A110" s="40"/>
      <c r="B110" s="41"/>
      <c r="C110" s="42"/>
      <c r="D110" s="219" t="s">
        <v>131</v>
      </c>
      <c r="E110" s="42"/>
      <c r="F110" s="220" t="s">
        <v>1016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131</v>
      </c>
      <c r="AU110" s="19" t="s">
        <v>83</v>
      </c>
    </row>
    <row r="111" s="13" customFormat="1">
      <c r="A111" s="13"/>
      <c r="B111" s="224"/>
      <c r="C111" s="225"/>
      <c r="D111" s="226" t="s">
        <v>133</v>
      </c>
      <c r="E111" s="227" t="s">
        <v>21</v>
      </c>
      <c r="F111" s="228" t="s">
        <v>1017</v>
      </c>
      <c r="G111" s="225"/>
      <c r="H111" s="227" t="s">
        <v>21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133</v>
      </c>
      <c r="AU111" s="234" t="s">
        <v>83</v>
      </c>
      <c r="AV111" s="13" t="s">
        <v>81</v>
      </c>
      <c r="AW111" s="13" t="s">
        <v>34</v>
      </c>
      <c r="AX111" s="13" t="s">
        <v>73</v>
      </c>
      <c r="AY111" s="234" t="s">
        <v>122</v>
      </c>
    </row>
    <row r="112" s="14" customFormat="1">
      <c r="A112" s="14"/>
      <c r="B112" s="235"/>
      <c r="C112" s="236"/>
      <c r="D112" s="226" t="s">
        <v>133</v>
      </c>
      <c r="E112" s="237" t="s">
        <v>21</v>
      </c>
      <c r="F112" s="238" t="s">
        <v>1018</v>
      </c>
      <c r="G112" s="236"/>
      <c r="H112" s="239">
        <v>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133</v>
      </c>
      <c r="AU112" s="245" t="s">
        <v>83</v>
      </c>
      <c r="AV112" s="14" t="s">
        <v>83</v>
      </c>
      <c r="AW112" s="14" t="s">
        <v>34</v>
      </c>
      <c r="AX112" s="14" t="s">
        <v>81</v>
      </c>
      <c r="AY112" s="245" t="s">
        <v>122</v>
      </c>
    </row>
    <row r="113" s="13" customFormat="1">
      <c r="A113" s="13"/>
      <c r="B113" s="224"/>
      <c r="C113" s="225"/>
      <c r="D113" s="226" t="s">
        <v>133</v>
      </c>
      <c r="E113" s="227" t="s">
        <v>21</v>
      </c>
      <c r="F113" s="228" t="s">
        <v>1019</v>
      </c>
      <c r="G113" s="225"/>
      <c r="H113" s="227" t="s">
        <v>21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133</v>
      </c>
      <c r="AU113" s="234" t="s">
        <v>83</v>
      </c>
      <c r="AV113" s="13" t="s">
        <v>81</v>
      </c>
      <c r="AW113" s="13" t="s">
        <v>34</v>
      </c>
      <c r="AX113" s="13" t="s">
        <v>73</v>
      </c>
      <c r="AY113" s="234" t="s">
        <v>122</v>
      </c>
    </row>
    <row r="114" s="2" customFormat="1" ht="16.5" customHeight="1">
      <c r="A114" s="40"/>
      <c r="B114" s="41"/>
      <c r="C114" s="206" t="s">
        <v>197</v>
      </c>
      <c r="D114" s="206" t="s">
        <v>124</v>
      </c>
      <c r="E114" s="207" t="s">
        <v>1020</v>
      </c>
      <c r="F114" s="208" t="s">
        <v>1021</v>
      </c>
      <c r="G114" s="209" t="s">
        <v>305</v>
      </c>
      <c r="H114" s="210">
        <v>2</v>
      </c>
      <c r="I114" s="211"/>
      <c r="J114" s="212">
        <f>ROUND(I114*H114,2)</f>
        <v>0</v>
      </c>
      <c r="K114" s="208" t="s">
        <v>128</v>
      </c>
      <c r="L114" s="46"/>
      <c r="M114" s="213" t="s">
        <v>21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979</v>
      </c>
      <c r="AT114" s="217" t="s">
        <v>124</v>
      </c>
      <c r="AU114" s="217" t="s">
        <v>83</v>
      </c>
      <c r="AY114" s="19" t="s">
        <v>122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ROUND(I114*H114,2)</f>
        <v>0</v>
      </c>
      <c r="BL114" s="19" t="s">
        <v>979</v>
      </c>
      <c r="BM114" s="217" t="s">
        <v>1022</v>
      </c>
    </row>
    <row r="115" s="2" customFormat="1">
      <c r="A115" s="40"/>
      <c r="B115" s="41"/>
      <c r="C115" s="42"/>
      <c r="D115" s="219" t="s">
        <v>131</v>
      </c>
      <c r="E115" s="42"/>
      <c r="F115" s="220" t="s">
        <v>1023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131</v>
      </c>
      <c r="AU115" s="19" t="s">
        <v>83</v>
      </c>
    </row>
    <row r="116" s="12" customFormat="1" ht="22.8" customHeight="1">
      <c r="A116" s="12"/>
      <c r="B116" s="190"/>
      <c r="C116" s="191"/>
      <c r="D116" s="192" t="s">
        <v>72</v>
      </c>
      <c r="E116" s="204" t="s">
        <v>1024</v>
      </c>
      <c r="F116" s="204" t="s">
        <v>1025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SUM(P117:P123)</f>
        <v>0</v>
      </c>
      <c r="Q116" s="198"/>
      <c r="R116" s="199">
        <f>SUM(R117:R123)</f>
        <v>0</v>
      </c>
      <c r="S116" s="198"/>
      <c r="T116" s="200">
        <f>SUM(T117:T123)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166</v>
      </c>
      <c r="AT116" s="202" t="s">
        <v>72</v>
      </c>
      <c r="AU116" s="202" t="s">
        <v>81</v>
      </c>
      <c r="AY116" s="201" t="s">
        <v>122</v>
      </c>
      <c r="BK116" s="203">
        <f>SUM(BK117:BK123)</f>
        <v>0</v>
      </c>
    </row>
    <row r="117" s="2" customFormat="1" ht="24.15" customHeight="1">
      <c r="A117" s="40"/>
      <c r="B117" s="41"/>
      <c r="C117" s="206" t="s">
        <v>204</v>
      </c>
      <c r="D117" s="206" t="s">
        <v>124</v>
      </c>
      <c r="E117" s="207" t="s">
        <v>1026</v>
      </c>
      <c r="F117" s="208" t="s">
        <v>1027</v>
      </c>
      <c r="G117" s="209" t="s">
        <v>677</v>
      </c>
      <c r="H117" s="210">
        <v>1</v>
      </c>
      <c r="I117" s="211"/>
      <c r="J117" s="212">
        <f>ROUND(I117*H117,2)</f>
        <v>0</v>
      </c>
      <c r="K117" s="208" t="s">
        <v>128</v>
      </c>
      <c r="L117" s="46"/>
      <c r="M117" s="213" t="s">
        <v>21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979</v>
      </c>
      <c r="AT117" s="217" t="s">
        <v>124</v>
      </c>
      <c r="AU117" s="217" t="s">
        <v>83</v>
      </c>
      <c r="AY117" s="19" t="s">
        <v>122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ROUND(I117*H117,2)</f>
        <v>0</v>
      </c>
      <c r="BL117" s="19" t="s">
        <v>979</v>
      </c>
      <c r="BM117" s="217" t="s">
        <v>1028</v>
      </c>
    </row>
    <row r="118" s="2" customFormat="1">
      <c r="A118" s="40"/>
      <c r="B118" s="41"/>
      <c r="C118" s="42"/>
      <c r="D118" s="219" t="s">
        <v>131</v>
      </c>
      <c r="E118" s="42"/>
      <c r="F118" s="220" t="s">
        <v>1029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131</v>
      </c>
      <c r="AU118" s="19" t="s">
        <v>83</v>
      </c>
    </row>
    <row r="119" s="14" customFormat="1">
      <c r="A119" s="14"/>
      <c r="B119" s="235"/>
      <c r="C119" s="236"/>
      <c r="D119" s="226" t="s">
        <v>133</v>
      </c>
      <c r="E119" s="237" t="s">
        <v>21</v>
      </c>
      <c r="F119" s="238" t="s">
        <v>1030</v>
      </c>
      <c r="G119" s="236"/>
      <c r="H119" s="239">
        <v>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133</v>
      </c>
      <c r="AU119" s="245" t="s">
        <v>83</v>
      </c>
      <c r="AV119" s="14" t="s">
        <v>83</v>
      </c>
      <c r="AW119" s="14" t="s">
        <v>34</v>
      </c>
      <c r="AX119" s="14" t="s">
        <v>81</v>
      </c>
      <c r="AY119" s="245" t="s">
        <v>122</v>
      </c>
    </row>
    <row r="120" s="13" customFormat="1">
      <c r="A120" s="13"/>
      <c r="B120" s="224"/>
      <c r="C120" s="225"/>
      <c r="D120" s="226" t="s">
        <v>133</v>
      </c>
      <c r="E120" s="227" t="s">
        <v>21</v>
      </c>
      <c r="F120" s="228" t="s">
        <v>1031</v>
      </c>
      <c r="G120" s="225"/>
      <c r="H120" s="227" t="s">
        <v>21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133</v>
      </c>
      <c r="AU120" s="234" t="s">
        <v>83</v>
      </c>
      <c r="AV120" s="13" t="s">
        <v>81</v>
      </c>
      <c r="AW120" s="13" t="s">
        <v>34</v>
      </c>
      <c r="AX120" s="13" t="s">
        <v>73</v>
      </c>
      <c r="AY120" s="234" t="s">
        <v>122</v>
      </c>
    </row>
    <row r="121" s="2" customFormat="1" ht="24.15" customHeight="1">
      <c r="A121" s="40"/>
      <c r="B121" s="41"/>
      <c r="C121" s="206" t="s">
        <v>211</v>
      </c>
      <c r="D121" s="206" t="s">
        <v>124</v>
      </c>
      <c r="E121" s="207" t="s">
        <v>1032</v>
      </c>
      <c r="F121" s="208" t="s">
        <v>1033</v>
      </c>
      <c r="G121" s="209" t="s">
        <v>677</v>
      </c>
      <c r="H121" s="210">
        <v>1</v>
      </c>
      <c r="I121" s="211"/>
      <c r="J121" s="212">
        <f>ROUND(I121*H121,2)</f>
        <v>0</v>
      </c>
      <c r="K121" s="208" t="s">
        <v>128</v>
      </c>
      <c r="L121" s="46"/>
      <c r="M121" s="213" t="s">
        <v>21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979</v>
      </c>
      <c r="AT121" s="217" t="s">
        <v>124</v>
      </c>
      <c r="AU121" s="217" t="s">
        <v>83</v>
      </c>
      <c r="AY121" s="19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ROUND(I121*H121,2)</f>
        <v>0</v>
      </c>
      <c r="BL121" s="19" t="s">
        <v>979</v>
      </c>
      <c r="BM121" s="217" t="s">
        <v>1034</v>
      </c>
    </row>
    <row r="122" s="2" customFormat="1">
      <c r="A122" s="40"/>
      <c r="B122" s="41"/>
      <c r="C122" s="42"/>
      <c r="D122" s="219" t="s">
        <v>131</v>
      </c>
      <c r="E122" s="42"/>
      <c r="F122" s="220" t="s">
        <v>1035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131</v>
      </c>
      <c r="AU122" s="19" t="s">
        <v>83</v>
      </c>
    </row>
    <row r="123" s="14" customFormat="1">
      <c r="A123" s="14"/>
      <c r="B123" s="235"/>
      <c r="C123" s="236"/>
      <c r="D123" s="226" t="s">
        <v>133</v>
      </c>
      <c r="E123" s="237" t="s">
        <v>21</v>
      </c>
      <c r="F123" s="238" t="s">
        <v>1036</v>
      </c>
      <c r="G123" s="236"/>
      <c r="H123" s="239">
        <v>1</v>
      </c>
      <c r="I123" s="240"/>
      <c r="J123" s="236"/>
      <c r="K123" s="236"/>
      <c r="L123" s="241"/>
      <c r="M123" s="271"/>
      <c r="N123" s="272"/>
      <c r="O123" s="272"/>
      <c r="P123" s="272"/>
      <c r="Q123" s="272"/>
      <c r="R123" s="272"/>
      <c r="S123" s="272"/>
      <c r="T123" s="27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133</v>
      </c>
      <c r="AU123" s="245" t="s">
        <v>83</v>
      </c>
      <c r="AV123" s="14" t="s">
        <v>83</v>
      </c>
      <c r="AW123" s="14" t="s">
        <v>34</v>
      </c>
      <c r="AX123" s="14" t="s">
        <v>81</v>
      </c>
      <c r="AY123" s="245" t="s">
        <v>122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vsn3Jn5NqffTniF3tXpBnVDwFUO2PmlYmJzrqs+gOGIRIFM4EIqcA6RxU5/Q708avlBQvyCQU9lIbY4bn95gzw==" hashValue="TxQob7hN7+eaaRVMbT6elYZbVu8YLjghAZGf6IjayDS/3tsaH+ZJkrPLrmv1SMED4Me2CkE/yNfVLhoWw5dO8w==" algorithmName="SHA-512" password="CC35"/>
  <autoFilter ref="C82:K12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012164000"/>
    <hyperlink ref="F90" r:id="rId2" display="https://podminky.urs.cz/item/CS_URS_2024_02/012203000"/>
    <hyperlink ref="F93" r:id="rId3" display="https://podminky.urs.cz/item/CS_URS_2024_02/012303000"/>
    <hyperlink ref="F97" r:id="rId4" display="https://podminky.urs.cz/item/CS_URS_2024_02/012444000"/>
    <hyperlink ref="F101" r:id="rId5" display="https://podminky.urs.cz/item/CS_URS_2024_02/013254000"/>
    <hyperlink ref="F105" r:id="rId6" display="https://podminky.urs.cz/item/CS_URS_2024_02/032103000"/>
    <hyperlink ref="F110" r:id="rId7" display="https://podminky.urs.cz/item/CS_URS_2024_02/034503000"/>
    <hyperlink ref="F115" r:id="rId8" display="https://podminky.urs.cz/item/CS_URS_2024_02/039103000"/>
    <hyperlink ref="F118" r:id="rId9" display="https://podminky.urs.cz/item/CS_URS_2024_02/072103000"/>
    <hyperlink ref="F122" r:id="rId10" display="https://podminky.urs.cz/item/CS_URS_2024_02/07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1037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1038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1039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1040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1041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1042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1043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1044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1045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1046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1047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80</v>
      </c>
      <c r="F18" s="285" t="s">
        <v>1048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1049</v>
      </c>
      <c r="F19" s="285" t="s">
        <v>1050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1051</v>
      </c>
      <c r="F20" s="285" t="s">
        <v>1052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89</v>
      </c>
      <c r="F21" s="285" t="s">
        <v>1053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1054</v>
      </c>
      <c r="F22" s="285" t="s">
        <v>1055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1056</v>
      </c>
      <c r="F23" s="285" t="s">
        <v>1057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1058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1059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1060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1061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1062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1063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1064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1065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1066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108</v>
      </c>
      <c r="F36" s="285"/>
      <c r="G36" s="285" t="s">
        <v>1067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1068</v>
      </c>
      <c r="F37" s="285"/>
      <c r="G37" s="285" t="s">
        <v>1069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54</v>
      </c>
      <c r="F38" s="285"/>
      <c r="G38" s="285" t="s">
        <v>1070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55</v>
      </c>
      <c r="F39" s="285"/>
      <c r="G39" s="285" t="s">
        <v>1071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109</v>
      </c>
      <c r="F40" s="285"/>
      <c r="G40" s="285" t="s">
        <v>1072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110</v>
      </c>
      <c r="F41" s="285"/>
      <c r="G41" s="285" t="s">
        <v>1073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1074</v>
      </c>
      <c r="F42" s="285"/>
      <c r="G42" s="285" t="s">
        <v>1075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1076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1077</v>
      </c>
      <c r="F44" s="285"/>
      <c r="G44" s="285" t="s">
        <v>1078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112</v>
      </c>
      <c r="F45" s="285"/>
      <c r="G45" s="285" t="s">
        <v>1079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1080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1081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1082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1083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1084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1085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1086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1087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1088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1089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1090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1091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1092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1093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1094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1095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1096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1097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1098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1099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1100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1101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1102</v>
      </c>
      <c r="D76" s="303"/>
      <c r="E76" s="303"/>
      <c r="F76" s="303" t="s">
        <v>1103</v>
      </c>
      <c r="G76" s="304"/>
      <c r="H76" s="303" t="s">
        <v>55</v>
      </c>
      <c r="I76" s="303" t="s">
        <v>58</v>
      </c>
      <c r="J76" s="303" t="s">
        <v>1104</v>
      </c>
      <c r="K76" s="302"/>
    </row>
    <row r="77" s="1" customFormat="1" ht="17.25" customHeight="1">
      <c r="B77" s="300"/>
      <c r="C77" s="305" t="s">
        <v>1105</v>
      </c>
      <c r="D77" s="305"/>
      <c r="E77" s="305"/>
      <c r="F77" s="306" t="s">
        <v>1106</v>
      </c>
      <c r="G77" s="307"/>
      <c r="H77" s="305"/>
      <c r="I77" s="305"/>
      <c r="J77" s="305" t="s">
        <v>1107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54</v>
      </c>
      <c r="D79" s="310"/>
      <c r="E79" s="310"/>
      <c r="F79" s="311" t="s">
        <v>1108</v>
      </c>
      <c r="G79" s="312"/>
      <c r="H79" s="288" t="s">
        <v>1109</v>
      </c>
      <c r="I79" s="288" t="s">
        <v>1110</v>
      </c>
      <c r="J79" s="288">
        <v>20</v>
      </c>
      <c r="K79" s="302"/>
    </row>
    <row r="80" s="1" customFormat="1" ht="15" customHeight="1">
      <c r="B80" s="300"/>
      <c r="C80" s="288" t="s">
        <v>1111</v>
      </c>
      <c r="D80" s="288"/>
      <c r="E80" s="288"/>
      <c r="F80" s="311" t="s">
        <v>1108</v>
      </c>
      <c r="G80" s="312"/>
      <c r="H80" s="288" t="s">
        <v>1112</v>
      </c>
      <c r="I80" s="288" t="s">
        <v>1110</v>
      </c>
      <c r="J80" s="288">
        <v>120</v>
      </c>
      <c r="K80" s="302"/>
    </row>
    <row r="81" s="1" customFormat="1" ht="15" customHeight="1">
      <c r="B81" s="313"/>
      <c r="C81" s="288" t="s">
        <v>1113</v>
      </c>
      <c r="D81" s="288"/>
      <c r="E81" s="288"/>
      <c r="F81" s="311" t="s">
        <v>1114</v>
      </c>
      <c r="G81" s="312"/>
      <c r="H81" s="288" t="s">
        <v>1115</v>
      </c>
      <c r="I81" s="288" t="s">
        <v>1110</v>
      </c>
      <c r="J81" s="288">
        <v>50</v>
      </c>
      <c r="K81" s="302"/>
    </row>
    <row r="82" s="1" customFormat="1" ht="15" customHeight="1">
      <c r="B82" s="313"/>
      <c r="C82" s="288" t="s">
        <v>1116</v>
      </c>
      <c r="D82" s="288"/>
      <c r="E82" s="288"/>
      <c r="F82" s="311" t="s">
        <v>1108</v>
      </c>
      <c r="G82" s="312"/>
      <c r="H82" s="288" t="s">
        <v>1117</v>
      </c>
      <c r="I82" s="288" t="s">
        <v>1118</v>
      </c>
      <c r="J82" s="288"/>
      <c r="K82" s="302"/>
    </row>
    <row r="83" s="1" customFormat="1" ht="15" customHeight="1">
      <c r="B83" s="313"/>
      <c r="C83" s="314" t="s">
        <v>1119</v>
      </c>
      <c r="D83" s="314"/>
      <c r="E83" s="314"/>
      <c r="F83" s="315" t="s">
        <v>1114</v>
      </c>
      <c r="G83" s="314"/>
      <c r="H83" s="314" t="s">
        <v>1120</v>
      </c>
      <c r="I83" s="314" t="s">
        <v>1110</v>
      </c>
      <c r="J83" s="314">
        <v>15</v>
      </c>
      <c r="K83" s="302"/>
    </row>
    <row r="84" s="1" customFormat="1" ht="15" customHeight="1">
      <c r="B84" s="313"/>
      <c r="C84" s="314" t="s">
        <v>1121</v>
      </c>
      <c r="D84" s="314"/>
      <c r="E84" s="314"/>
      <c r="F84" s="315" t="s">
        <v>1114</v>
      </c>
      <c r="G84" s="314"/>
      <c r="H84" s="314" t="s">
        <v>1122</v>
      </c>
      <c r="I84" s="314" t="s">
        <v>1110</v>
      </c>
      <c r="J84" s="314">
        <v>15</v>
      </c>
      <c r="K84" s="302"/>
    </row>
    <row r="85" s="1" customFormat="1" ht="15" customHeight="1">
      <c r="B85" s="313"/>
      <c r="C85" s="314" t="s">
        <v>1123</v>
      </c>
      <c r="D85" s="314"/>
      <c r="E85" s="314"/>
      <c r="F85" s="315" t="s">
        <v>1114</v>
      </c>
      <c r="G85" s="314"/>
      <c r="H85" s="314" t="s">
        <v>1124</v>
      </c>
      <c r="I85" s="314" t="s">
        <v>1110</v>
      </c>
      <c r="J85" s="314">
        <v>20</v>
      </c>
      <c r="K85" s="302"/>
    </row>
    <row r="86" s="1" customFormat="1" ht="15" customHeight="1">
      <c r="B86" s="313"/>
      <c r="C86" s="314" t="s">
        <v>1125</v>
      </c>
      <c r="D86" s="314"/>
      <c r="E86" s="314"/>
      <c r="F86" s="315" t="s">
        <v>1114</v>
      </c>
      <c r="G86" s="314"/>
      <c r="H86" s="314" t="s">
        <v>1126</v>
      </c>
      <c r="I86" s="314" t="s">
        <v>1110</v>
      </c>
      <c r="J86" s="314">
        <v>20</v>
      </c>
      <c r="K86" s="302"/>
    </row>
    <row r="87" s="1" customFormat="1" ht="15" customHeight="1">
      <c r="B87" s="313"/>
      <c r="C87" s="288" t="s">
        <v>1127</v>
      </c>
      <c r="D87" s="288"/>
      <c r="E87" s="288"/>
      <c r="F87" s="311" t="s">
        <v>1114</v>
      </c>
      <c r="G87" s="312"/>
      <c r="H87" s="288" t="s">
        <v>1128</v>
      </c>
      <c r="I87" s="288" t="s">
        <v>1110</v>
      </c>
      <c r="J87" s="288">
        <v>50</v>
      </c>
      <c r="K87" s="302"/>
    </row>
    <row r="88" s="1" customFormat="1" ht="15" customHeight="1">
      <c r="B88" s="313"/>
      <c r="C88" s="288" t="s">
        <v>1129</v>
      </c>
      <c r="D88" s="288"/>
      <c r="E88" s="288"/>
      <c r="F88" s="311" t="s">
        <v>1114</v>
      </c>
      <c r="G88" s="312"/>
      <c r="H88" s="288" t="s">
        <v>1130</v>
      </c>
      <c r="I88" s="288" t="s">
        <v>1110</v>
      </c>
      <c r="J88" s="288">
        <v>20</v>
      </c>
      <c r="K88" s="302"/>
    </row>
    <row r="89" s="1" customFormat="1" ht="15" customHeight="1">
      <c r="B89" s="313"/>
      <c r="C89" s="288" t="s">
        <v>1131</v>
      </c>
      <c r="D89" s="288"/>
      <c r="E89" s="288"/>
      <c r="F89" s="311" t="s">
        <v>1114</v>
      </c>
      <c r="G89" s="312"/>
      <c r="H89" s="288" t="s">
        <v>1132</v>
      </c>
      <c r="I89" s="288" t="s">
        <v>1110</v>
      </c>
      <c r="J89" s="288">
        <v>20</v>
      </c>
      <c r="K89" s="302"/>
    </row>
    <row r="90" s="1" customFormat="1" ht="15" customHeight="1">
      <c r="B90" s="313"/>
      <c r="C90" s="288" t="s">
        <v>1133</v>
      </c>
      <c r="D90" s="288"/>
      <c r="E90" s="288"/>
      <c r="F90" s="311" t="s">
        <v>1114</v>
      </c>
      <c r="G90" s="312"/>
      <c r="H90" s="288" t="s">
        <v>1134</v>
      </c>
      <c r="I90" s="288" t="s">
        <v>1110</v>
      </c>
      <c r="J90" s="288">
        <v>50</v>
      </c>
      <c r="K90" s="302"/>
    </row>
    <row r="91" s="1" customFormat="1" ht="15" customHeight="1">
      <c r="B91" s="313"/>
      <c r="C91" s="288" t="s">
        <v>1135</v>
      </c>
      <c r="D91" s="288"/>
      <c r="E91" s="288"/>
      <c r="F91" s="311" t="s">
        <v>1114</v>
      </c>
      <c r="G91" s="312"/>
      <c r="H91" s="288" t="s">
        <v>1135</v>
      </c>
      <c r="I91" s="288" t="s">
        <v>1110</v>
      </c>
      <c r="J91" s="288">
        <v>50</v>
      </c>
      <c r="K91" s="302"/>
    </row>
    <row r="92" s="1" customFormat="1" ht="15" customHeight="1">
      <c r="B92" s="313"/>
      <c r="C92" s="288" t="s">
        <v>1136</v>
      </c>
      <c r="D92" s="288"/>
      <c r="E92" s="288"/>
      <c r="F92" s="311" t="s">
        <v>1114</v>
      </c>
      <c r="G92" s="312"/>
      <c r="H92" s="288" t="s">
        <v>1137</v>
      </c>
      <c r="I92" s="288" t="s">
        <v>1110</v>
      </c>
      <c r="J92" s="288">
        <v>255</v>
      </c>
      <c r="K92" s="302"/>
    </row>
    <row r="93" s="1" customFormat="1" ht="15" customHeight="1">
      <c r="B93" s="313"/>
      <c r="C93" s="288" t="s">
        <v>1138</v>
      </c>
      <c r="D93" s="288"/>
      <c r="E93" s="288"/>
      <c r="F93" s="311" t="s">
        <v>1108</v>
      </c>
      <c r="G93" s="312"/>
      <c r="H93" s="288" t="s">
        <v>1139</v>
      </c>
      <c r="I93" s="288" t="s">
        <v>1140</v>
      </c>
      <c r="J93" s="288"/>
      <c r="K93" s="302"/>
    </row>
    <row r="94" s="1" customFormat="1" ht="15" customHeight="1">
      <c r="B94" s="313"/>
      <c r="C94" s="288" t="s">
        <v>1141</v>
      </c>
      <c r="D94" s="288"/>
      <c r="E94" s="288"/>
      <c r="F94" s="311" t="s">
        <v>1108</v>
      </c>
      <c r="G94" s="312"/>
      <c r="H94" s="288" t="s">
        <v>1142</v>
      </c>
      <c r="I94" s="288" t="s">
        <v>1143</v>
      </c>
      <c r="J94" s="288"/>
      <c r="K94" s="302"/>
    </row>
    <row r="95" s="1" customFormat="1" ht="15" customHeight="1">
      <c r="B95" s="313"/>
      <c r="C95" s="288" t="s">
        <v>1144</v>
      </c>
      <c r="D95" s="288"/>
      <c r="E95" s="288"/>
      <c r="F95" s="311" t="s">
        <v>1108</v>
      </c>
      <c r="G95" s="312"/>
      <c r="H95" s="288" t="s">
        <v>1144</v>
      </c>
      <c r="I95" s="288" t="s">
        <v>1143</v>
      </c>
      <c r="J95" s="288"/>
      <c r="K95" s="302"/>
    </row>
    <row r="96" s="1" customFormat="1" ht="15" customHeight="1">
      <c r="B96" s="313"/>
      <c r="C96" s="288" t="s">
        <v>39</v>
      </c>
      <c r="D96" s="288"/>
      <c r="E96" s="288"/>
      <c r="F96" s="311" t="s">
        <v>1108</v>
      </c>
      <c r="G96" s="312"/>
      <c r="H96" s="288" t="s">
        <v>1145</v>
      </c>
      <c r="I96" s="288" t="s">
        <v>1143</v>
      </c>
      <c r="J96" s="288"/>
      <c r="K96" s="302"/>
    </row>
    <row r="97" s="1" customFormat="1" ht="15" customHeight="1">
      <c r="B97" s="313"/>
      <c r="C97" s="288" t="s">
        <v>49</v>
      </c>
      <c r="D97" s="288"/>
      <c r="E97" s="288"/>
      <c r="F97" s="311" t="s">
        <v>1108</v>
      </c>
      <c r="G97" s="312"/>
      <c r="H97" s="288" t="s">
        <v>1146</v>
      </c>
      <c r="I97" s="288" t="s">
        <v>1143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1147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1102</v>
      </c>
      <c r="D103" s="303"/>
      <c r="E103" s="303"/>
      <c r="F103" s="303" t="s">
        <v>1103</v>
      </c>
      <c r="G103" s="304"/>
      <c r="H103" s="303" t="s">
        <v>55</v>
      </c>
      <c r="I103" s="303" t="s">
        <v>58</v>
      </c>
      <c r="J103" s="303" t="s">
        <v>1104</v>
      </c>
      <c r="K103" s="302"/>
    </row>
    <row r="104" s="1" customFormat="1" ht="17.25" customHeight="1">
      <c r="B104" s="300"/>
      <c r="C104" s="305" t="s">
        <v>1105</v>
      </c>
      <c r="D104" s="305"/>
      <c r="E104" s="305"/>
      <c r="F104" s="306" t="s">
        <v>1106</v>
      </c>
      <c r="G104" s="307"/>
      <c r="H104" s="305"/>
      <c r="I104" s="305"/>
      <c r="J104" s="305" t="s">
        <v>1107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54</v>
      </c>
      <c r="D106" s="310"/>
      <c r="E106" s="310"/>
      <c r="F106" s="311" t="s">
        <v>1108</v>
      </c>
      <c r="G106" s="288"/>
      <c r="H106" s="288" t="s">
        <v>1148</v>
      </c>
      <c r="I106" s="288" t="s">
        <v>1110</v>
      </c>
      <c r="J106" s="288">
        <v>20</v>
      </c>
      <c r="K106" s="302"/>
    </row>
    <row r="107" s="1" customFormat="1" ht="15" customHeight="1">
      <c r="B107" s="300"/>
      <c r="C107" s="288" t="s">
        <v>1111</v>
      </c>
      <c r="D107" s="288"/>
      <c r="E107" s="288"/>
      <c r="F107" s="311" t="s">
        <v>1108</v>
      </c>
      <c r="G107" s="288"/>
      <c r="H107" s="288" t="s">
        <v>1148</v>
      </c>
      <c r="I107" s="288" t="s">
        <v>1110</v>
      </c>
      <c r="J107" s="288">
        <v>120</v>
      </c>
      <c r="K107" s="302"/>
    </row>
    <row r="108" s="1" customFormat="1" ht="15" customHeight="1">
      <c r="B108" s="313"/>
      <c r="C108" s="288" t="s">
        <v>1113</v>
      </c>
      <c r="D108" s="288"/>
      <c r="E108" s="288"/>
      <c r="F108" s="311" t="s">
        <v>1114</v>
      </c>
      <c r="G108" s="288"/>
      <c r="H108" s="288" t="s">
        <v>1148</v>
      </c>
      <c r="I108" s="288" t="s">
        <v>1110</v>
      </c>
      <c r="J108" s="288">
        <v>50</v>
      </c>
      <c r="K108" s="302"/>
    </row>
    <row r="109" s="1" customFormat="1" ht="15" customHeight="1">
      <c r="B109" s="313"/>
      <c r="C109" s="288" t="s">
        <v>1116</v>
      </c>
      <c r="D109" s="288"/>
      <c r="E109" s="288"/>
      <c r="F109" s="311" t="s">
        <v>1108</v>
      </c>
      <c r="G109" s="288"/>
      <c r="H109" s="288" t="s">
        <v>1148</v>
      </c>
      <c r="I109" s="288" t="s">
        <v>1118</v>
      </c>
      <c r="J109" s="288"/>
      <c r="K109" s="302"/>
    </row>
    <row r="110" s="1" customFormat="1" ht="15" customHeight="1">
      <c r="B110" s="313"/>
      <c r="C110" s="288" t="s">
        <v>1127</v>
      </c>
      <c r="D110" s="288"/>
      <c r="E110" s="288"/>
      <c r="F110" s="311" t="s">
        <v>1114</v>
      </c>
      <c r="G110" s="288"/>
      <c r="H110" s="288" t="s">
        <v>1148</v>
      </c>
      <c r="I110" s="288" t="s">
        <v>1110</v>
      </c>
      <c r="J110" s="288">
        <v>50</v>
      </c>
      <c r="K110" s="302"/>
    </row>
    <row r="111" s="1" customFormat="1" ht="15" customHeight="1">
      <c r="B111" s="313"/>
      <c r="C111" s="288" t="s">
        <v>1135</v>
      </c>
      <c r="D111" s="288"/>
      <c r="E111" s="288"/>
      <c r="F111" s="311" t="s">
        <v>1114</v>
      </c>
      <c r="G111" s="288"/>
      <c r="H111" s="288" t="s">
        <v>1148</v>
      </c>
      <c r="I111" s="288" t="s">
        <v>1110</v>
      </c>
      <c r="J111" s="288">
        <v>50</v>
      </c>
      <c r="K111" s="302"/>
    </row>
    <row r="112" s="1" customFormat="1" ht="15" customHeight="1">
      <c r="B112" s="313"/>
      <c r="C112" s="288" t="s">
        <v>1133</v>
      </c>
      <c r="D112" s="288"/>
      <c r="E112" s="288"/>
      <c r="F112" s="311" t="s">
        <v>1114</v>
      </c>
      <c r="G112" s="288"/>
      <c r="H112" s="288" t="s">
        <v>1148</v>
      </c>
      <c r="I112" s="288" t="s">
        <v>1110</v>
      </c>
      <c r="J112" s="288">
        <v>50</v>
      </c>
      <c r="K112" s="302"/>
    </row>
    <row r="113" s="1" customFormat="1" ht="15" customHeight="1">
      <c r="B113" s="313"/>
      <c r="C113" s="288" t="s">
        <v>54</v>
      </c>
      <c r="D113" s="288"/>
      <c r="E113" s="288"/>
      <c r="F113" s="311" t="s">
        <v>1108</v>
      </c>
      <c r="G113" s="288"/>
      <c r="H113" s="288" t="s">
        <v>1149</v>
      </c>
      <c r="I113" s="288" t="s">
        <v>1110</v>
      </c>
      <c r="J113" s="288">
        <v>20</v>
      </c>
      <c r="K113" s="302"/>
    </row>
    <row r="114" s="1" customFormat="1" ht="15" customHeight="1">
      <c r="B114" s="313"/>
      <c r="C114" s="288" t="s">
        <v>1150</v>
      </c>
      <c r="D114" s="288"/>
      <c r="E114" s="288"/>
      <c r="F114" s="311" t="s">
        <v>1108</v>
      </c>
      <c r="G114" s="288"/>
      <c r="H114" s="288" t="s">
        <v>1151</v>
      </c>
      <c r="I114" s="288" t="s">
        <v>1110</v>
      </c>
      <c r="J114" s="288">
        <v>120</v>
      </c>
      <c r="K114" s="302"/>
    </row>
    <row r="115" s="1" customFormat="1" ht="15" customHeight="1">
      <c r="B115" s="313"/>
      <c r="C115" s="288" t="s">
        <v>39</v>
      </c>
      <c r="D115" s="288"/>
      <c r="E115" s="288"/>
      <c r="F115" s="311" t="s">
        <v>1108</v>
      </c>
      <c r="G115" s="288"/>
      <c r="H115" s="288" t="s">
        <v>1152</v>
      </c>
      <c r="I115" s="288" t="s">
        <v>1143</v>
      </c>
      <c r="J115" s="288"/>
      <c r="K115" s="302"/>
    </row>
    <row r="116" s="1" customFormat="1" ht="15" customHeight="1">
      <c r="B116" s="313"/>
      <c r="C116" s="288" t="s">
        <v>49</v>
      </c>
      <c r="D116" s="288"/>
      <c r="E116" s="288"/>
      <c r="F116" s="311" t="s">
        <v>1108</v>
      </c>
      <c r="G116" s="288"/>
      <c r="H116" s="288" t="s">
        <v>1153</v>
      </c>
      <c r="I116" s="288" t="s">
        <v>1143</v>
      </c>
      <c r="J116" s="288"/>
      <c r="K116" s="302"/>
    </row>
    <row r="117" s="1" customFormat="1" ht="15" customHeight="1">
      <c r="B117" s="313"/>
      <c r="C117" s="288" t="s">
        <v>58</v>
      </c>
      <c r="D117" s="288"/>
      <c r="E117" s="288"/>
      <c r="F117" s="311" t="s">
        <v>1108</v>
      </c>
      <c r="G117" s="288"/>
      <c r="H117" s="288" t="s">
        <v>1154</v>
      </c>
      <c r="I117" s="288" t="s">
        <v>1155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1156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1102</v>
      </c>
      <c r="D123" s="303"/>
      <c r="E123" s="303"/>
      <c r="F123" s="303" t="s">
        <v>1103</v>
      </c>
      <c r="G123" s="304"/>
      <c r="H123" s="303" t="s">
        <v>55</v>
      </c>
      <c r="I123" s="303" t="s">
        <v>58</v>
      </c>
      <c r="J123" s="303" t="s">
        <v>1104</v>
      </c>
      <c r="K123" s="332"/>
    </row>
    <row r="124" s="1" customFormat="1" ht="17.25" customHeight="1">
      <c r="B124" s="331"/>
      <c r="C124" s="305" t="s">
        <v>1105</v>
      </c>
      <c r="D124" s="305"/>
      <c r="E124" s="305"/>
      <c r="F124" s="306" t="s">
        <v>1106</v>
      </c>
      <c r="G124" s="307"/>
      <c r="H124" s="305"/>
      <c r="I124" s="305"/>
      <c r="J124" s="305" t="s">
        <v>1107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1111</v>
      </c>
      <c r="D126" s="310"/>
      <c r="E126" s="310"/>
      <c r="F126" s="311" t="s">
        <v>1108</v>
      </c>
      <c r="G126" s="288"/>
      <c r="H126" s="288" t="s">
        <v>1148</v>
      </c>
      <c r="I126" s="288" t="s">
        <v>1110</v>
      </c>
      <c r="J126" s="288">
        <v>120</v>
      </c>
      <c r="K126" s="336"/>
    </row>
    <row r="127" s="1" customFormat="1" ht="15" customHeight="1">
      <c r="B127" s="333"/>
      <c r="C127" s="288" t="s">
        <v>1157</v>
      </c>
      <c r="D127" s="288"/>
      <c r="E127" s="288"/>
      <c r="F127" s="311" t="s">
        <v>1108</v>
      </c>
      <c r="G127" s="288"/>
      <c r="H127" s="288" t="s">
        <v>1158</v>
      </c>
      <c r="I127" s="288" t="s">
        <v>1110</v>
      </c>
      <c r="J127" s="288" t="s">
        <v>1159</v>
      </c>
      <c r="K127" s="336"/>
    </row>
    <row r="128" s="1" customFormat="1" ht="15" customHeight="1">
      <c r="B128" s="333"/>
      <c r="C128" s="288" t="s">
        <v>1056</v>
      </c>
      <c r="D128" s="288"/>
      <c r="E128" s="288"/>
      <c r="F128" s="311" t="s">
        <v>1108</v>
      </c>
      <c r="G128" s="288"/>
      <c r="H128" s="288" t="s">
        <v>1160</v>
      </c>
      <c r="I128" s="288" t="s">
        <v>1110</v>
      </c>
      <c r="J128" s="288" t="s">
        <v>1159</v>
      </c>
      <c r="K128" s="336"/>
    </row>
    <row r="129" s="1" customFormat="1" ht="15" customHeight="1">
      <c r="B129" s="333"/>
      <c r="C129" s="288" t="s">
        <v>1119</v>
      </c>
      <c r="D129" s="288"/>
      <c r="E129" s="288"/>
      <c r="F129" s="311" t="s">
        <v>1114</v>
      </c>
      <c r="G129" s="288"/>
      <c r="H129" s="288" t="s">
        <v>1120</v>
      </c>
      <c r="I129" s="288" t="s">
        <v>1110</v>
      </c>
      <c r="J129" s="288">
        <v>15</v>
      </c>
      <c r="K129" s="336"/>
    </row>
    <row r="130" s="1" customFormat="1" ht="15" customHeight="1">
      <c r="B130" s="333"/>
      <c r="C130" s="314" t="s">
        <v>1121</v>
      </c>
      <c r="D130" s="314"/>
      <c r="E130" s="314"/>
      <c r="F130" s="315" t="s">
        <v>1114</v>
      </c>
      <c r="G130" s="314"/>
      <c r="H130" s="314" t="s">
        <v>1122</v>
      </c>
      <c r="I130" s="314" t="s">
        <v>1110</v>
      </c>
      <c r="J130" s="314">
        <v>15</v>
      </c>
      <c r="K130" s="336"/>
    </row>
    <row r="131" s="1" customFormat="1" ht="15" customHeight="1">
      <c r="B131" s="333"/>
      <c r="C131" s="314" t="s">
        <v>1123</v>
      </c>
      <c r="D131" s="314"/>
      <c r="E131" s="314"/>
      <c r="F131" s="315" t="s">
        <v>1114</v>
      </c>
      <c r="G131" s="314"/>
      <c r="H131" s="314" t="s">
        <v>1124</v>
      </c>
      <c r="I131" s="314" t="s">
        <v>1110</v>
      </c>
      <c r="J131" s="314">
        <v>20</v>
      </c>
      <c r="K131" s="336"/>
    </row>
    <row r="132" s="1" customFormat="1" ht="15" customHeight="1">
      <c r="B132" s="333"/>
      <c r="C132" s="314" t="s">
        <v>1125</v>
      </c>
      <c r="D132" s="314"/>
      <c r="E132" s="314"/>
      <c r="F132" s="315" t="s">
        <v>1114</v>
      </c>
      <c r="G132" s="314"/>
      <c r="H132" s="314" t="s">
        <v>1126</v>
      </c>
      <c r="I132" s="314" t="s">
        <v>1110</v>
      </c>
      <c r="J132" s="314">
        <v>20</v>
      </c>
      <c r="K132" s="336"/>
    </row>
    <row r="133" s="1" customFormat="1" ht="15" customHeight="1">
      <c r="B133" s="333"/>
      <c r="C133" s="288" t="s">
        <v>1113</v>
      </c>
      <c r="D133" s="288"/>
      <c r="E133" s="288"/>
      <c r="F133" s="311" t="s">
        <v>1114</v>
      </c>
      <c r="G133" s="288"/>
      <c r="H133" s="288" t="s">
        <v>1148</v>
      </c>
      <c r="I133" s="288" t="s">
        <v>1110</v>
      </c>
      <c r="J133" s="288">
        <v>50</v>
      </c>
      <c r="K133" s="336"/>
    </row>
    <row r="134" s="1" customFormat="1" ht="15" customHeight="1">
      <c r="B134" s="333"/>
      <c r="C134" s="288" t="s">
        <v>1127</v>
      </c>
      <c r="D134" s="288"/>
      <c r="E134" s="288"/>
      <c r="F134" s="311" t="s">
        <v>1114</v>
      </c>
      <c r="G134" s="288"/>
      <c r="H134" s="288" t="s">
        <v>1148</v>
      </c>
      <c r="I134" s="288" t="s">
        <v>1110</v>
      </c>
      <c r="J134" s="288">
        <v>50</v>
      </c>
      <c r="K134" s="336"/>
    </row>
    <row r="135" s="1" customFormat="1" ht="15" customHeight="1">
      <c r="B135" s="333"/>
      <c r="C135" s="288" t="s">
        <v>1133</v>
      </c>
      <c r="D135" s="288"/>
      <c r="E135" s="288"/>
      <c r="F135" s="311" t="s">
        <v>1114</v>
      </c>
      <c r="G135" s="288"/>
      <c r="H135" s="288" t="s">
        <v>1148</v>
      </c>
      <c r="I135" s="288" t="s">
        <v>1110</v>
      </c>
      <c r="J135" s="288">
        <v>50</v>
      </c>
      <c r="K135" s="336"/>
    </row>
    <row r="136" s="1" customFormat="1" ht="15" customHeight="1">
      <c r="B136" s="333"/>
      <c r="C136" s="288" t="s">
        <v>1135</v>
      </c>
      <c r="D136" s="288"/>
      <c r="E136" s="288"/>
      <c r="F136" s="311" t="s">
        <v>1114</v>
      </c>
      <c r="G136" s="288"/>
      <c r="H136" s="288" t="s">
        <v>1148</v>
      </c>
      <c r="I136" s="288" t="s">
        <v>1110</v>
      </c>
      <c r="J136" s="288">
        <v>50</v>
      </c>
      <c r="K136" s="336"/>
    </row>
    <row r="137" s="1" customFormat="1" ht="15" customHeight="1">
      <c r="B137" s="333"/>
      <c r="C137" s="288" t="s">
        <v>1136</v>
      </c>
      <c r="D137" s="288"/>
      <c r="E137" s="288"/>
      <c r="F137" s="311" t="s">
        <v>1114</v>
      </c>
      <c r="G137" s="288"/>
      <c r="H137" s="288" t="s">
        <v>1161</v>
      </c>
      <c r="I137" s="288" t="s">
        <v>1110</v>
      </c>
      <c r="J137" s="288">
        <v>255</v>
      </c>
      <c r="K137" s="336"/>
    </row>
    <row r="138" s="1" customFormat="1" ht="15" customHeight="1">
      <c r="B138" s="333"/>
      <c r="C138" s="288" t="s">
        <v>1138</v>
      </c>
      <c r="D138" s="288"/>
      <c r="E138" s="288"/>
      <c r="F138" s="311" t="s">
        <v>1108</v>
      </c>
      <c r="G138" s="288"/>
      <c r="H138" s="288" t="s">
        <v>1162</v>
      </c>
      <c r="I138" s="288" t="s">
        <v>1140</v>
      </c>
      <c r="J138" s="288"/>
      <c r="K138" s="336"/>
    </row>
    <row r="139" s="1" customFormat="1" ht="15" customHeight="1">
      <c r="B139" s="333"/>
      <c r="C139" s="288" t="s">
        <v>1141</v>
      </c>
      <c r="D139" s="288"/>
      <c r="E139" s="288"/>
      <c r="F139" s="311" t="s">
        <v>1108</v>
      </c>
      <c r="G139" s="288"/>
      <c r="H139" s="288" t="s">
        <v>1163</v>
      </c>
      <c r="I139" s="288" t="s">
        <v>1143</v>
      </c>
      <c r="J139" s="288"/>
      <c r="K139" s="336"/>
    </row>
    <row r="140" s="1" customFormat="1" ht="15" customHeight="1">
      <c r="B140" s="333"/>
      <c r="C140" s="288" t="s">
        <v>1144</v>
      </c>
      <c r="D140" s="288"/>
      <c r="E140" s="288"/>
      <c r="F140" s="311" t="s">
        <v>1108</v>
      </c>
      <c r="G140" s="288"/>
      <c r="H140" s="288" t="s">
        <v>1144</v>
      </c>
      <c r="I140" s="288" t="s">
        <v>1143</v>
      </c>
      <c r="J140" s="288"/>
      <c r="K140" s="336"/>
    </row>
    <row r="141" s="1" customFormat="1" ht="15" customHeight="1">
      <c r="B141" s="333"/>
      <c r="C141" s="288" t="s">
        <v>39</v>
      </c>
      <c r="D141" s="288"/>
      <c r="E141" s="288"/>
      <c r="F141" s="311" t="s">
        <v>1108</v>
      </c>
      <c r="G141" s="288"/>
      <c r="H141" s="288" t="s">
        <v>1164</v>
      </c>
      <c r="I141" s="288" t="s">
        <v>1143</v>
      </c>
      <c r="J141" s="288"/>
      <c r="K141" s="336"/>
    </row>
    <row r="142" s="1" customFormat="1" ht="15" customHeight="1">
      <c r="B142" s="333"/>
      <c r="C142" s="288" t="s">
        <v>1165</v>
      </c>
      <c r="D142" s="288"/>
      <c r="E142" s="288"/>
      <c r="F142" s="311" t="s">
        <v>1108</v>
      </c>
      <c r="G142" s="288"/>
      <c r="H142" s="288" t="s">
        <v>1166</v>
      </c>
      <c r="I142" s="288" t="s">
        <v>1143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1167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1102</v>
      </c>
      <c r="D148" s="303"/>
      <c r="E148" s="303"/>
      <c r="F148" s="303" t="s">
        <v>1103</v>
      </c>
      <c r="G148" s="304"/>
      <c r="H148" s="303" t="s">
        <v>55</v>
      </c>
      <c r="I148" s="303" t="s">
        <v>58</v>
      </c>
      <c r="J148" s="303" t="s">
        <v>1104</v>
      </c>
      <c r="K148" s="302"/>
    </row>
    <row r="149" s="1" customFormat="1" ht="17.25" customHeight="1">
      <c r="B149" s="300"/>
      <c r="C149" s="305" t="s">
        <v>1105</v>
      </c>
      <c r="D149" s="305"/>
      <c r="E149" s="305"/>
      <c r="F149" s="306" t="s">
        <v>1106</v>
      </c>
      <c r="G149" s="307"/>
      <c r="H149" s="305"/>
      <c r="I149" s="305"/>
      <c r="J149" s="305" t="s">
        <v>1107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1111</v>
      </c>
      <c r="D151" s="288"/>
      <c r="E151" s="288"/>
      <c r="F151" s="341" t="s">
        <v>1108</v>
      </c>
      <c r="G151" s="288"/>
      <c r="H151" s="340" t="s">
        <v>1148</v>
      </c>
      <c r="I151" s="340" t="s">
        <v>1110</v>
      </c>
      <c r="J151" s="340">
        <v>120</v>
      </c>
      <c r="K151" s="336"/>
    </row>
    <row r="152" s="1" customFormat="1" ht="15" customHeight="1">
      <c r="B152" s="313"/>
      <c r="C152" s="340" t="s">
        <v>1157</v>
      </c>
      <c r="D152" s="288"/>
      <c r="E152" s="288"/>
      <c r="F152" s="341" t="s">
        <v>1108</v>
      </c>
      <c r="G152" s="288"/>
      <c r="H152" s="340" t="s">
        <v>1168</v>
      </c>
      <c r="I152" s="340" t="s">
        <v>1110</v>
      </c>
      <c r="J152" s="340" t="s">
        <v>1159</v>
      </c>
      <c r="K152" s="336"/>
    </row>
    <row r="153" s="1" customFormat="1" ht="15" customHeight="1">
      <c r="B153" s="313"/>
      <c r="C153" s="340" t="s">
        <v>1056</v>
      </c>
      <c r="D153" s="288"/>
      <c r="E153" s="288"/>
      <c r="F153" s="341" t="s">
        <v>1108</v>
      </c>
      <c r="G153" s="288"/>
      <c r="H153" s="340" t="s">
        <v>1169</v>
      </c>
      <c r="I153" s="340" t="s">
        <v>1110</v>
      </c>
      <c r="J153" s="340" t="s">
        <v>1159</v>
      </c>
      <c r="K153" s="336"/>
    </row>
    <row r="154" s="1" customFormat="1" ht="15" customHeight="1">
      <c r="B154" s="313"/>
      <c r="C154" s="340" t="s">
        <v>1113</v>
      </c>
      <c r="D154" s="288"/>
      <c r="E154" s="288"/>
      <c r="F154" s="341" t="s">
        <v>1114</v>
      </c>
      <c r="G154" s="288"/>
      <c r="H154" s="340" t="s">
        <v>1148</v>
      </c>
      <c r="I154" s="340" t="s">
        <v>1110</v>
      </c>
      <c r="J154" s="340">
        <v>50</v>
      </c>
      <c r="K154" s="336"/>
    </row>
    <row r="155" s="1" customFormat="1" ht="15" customHeight="1">
      <c r="B155" s="313"/>
      <c r="C155" s="340" t="s">
        <v>1116</v>
      </c>
      <c r="D155" s="288"/>
      <c r="E155" s="288"/>
      <c r="F155" s="341" t="s">
        <v>1108</v>
      </c>
      <c r="G155" s="288"/>
      <c r="H155" s="340" t="s">
        <v>1148</v>
      </c>
      <c r="I155" s="340" t="s">
        <v>1118</v>
      </c>
      <c r="J155" s="340"/>
      <c r="K155" s="336"/>
    </row>
    <row r="156" s="1" customFormat="1" ht="15" customHeight="1">
      <c r="B156" s="313"/>
      <c r="C156" s="340" t="s">
        <v>1127</v>
      </c>
      <c r="D156" s="288"/>
      <c r="E156" s="288"/>
      <c r="F156" s="341" t="s">
        <v>1114</v>
      </c>
      <c r="G156" s="288"/>
      <c r="H156" s="340" t="s">
        <v>1148</v>
      </c>
      <c r="I156" s="340" t="s">
        <v>1110</v>
      </c>
      <c r="J156" s="340">
        <v>50</v>
      </c>
      <c r="K156" s="336"/>
    </row>
    <row r="157" s="1" customFormat="1" ht="15" customHeight="1">
      <c r="B157" s="313"/>
      <c r="C157" s="340" t="s">
        <v>1135</v>
      </c>
      <c r="D157" s="288"/>
      <c r="E157" s="288"/>
      <c r="F157" s="341" t="s">
        <v>1114</v>
      </c>
      <c r="G157" s="288"/>
      <c r="H157" s="340" t="s">
        <v>1148</v>
      </c>
      <c r="I157" s="340" t="s">
        <v>1110</v>
      </c>
      <c r="J157" s="340">
        <v>50</v>
      </c>
      <c r="K157" s="336"/>
    </row>
    <row r="158" s="1" customFormat="1" ht="15" customHeight="1">
      <c r="B158" s="313"/>
      <c r="C158" s="340" t="s">
        <v>1133</v>
      </c>
      <c r="D158" s="288"/>
      <c r="E158" s="288"/>
      <c r="F158" s="341" t="s">
        <v>1114</v>
      </c>
      <c r="G158" s="288"/>
      <c r="H158" s="340" t="s">
        <v>1148</v>
      </c>
      <c r="I158" s="340" t="s">
        <v>1110</v>
      </c>
      <c r="J158" s="340">
        <v>50</v>
      </c>
      <c r="K158" s="336"/>
    </row>
    <row r="159" s="1" customFormat="1" ht="15" customHeight="1">
      <c r="B159" s="313"/>
      <c r="C159" s="340" t="s">
        <v>95</v>
      </c>
      <c r="D159" s="288"/>
      <c r="E159" s="288"/>
      <c r="F159" s="341" t="s">
        <v>1108</v>
      </c>
      <c r="G159" s="288"/>
      <c r="H159" s="340" t="s">
        <v>1170</v>
      </c>
      <c r="I159" s="340" t="s">
        <v>1110</v>
      </c>
      <c r="J159" s="340" t="s">
        <v>1171</v>
      </c>
      <c r="K159" s="336"/>
    </row>
    <row r="160" s="1" customFormat="1" ht="15" customHeight="1">
      <c r="B160" s="313"/>
      <c r="C160" s="340" t="s">
        <v>1172</v>
      </c>
      <c r="D160" s="288"/>
      <c r="E160" s="288"/>
      <c r="F160" s="341" t="s">
        <v>1108</v>
      </c>
      <c r="G160" s="288"/>
      <c r="H160" s="340" t="s">
        <v>1173</v>
      </c>
      <c r="I160" s="340" t="s">
        <v>1143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1174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1102</v>
      </c>
      <c r="D166" s="303"/>
      <c r="E166" s="303"/>
      <c r="F166" s="303" t="s">
        <v>1103</v>
      </c>
      <c r="G166" s="345"/>
      <c r="H166" s="346" t="s">
        <v>55</v>
      </c>
      <c r="I166" s="346" t="s">
        <v>58</v>
      </c>
      <c r="J166" s="303" t="s">
        <v>1104</v>
      </c>
      <c r="K166" s="280"/>
    </row>
    <row r="167" s="1" customFormat="1" ht="17.25" customHeight="1">
      <c r="B167" s="281"/>
      <c r="C167" s="305" t="s">
        <v>1105</v>
      </c>
      <c r="D167" s="305"/>
      <c r="E167" s="305"/>
      <c r="F167" s="306" t="s">
        <v>1106</v>
      </c>
      <c r="G167" s="347"/>
      <c r="H167" s="348"/>
      <c r="I167" s="348"/>
      <c r="J167" s="305" t="s">
        <v>1107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1111</v>
      </c>
      <c r="D169" s="288"/>
      <c r="E169" s="288"/>
      <c r="F169" s="311" t="s">
        <v>1108</v>
      </c>
      <c r="G169" s="288"/>
      <c r="H169" s="288" t="s">
        <v>1148</v>
      </c>
      <c r="I169" s="288" t="s">
        <v>1110</v>
      </c>
      <c r="J169" s="288">
        <v>120</v>
      </c>
      <c r="K169" s="336"/>
    </row>
    <row r="170" s="1" customFormat="1" ht="15" customHeight="1">
      <c r="B170" s="313"/>
      <c r="C170" s="288" t="s">
        <v>1157</v>
      </c>
      <c r="D170" s="288"/>
      <c r="E170" s="288"/>
      <c r="F170" s="311" t="s">
        <v>1108</v>
      </c>
      <c r="G170" s="288"/>
      <c r="H170" s="288" t="s">
        <v>1158</v>
      </c>
      <c r="I170" s="288" t="s">
        <v>1110</v>
      </c>
      <c r="J170" s="288" t="s">
        <v>1159</v>
      </c>
      <c r="K170" s="336"/>
    </row>
    <row r="171" s="1" customFormat="1" ht="15" customHeight="1">
      <c r="B171" s="313"/>
      <c r="C171" s="288" t="s">
        <v>1056</v>
      </c>
      <c r="D171" s="288"/>
      <c r="E171" s="288"/>
      <c r="F171" s="311" t="s">
        <v>1108</v>
      </c>
      <c r="G171" s="288"/>
      <c r="H171" s="288" t="s">
        <v>1175</v>
      </c>
      <c r="I171" s="288" t="s">
        <v>1110</v>
      </c>
      <c r="J171" s="288" t="s">
        <v>1159</v>
      </c>
      <c r="K171" s="336"/>
    </row>
    <row r="172" s="1" customFormat="1" ht="15" customHeight="1">
      <c r="B172" s="313"/>
      <c r="C172" s="288" t="s">
        <v>1113</v>
      </c>
      <c r="D172" s="288"/>
      <c r="E172" s="288"/>
      <c r="F172" s="311" t="s">
        <v>1114</v>
      </c>
      <c r="G172" s="288"/>
      <c r="H172" s="288" t="s">
        <v>1175</v>
      </c>
      <c r="I172" s="288" t="s">
        <v>1110</v>
      </c>
      <c r="J172" s="288">
        <v>50</v>
      </c>
      <c r="K172" s="336"/>
    </row>
    <row r="173" s="1" customFormat="1" ht="15" customHeight="1">
      <c r="B173" s="313"/>
      <c r="C173" s="288" t="s">
        <v>1116</v>
      </c>
      <c r="D173" s="288"/>
      <c r="E173" s="288"/>
      <c r="F173" s="311" t="s">
        <v>1108</v>
      </c>
      <c r="G173" s="288"/>
      <c r="H173" s="288" t="s">
        <v>1175</v>
      </c>
      <c r="I173" s="288" t="s">
        <v>1118</v>
      </c>
      <c r="J173" s="288"/>
      <c r="K173" s="336"/>
    </row>
    <row r="174" s="1" customFormat="1" ht="15" customHeight="1">
      <c r="B174" s="313"/>
      <c r="C174" s="288" t="s">
        <v>1127</v>
      </c>
      <c r="D174" s="288"/>
      <c r="E174" s="288"/>
      <c r="F174" s="311" t="s">
        <v>1114</v>
      </c>
      <c r="G174" s="288"/>
      <c r="H174" s="288" t="s">
        <v>1175</v>
      </c>
      <c r="I174" s="288" t="s">
        <v>1110</v>
      </c>
      <c r="J174" s="288">
        <v>50</v>
      </c>
      <c r="K174" s="336"/>
    </row>
    <row r="175" s="1" customFormat="1" ht="15" customHeight="1">
      <c r="B175" s="313"/>
      <c r="C175" s="288" t="s">
        <v>1135</v>
      </c>
      <c r="D175" s="288"/>
      <c r="E175" s="288"/>
      <c r="F175" s="311" t="s">
        <v>1114</v>
      </c>
      <c r="G175" s="288"/>
      <c r="H175" s="288" t="s">
        <v>1175</v>
      </c>
      <c r="I175" s="288" t="s">
        <v>1110</v>
      </c>
      <c r="J175" s="288">
        <v>50</v>
      </c>
      <c r="K175" s="336"/>
    </row>
    <row r="176" s="1" customFormat="1" ht="15" customHeight="1">
      <c r="B176" s="313"/>
      <c r="C176" s="288" t="s">
        <v>1133</v>
      </c>
      <c r="D176" s="288"/>
      <c r="E176" s="288"/>
      <c r="F176" s="311" t="s">
        <v>1114</v>
      </c>
      <c r="G176" s="288"/>
      <c r="H176" s="288" t="s">
        <v>1175</v>
      </c>
      <c r="I176" s="288" t="s">
        <v>1110</v>
      </c>
      <c r="J176" s="288">
        <v>50</v>
      </c>
      <c r="K176" s="336"/>
    </row>
    <row r="177" s="1" customFormat="1" ht="15" customHeight="1">
      <c r="B177" s="313"/>
      <c r="C177" s="288" t="s">
        <v>108</v>
      </c>
      <c r="D177" s="288"/>
      <c r="E177" s="288"/>
      <c r="F177" s="311" t="s">
        <v>1108</v>
      </c>
      <c r="G177" s="288"/>
      <c r="H177" s="288" t="s">
        <v>1176</v>
      </c>
      <c r="I177" s="288" t="s">
        <v>1177</v>
      </c>
      <c r="J177" s="288"/>
      <c r="K177" s="336"/>
    </row>
    <row r="178" s="1" customFormat="1" ht="15" customHeight="1">
      <c r="B178" s="313"/>
      <c r="C178" s="288" t="s">
        <v>58</v>
      </c>
      <c r="D178" s="288"/>
      <c r="E178" s="288"/>
      <c r="F178" s="311" t="s">
        <v>1108</v>
      </c>
      <c r="G178" s="288"/>
      <c r="H178" s="288" t="s">
        <v>1178</v>
      </c>
      <c r="I178" s="288" t="s">
        <v>1179</v>
      </c>
      <c r="J178" s="288">
        <v>1</v>
      </c>
      <c r="K178" s="336"/>
    </row>
    <row r="179" s="1" customFormat="1" ht="15" customHeight="1">
      <c r="B179" s="313"/>
      <c r="C179" s="288" t="s">
        <v>54</v>
      </c>
      <c r="D179" s="288"/>
      <c r="E179" s="288"/>
      <c r="F179" s="311" t="s">
        <v>1108</v>
      </c>
      <c r="G179" s="288"/>
      <c r="H179" s="288" t="s">
        <v>1180</v>
      </c>
      <c r="I179" s="288" t="s">
        <v>1110</v>
      </c>
      <c r="J179" s="288">
        <v>20</v>
      </c>
      <c r="K179" s="336"/>
    </row>
    <row r="180" s="1" customFormat="1" ht="15" customHeight="1">
      <c r="B180" s="313"/>
      <c r="C180" s="288" t="s">
        <v>55</v>
      </c>
      <c r="D180" s="288"/>
      <c r="E180" s="288"/>
      <c r="F180" s="311" t="s">
        <v>1108</v>
      </c>
      <c r="G180" s="288"/>
      <c r="H180" s="288" t="s">
        <v>1181</v>
      </c>
      <c r="I180" s="288" t="s">
        <v>1110</v>
      </c>
      <c r="J180" s="288">
        <v>255</v>
      </c>
      <c r="K180" s="336"/>
    </row>
    <row r="181" s="1" customFormat="1" ht="15" customHeight="1">
      <c r="B181" s="313"/>
      <c r="C181" s="288" t="s">
        <v>109</v>
      </c>
      <c r="D181" s="288"/>
      <c r="E181" s="288"/>
      <c r="F181" s="311" t="s">
        <v>1108</v>
      </c>
      <c r="G181" s="288"/>
      <c r="H181" s="288" t="s">
        <v>1072</v>
      </c>
      <c r="I181" s="288" t="s">
        <v>1110</v>
      </c>
      <c r="J181" s="288">
        <v>10</v>
      </c>
      <c r="K181" s="336"/>
    </row>
    <row r="182" s="1" customFormat="1" ht="15" customHeight="1">
      <c r="B182" s="313"/>
      <c r="C182" s="288" t="s">
        <v>110</v>
      </c>
      <c r="D182" s="288"/>
      <c r="E182" s="288"/>
      <c r="F182" s="311" t="s">
        <v>1108</v>
      </c>
      <c r="G182" s="288"/>
      <c r="H182" s="288" t="s">
        <v>1182</v>
      </c>
      <c r="I182" s="288" t="s">
        <v>1143</v>
      </c>
      <c r="J182" s="288"/>
      <c r="K182" s="336"/>
    </row>
    <row r="183" s="1" customFormat="1" ht="15" customHeight="1">
      <c r="B183" s="313"/>
      <c r="C183" s="288" t="s">
        <v>1183</v>
      </c>
      <c r="D183" s="288"/>
      <c r="E183" s="288"/>
      <c r="F183" s="311" t="s">
        <v>1108</v>
      </c>
      <c r="G183" s="288"/>
      <c r="H183" s="288" t="s">
        <v>1184</v>
      </c>
      <c r="I183" s="288" t="s">
        <v>1143</v>
      </c>
      <c r="J183" s="288"/>
      <c r="K183" s="336"/>
    </row>
    <row r="184" s="1" customFormat="1" ht="15" customHeight="1">
      <c r="B184" s="313"/>
      <c r="C184" s="288" t="s">
        <v>1172</v>
      </c>
      <c r="D184" s="288"/>
      <c r="E184" s="288"/>
      <c r="F184" s="311" t="s">
        <v>1108</v>
      </c>
      <c r="G184" s="288"/>
      <c r="H184" s="288" t="s">
        <v>1185</v>
      </c>
      <c r="I184" s="288" t="s">
        <v>1143</v>
      </c>
      <c r="J184" s="288"/>
      <c r="K184" s="336"/>
    </row>
    <row r="185" s="1" customFormat="1" ht="15" customHeight="1">
      <c r="B185" s="313"/>
      <c r="C185" s="288" t="s">
        <v>112</v>
      </c>
      <c r="D185" s="288"/>
      <c r="E185" s="288"/>
      <c r="F185" s="311" t="s">
        <v>1114</v>
      </c>
      <c r="G185" s="288"/>
      <c r="H185" s="288" t="s">
        <v>1186</v>
      </c>
      <c r="I185" s="288" t="s">
        <v>1110</v>
      </c>
      <c r="J185" s="288">
        <v>50</v>
      </c>
      <c r="K185" s="336"/>
    </row>
    <row r="186" s="1" customFormat="1" ht="15" customHeight="1">
      <c r="B186" s="313"/>
      <c r="C186" s="288" t="s">
        <v>1187</v>
      </c>
      <c r="D186" s="288"/>
      <c r="E186" s="288"/>
      <c r="F186" s="311" t="s">
        <v>1114</v>
      </c>
      <c r="G186" s="288"/>
      <c r="H186" s="288" t="s">
        <v>1188</v>
      </c>
      <c r="I186" s="288" t="s">
        <v>1189</v>
      </c>
      <c r="J186" s="288"/>
      <c r="K186" s="336"/>
    </row>
    <row r="187" s="1" customFormat="1" ht="15" customHeight="1">
      <c r="B187" s="313"/>
      <c r="C187" s="288" t="s">
        <v>1190</v>
      </c>
      <c r="D187" s="288"/>
      <c r="E187" s="288"/>
      <c r="F187" s="311" t="s">
        <v>1114</v>
      </c>
      <c r="G187" s="288"/>
      <c r="H187" s="288" t="s">
        <v>1191</v>
      </c>
      <c r="I187" s="288" t="s">
        <v>1189</v>
      </c>
      <c r="J187" s="288"/>
      <c r="K187" s="336"/>
    </row>
    <row r="188" s="1" customFormat="1" ht="15" customHeight="1">
      <c r="B188" s="313"/>
      <c r="C188" s="288" t="s">
        <v>1192</v>
      </c>
      <c r="D188" s="288"/>
      <c r="E188" s="288"/>
      <c r="F188" s="311" t="s">
        <v>1114</v>
      </c>
      <c r="G188" s="288"/>
      <c r="H188" s="288" t="s">
        <v>1193</v>
      </c>
      <c r="I188" s="288" t="s">
        <v>1189</v>
      </c>
      <c r="J188" s="288"/>
      <c r="K188" s="336"/>
    </row>
    <row r="189" s="1" customFormat="1" ht="15" customHeight="1">
      <c r="B189" s="313"/>
      <c r="C189" s="349" t="s">
        <v>1194</v>
      </c>
      <c r="D189" s="288"/>
      <c r="E189" s="288"/>
      <c r="F189" s="311" t="s">
        <v>1114</v>
      </c>
      <c r="G189" s="288"/>
      <c r="H189" s="288" t="s">
        <v>1195</v>
      </c>
      <c r="I189" s="288" t="s">
        <v>1196</v>
      </c>
      <c r="J189" s="350" t="s">
        <v>1197</v>
      </c>
      <c r="K189" s="336"/>
    </row>
    <row r="190" s="17" customFormat="1" ht="15" customHeight="1">
      <c r="B190" s="351"/>
      <c r="C190" s="352" t="s">
        <v>1198</v>
      </c>
      <c r="D190" s="353"/>
      <c r="E190" s="353"/>
      <c r="F190" s="354" t="s">
        <v>1114</v>
      </c>
      <c r="G190" s="353"/>
      <c r="H190" s="353" t="s">
        <v>1199</v>
      </c>
      <c r="I190" s="353" t="s">
        <v>1196</v>
      </c>
      <c r="J190" s="355" t="s">
        <v>1197</v>
      </c>
      <c r="K190" s="356"/>
    </row>
    <row r="191" s="1" customFormat="1" ht="15" customHeight="1">
      <c r="B191" s="313"/>
      <c r="C191" s="349" t="s">
        <v>43</v>
      </c>
      <c r="D191" s="288"/>
      <c r="E191" s="288"/>
      <c r="F191" s="311" t="s">
        <v>1108</v>
      </c>
      <c r="G191" s="288"/>
      <c r="H191" s="285" t="s">
        <v>1200</v>
      </c>
      <c r="I191" s="288" t="s">
        <v>1201</v>
      </c>
      <c r="J191" s="288"/>
      <c r="K191" s="336"/>
    </row>
    <row r="192" s="1" customFormat="1" ht="15" customHeight="1">
      <c r="B192" s="313"/>
      <c r="C192" s="349" t="s">
        <v>1202</v>
      </c>
      <c r="D192" s="288"/>
      <c r="E192" s="288"/>
      <c r="F192" s="311" t="s">
        <v>1108</v>
      </c>
      <c r="G192" s="288"/>
      <c r="H192" s="288" t="s">
        <v>1203</v>
      </c>
      <c r="I192" s="288" t="s">
        <v>1143</v>
      </c>
      <c r="J192" s="288"/>
      <c r="K192" s="336"/>
    </row>
    <row r="193" s="1" customFormat="1" ht="15" customHeight="1">
      <c r="B193" s="313"/>
      <c r="C193" s="349" t="s">
        <v>1204</v>
      </c>
      <c r="D193" s="288"/>
      <c r="E193" s="288"/>
      <c r="F193" s="311" t="s">
        <v>1108</v>
      </c>
      <c r="G193" s="288"/>
      <c r="H193" s="288" t="s">
        <v>1205</v>
      </c>
      <c r="I193" s="288" t="s">
        <v>1143</v>
      </c>
      <c r="J193" s="288"/>
      <c r="K193" s="336"/>
    </row>
    <row r="194" s="1" customFormat="1" ht="15" customHeight="1">
      <c r="B194" s="313"/>
      <c r="C194" s="349" t="s">
        <v>1206</v>
      </c>
      <c r="D194" s="288"/>
      <c r="E194" s="288"/>
      <c r="F194" s="311" t="s">
        <v>1114</v>
      </c>
      <c r="G194" s="288"/>
      <c r="H194" s="288" t="s">
        <v>1207</v>
      </c>
      <c r="I194" s="288" t="s">
        <v>1143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1208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1209</v>
      </c>
      <c r="D201" s="358"/>
      <c r="E201" s="358"/>
      <c r="F201" s="358" t="s">
        <v>1210</v>
      </c>
      <c r="G201" s="359"/>
      <c r="H201" s="358" t="s">
        <v>1211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1201</v>
      </c>
      <c r="D203" s="288"/>
      <c r="E203" s="288"/>
      <c r="F203" s="311" t="s">
        <v>44</v>
      </c>
      <c r="G203" s="288"/>
      <c r="H203" s="288" t="s">
        <v>1212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45</v>
      </c>
      <c r="G204" s="288"/>
      <c r="H204" s="288" t="s">
        <v>1213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48</v>
      </c>
      <c r="G205" s="288"/>
      <c r="H205" s="288" t="s">
        <v>1214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46</v>
      </c>
      <c r="G206" s="288"/>
      <c r="H206" s="288" t="s">
        <v>1215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47</v>
      </c>
      <c r="G207" s="288"/>
      <c r="H207" s="288" t="s">
        <v>1216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1155</v>
      </c>
      <c r="D209" s="288"/>
      <c r="E209" s="288"/>
      <c r="F209" s="311" t="s">
        <v>80</v>
      </c>
      <c r="G209" s="288"/>
      <c r="H209" s="288" t="s">
        <v>1217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1051</v>
      </c>
      <c r="G210" s="288"/>
      <c r="H210" s="288" t="s">
        <v>1052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1049</v>
      </c>
      <c r="G211" s="288"/>
      <c r="H211" s="288" t="s">
        <v>1218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89</v>
      </c>
      <c r="G212" s="349"/>
      <c r="H212" s="340" t="s">
        <v>1053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1054</v>
      </c>
      <c r="G213" s="349"/>
      <c r="H213" s="340" t="s">
        <v>1219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1179</v>
      </c>
      <c r="D215" s="288"/>
      <c r="E215" s="288"/>
      <c r="F215" s="311">
        <v>1</v>
      </c>
      <c r="G215" s="349"/>
      <c r="H215" s="340" t="s">
        <v>1220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1221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1222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1223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2025-01-23T12:35:48Z</dcterms:created>
  <dcterms:modified xsi:type="dcterms:W3CDTF">2025-01-23T12:35:58Z</dcterms:modified>
</cp:coreProperties>
</file>