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Silnice II-199" sheetId="2" r:id="rId2"/>
    <sheet name="102 - Silnice III-19920a" sheetId="3" r:id="rId3"/>
    <sheet name="901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Silnice II-199'!$C$84:$K$261</definedName>
    <definedName name="_xlnm.Print_Area" localSheetId="1">'101 - Silnice II-199'!$C$4:$J$39,'101 - Silnice II-199'!$C$45:$J$66,'101 - Silnice II-199'!$C$72:$K$261</definedName>
    <definedName name="_xlnm.Print_Titles" localSheetId="1">'101 - Silnice II-199'!$84:$84</definedName>
    <definedName name="_xlnm._FilterDatabase" localSheetId="2" hidden="1">'102 - Silnice III-19920a'!$C$87:$K$274</definedName>
    <definedName name="_xlnm.Print_Area" localSheetId="2">'102 - Silnice III-19920a'!$C$4:$J$39,'102 - Silnice III-19920a'!$C$45:$J$69,'102 - Silnice III-19920a'!$C$75:$K$274</definedName>
    <definedName name="_xlnm.Print_Titles" localSheetId="2">'102 - Silnice III-19920a'!$87:$87</definedName>
    <definedName name="_xlnm._FilterDatabase" localSheetId="3" hidden="1">'901 - Vedlejší rozpočtové...'!$C$82:$K$120</definedName>
    <definedName name="_xlnm.Print_Area" localSheetId="3">'901 - Vedlejší rozpočtové...'!$C$4:$J$39,'901 - Vedlejší rozpočtové...'!$C$45:$J$64,'901 - Vedlejší rozpočtové...'!$C$70:$K$120</definedName>
    <definedName name="_xlnm.Print_Titles" localSheetId="3">'901 - Vedlejší rozpočtové...'!$82:$82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" r="J37"/>
  <c r="J36"/>
  <c i="1" r="AY55"/>
  <c i="2" r="J35"/>
  <c i="1" r="AX55"/>
  <c i="2"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J260"/>
  <c r="J258"/>
  <c r="J253"/>
  <c r="BK249"/>
  <c r="BK245"/>
  <c r="BK241"/>
  <c r="J232"/>
  <c r="J226"/>
  <c r="J216"/>
  <c r="J201"/>
  <c r="J187"/>
  <c r="BK175"/>
  <c r="BK170"/>
  <c r="BK156"/>
  <c r="BK141"/>
  <c r="BK129"/>
  <c r="BK118"/>
  <c r="BK106"/>
  <c r="BK95"/>
  <c r="BK88"/>
  <c i="3" r="J260"/>
  <c r="BK252"/>
  <c r="BK242"/>
  <c r="J225"/>
  <c r="J214"/>
  <c r="J204"/>
  <c r="BK187"/>
  <c r="BK108"/>
  <c r="J91"/>
  <c r="BK260"/>
  <c r="J242"/>
  <c r="BK225"/>
  <c r="BK164"/>
  <c r="BK146"/>
  <c r="J122"/>
  <c r="BK102"/>
  <c r="J194"/>
  <c r="BK180"/>
  <c r="J170"/>
  <c r="J151"/>
  <c r="J128"/>
  <c i="4" r="BK118"/>
  <c r="BK104"/>
  <c r="J94"/>
  <c r="J115"/>
  <c r="J99"/>
  <c i="2" r="J241"/>
  <c r="BK216"/>
  <c r="BK201"/>
  <c r="BK187"/>
  <c r="J177"/>
  <c r="J170"/>
  <c r="J156"/>
  <c r="J145"/>
  <c r="J135"/>
  <c r="J124"/>
  <c r="J112"/>
  <c r="J100"/>
  <c r="J88"/>
  <c i="3" r="J273"/>
  <c r="J266"/>
  <c r="BK248"/>
  <c r="J228"/>
  <c r="BK214"/>
  <c r="BK204"/>
  <c r="J180"/>
  <c r="J102"/>
  <c r="BK266"/>
  <c r="J248"/>
  <c r="BK228"/>
  <c r="BK170"/>
  <c r="BK151"/>
  <c r="BK128"/>
  <c r="J108"/>
  <c r="J199"/>
  <c r="J187"/>
  <c r="J175"/>
  <c r="J164"/>
  <c r="J146"/>
  <c r="BK122"/>
  <c i="4" r="J108"/>
  <c r="BK86"/>
  <c r="BK111"/>
  <c r="BK94"/>
  <c i="2" r="BK183"/>
  <c r="BK258"/>
  <c r="BK253"/>
  <c r="J249"/>
  <c r="J245"/>
  <c r="BK232"/>
  <c r="BK226"/>
  <c r="J220"/>
  <c r="J205"/>
  <c r="J194"/>
  <c r="BK177"/>
  <c r="BK165"/>
  <c r="BK151"/>
  <c r="BK145"/>
  <c r="BK135"/>
  <c r="BK124"/>
  <c r="BK112"/>
  <c r="BK100"/>
  <c i="1" r="AS54"/>
  <c i="3" r="J232"/>
  <c r="J217"/>
  <c r="J209"/>
  <c r="BK194"/>
  <c r="J178"/>
  <c r="BK97"/>
  <c r="J271"/>
  <c r="J252"/>
  <c r="BK232"/>
  <c r="BK217"/>
  <c r="BK156"/>
  <c r="BK135"/>
  <c r="BK111"/>
  <c r="BK91"/>
  <c r="J189"/>
  <c r="BK175"/>
  <c r="BK172"/>
  <c r="BK160"/>
  <c r="BK140"/>
  <c r="BK115"/>
  <c i="4" r="J111"/>
  <c r="BK90"/>
  <c r="BK108"/>
  <c r="J90"/>
  <c i="2" r="BK220"/>
  <c r="BK205"/>
  <c r="BK194"/>
  <c r="J183"/>
  <c r="J175"/>
  <c r="J165"/>
  <c r="J151"/>
  <c r="J141"/>
  <c r="J129"/>
  <c r="J118"/>
  <c r="J106"/>
  <c r="J95"/>
  <c r="BK260"/>
  <c i="3" r="BK271"/>
  <c r="J256"/>
  <c r="BK236"/>
  <c r="BK220"/>
  <c r="BK209"/>
  <c r="BK199"/>
  <c r="J111"/>
  <c r="BK273"/>
  <c r="BK256"/>
  <c r="J236"/>
  <c r="J220"/>
  <c r="J160"/>
  <c r="J140"/>
  <c r="J115"/>
  <c r="J97"/>
  <c r="BK189"/>
  <c r="BK178"/>
  <c r="J172"/>
  <c r="J156"/>
  <c r="J135"/>
  <c i="4" r="BK115"/>
  <c r="BK99"/>
  <c r="J118"/>
  <c r="J104"/>
  <c r="J86"/>
  <c i="2" l="1" r="P87"/>
  <c r="T87"/>
  <c r="P105"/>
  <c r="T105"/>
  <c r="P155"/>
  <c r="R155"/>
  <c r="BK240"/>
  <c r="J240"/>
  <c r="J64"/>
  <c r="R240"/>
  <c r="BK257"/>
  <c r="J257"/>
  <c r="J65"/>
  <c r="T257"/>
  <c i="3" r="BK90"/>
  <c r="J90"/>
  <c r="J61"/>
  <c r="T90"/>
  <c r="R121"/>
  <c r="BK134"/>
  <c r="J134"/>
  <c r="J64"/>
  <c r="T134"/>
  <c r="P174"/>
  <c r="BK179"/>
  <c r="J179"/>
  <c r="J66"/>
  <c r="T179"/>
  <c r="P247"/>
  <c r="R247"/>
  <c r="P270"/>
  <c r="T270"/>
  <c i="4" r="BK85"/>
  <c r="J85"/>
  <c r="J61"/>
  <c r="T85"/>
  <c r="R110"/>
  <c i="2" r="BK87"/>
  <c r="J87"/>
  <c r="J61"/>
  <c r="R87"/>
  <c r="BK105"/>
  <c r="J105"/>
  <c r="J62"/>
  <c r="R105"/>
  <c r="BK155"/>
  <c r="J155"/>
  <c r="J63"/>
  <c r="T155"/>
  <c r="P240"/>
  <c r="T240"/>
  <c r="P257"/>
  <c r="R257"/>
  <c i="3" r="P90"/>
  <c r="R90"/>
  <c r="BK121"/>
  <c r="J121"/>
  <c r="J63"/>
  <c r="P121"/>
  <c r="T121"/>
  <c r="P134"/>
  <c r="R134"/>
  <c r="BK174"/>
  <c r="J174"/>
  <c r="J65"/>
  <c r="R174"/>
  <c r="T174"/>
  <c r="P179"/>
  <c r="R179"/>
  <c r="BK247"/>
  <c r="J247"/>
  <c r="J67"/>
  <c r="T247"/>
  <c r="BK270"/>
  <c r="J270"/>
  <c r="J68"/>
  <c r="R270"/>
  <c i="4" r="P85"/>
  <c r="R85"/>
  <c r="BK98"/>
  <c r="J98"/>
  <c r="J62"/>
  <c r="P98"/>
  <c r="R98"/>
  <c r="T98"/>
  <c r="BK110"/>
  <c r="J110"/>
  <c r="J63"/>
  <c r="P110"/>
  <c r="T110"/>
  <c i="3" r="BK114"/>
  <c r="J114"/>
  <c r="J62"/>
  <c i="4" r="E48"/>
  <c r="F55"/>
  <c r="J77"/>
  <c r="BE90"/>
  <c r="BE94"/>
  <c r="BE104"/>
  <c r="BE108"/>
  <c r="BE111"/>
  <c r="BE118"/>
  <c r="BE86"/>
  <c r="BE99"/>
  <c r="BE115"/>
  <c i="3" r="BE115"/>
  <c r="BE128"/>
  <c r="BE135"/>
  <c r="BE146"/>
  <c r="BE156"/>
  <c r="BE160"/>
  <c r="BE164"/>
  <c r="BE170"/>
  <c r="BE172"/>
  <c r="BE175"/>
  <c r="BE194"/>
  <c r="BE199"/>
  <c r="E48"/>
  <c r="J52"/>
  <c r="BE97"/>
  <c r="BE102"/>
  <c r="BE108"/>
  <c r="BE111"/>
  <c r="BE122"/>
  <c r="BE140"/>
  <c r="BE151"/>
  <c r="BE220"/>
  <c r="BE228"/>
  <c r="BE232"/>
  <c r="BE252"/>
  <c r="BE256"/>
  <c r="BE266"/>
  <c r="BE271"/>
  <c r="F55"/>
  <c r="BE91"/>
  <c r="BE178"/>
  <c r="BE180"/>
  <c r="BE187"/>
  <c r="BE189"/>
  <c r="BE204"/>
  <c r="BE209"/>
  <c r="BE214"/>
  <c r="BE217"/>
  <c r="BE225"/>
  <c r="BE236"/>
  <c r="BE242"/>
  <c r="BE248"/>
  <c r="BE260"/>
  <c r="BE273"/>
  <c i="2" r="BE260"/>
  <c r="E48"/>
  <c r="J52"/>
  <c r="F55"/>
  <c r="BE88"/>
  <c r="BE95"/>
  <c r="BE100"/>
  <c r="BE106"/>
  <c r="BE112"/>
  <c r="BE118"/>
  <c r="BE124"/>
  <c r="BE129"/>
  <c r="BE135"/>
  <c r="BE141"/>
  <c r="BE145"/>
  <c r="BE151"/>
  <c r="BE156"/>
  <c r="BE165"/>
  <c r="BE170"/>
  <c r="BE175"/>
  <c r="BE177"/>
  <c r="BE183"/>
  <c r="BE187"/>
  <c r="BE194"/>
  <c r="BE201"/>
  <c r="BE205"/>
  <c r="BE216"/>
  <c r="BE220"/>
  <c r="BE226"/>
  <c r="BE232"/>
  <c r="BE241"/>
  <c r="BE245"/>
  <c r="BE249"/>
  <c r="BE253"/>
  <c r="BE258"/>
  <c r="J34"/>
  <c i="1" r="AW55"/>
  <c i="2" r="F37"/>
  <c i="1" r="BD55"/>
  <c i="3" r="J34"/>
  <c i="1" r="AW56"/>
  <c i="4" r="J34"/>
  <c i="1" r="AW57"/>
  <c i="2" r="F34"/>
  <c i="1" r="BA55"/>
  <c i="2" r="F36"/>
  <c i="1" r="BC55"/>
  <c i="4" r="F34"/>
  <c i="1" r="BA57"/>
  <c i="4" r="F35"/>
  <c i="1" r="BB57"/>
  <c i="2" r="F35"/>
  <c i="1" r="BB55"/>
  <c i="3" r="F36"/>
  <c i="1" r="BC56"/>
  <c i="3" r="F37"/>
  <c i="1" r="BD56"/>
  <c i="4" r="F37"/>
  <c i="1" r="BD57"/>
  <c i="3" r="F34"/>
  <c i="1" r="BA56"/>
  <c i="3" r="F35"/>
  <c i="1" r="BB56"/>
  <c i="4" r="F36"/>
  <c i="1" r="BC57"/>
  <c i="4" l="1" r="R84"/>
  <c r="R83"/>
  <c i="3" r="P89"/>
  <c r="P88"/>
  <c i="1" r="AU56"/>
  <c i="2" r="R86"/>
  <c r="R85"/>
  <c i="4" r="P84"/>
  <c r="P83"/>
  <c i="1" r="AU57"/>
  <c i="3" r="R89"/>
  <c r="R88"/>
  <c i="4" r="T84"/>
  <c r="T83"/>
  <c i="3" r="T89"/>
  <c r="T88"/>
  <c i="2" r="T86"/>
  <c r="T85"/>
  <c r="P86"/>
  <c r="P85"/>
  <c i="1" r="AU55"/>
  <c i="4" r="BK84"/>
  <c r="J84"/>
  <c r="J60"/>
  <c i="2" r="BK86"/>
  <c r="J86"/>
  <c r="J60"/>
  <c i="3" r="BK89"/>
  <c r="J89"/>
  <c r="J60"/>
  <c r="J33"/>
  <c i="1" r="AV56"/>
  <c r="AT56"/>
  <c r="BB54"/>
  <c r="W31"/>
  <c i="3" r="F33"/>
  <c i="1" r="AZ56"/>
  <c i="4" r="J33"/>
  <c i="1" r="AV57"/>
  <c r="AT57"/>
  <c i="2" r="J33"/>
  <c i="1" r="AV55"/>
  <c r="AT55"/>
  <c i="4" r="F33"/>
  <c i="1" r="AZ57"/>
  <c r="BA54"/>
  <c r="W30"/>
  <c i="2" r="F33"/>
  <c i="1" r="AZ55"/>
  <c r="BC54"/>
  <c r="W32"/>
  <c r="BD54"/>
  <c r="W33"/>
  <c i="2" l="1" r="BK85"/>
  <c r="J85"/>
  <c r="J59"/>
  <c i="4" r="BK83"/>
  <c r="J83"/>
  <c r="J59"/>
  <c i="3" r="BK88"/>
  <c r="J88"/>
  <c r="J59"/>
  <c i="1" r="AU54"/>
  <c r="AY54"/>
  <c r="AX54"/>
  <c r="AW54"/>
  <c r="AK30"/>
  <c r="AZ54"/>
  <c r="W29"/>
  <c i="4" l="1" r="J30"/>
  <c i="1" r="AG57"/>
  <c i="2" r="J30"/>
  <c i="1" r="AG55"/>
  <c i="3" r="J30"/>
  <c i="1" r="AG56"/>
  <c r="AV54"/>
  <c r="AK29"/>
  <c i="3" l="1" r="J39"/>
  <c i="4" r="J39"/>
  <c i="2" r="J39"/>
  <c i="1" r="AN55"/>
  <c r="AN56"/>
  <c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<sst xmlns="http://schemas.openxmlformats.org/spreadsheetml/2006/main">
  <si>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</si>
  <si>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</si>
  <si>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</si>
  <si>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</si>
  <si>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</si>
  <si>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{e4424acc-d42b-4f97-b1c6-e84b6e336993}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</si>
  <si>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</si>
  <si>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</si>
  <si>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</si>
  <si>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</si>
  <si>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</si>
  <si>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</si>
  <si>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</si>
  <si>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</si>
  <si>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</si>
  <si>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</si>
  <si>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</si>
  <si>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II/199 A III/19920a TACHOV - CTIBOŘ</t>
  </si>
  <si>
    <t>KSO:</t>
  </si>
  <si>
    <t/>
  </si>
  <si>
    <t>CC-CZ:</t>
  </si>
  <si>
    <t>Místo:</t>
  </si>
  <si>
    <t>Tachov, Ctiboř</t>
  </si>
  <si>
    <t>Datum:</t>
  </si>
  <si>
    <t>22. 10. 2024</t>
  </si>
  <si>
    <t>Zadavatel:</t>
  </si>
  <si>
    <t>IČ:</t>
  </si>
  <si>
    <t>SÚS Plzeňského kraje, p.o.</t>
  </si>
  <si>
    <t>DIČ:</t>
  </si>
  <si>
    <t>Účastník: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</si>
  <si>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</si>
  <si>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</si>
  <si>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</si>
  <si>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</si>
  <si>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</si>
  <si>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</si>
  <si>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</si>
  <si>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</si>
  <si>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</si>
  <si>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</si>
  <si>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</si>
  <si>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</si>
  <si>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</si>
  <si>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</si>
  <si>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</si>
  <si>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</si>
  <si>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</si>
  <si>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</si>
  <si>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</si>
  <si>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</si>
  <si>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</si>
  <si>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</si>
  <si>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</si>
  <si>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</si>
  <si>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</si>
  <si>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</si>
  <si>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</si>
  <si>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</si>
  <si>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</si>
  <si>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</si>
  <si>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</si>
  <si>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</si>
  <si>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</si>
  <si>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</si>
  <si>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</si>
  <si>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</si>
  <si>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</si>
  <si>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</si>
  <si>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</si>
  <si>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</si>
  <si>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</si>
  <si>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</si>
  <si>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</si>
  <si>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</si>
  <si>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</si>
  <si>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</si>
  <si>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</si>
  <si>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</si>
  <si>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Silnice II/199</t>
  </si>
  <si>
    <t>STA</t>
  </si>
  <si>
    <t>1</t>
  </si>
  <si>
    <t>{2d4af269-c205-43fe-8ce1-c95bb7ef4c13}</t>
  </si>
  <si>
    <t>822 23 72</t>
  </si>
  <si>
    <t>2</t>
  </si>
  <si>
    <t>102</t>
  </si>
  <si>
    <t>Silnice III/19920a</t>
  </si>
  <si>
    <t>{4e0d3bfd-32ff-4207-b8a7-9b347e395fbe}</t>
  </si>
  <si>
    <t>822 24 72</t>
  </si>
  <si>
    <t>901</t>
  </si>
  <si>
    <t>Vedlejší rozpočtové náklady</t>
  </si>
  <si>
    <t>VON</t>
  </si>
  <si>
    <t>{e5f42f2f-36df-406d-bfc6-57a560c26689}</t>
  </si>
  <si>
    <t>KRYCÍ LIST SOUPISU PRACÍ</t>
  </si>
  <si>
    <t>Objekt:</t>
  </si>
  <si>
    <t>101 - Silnice II/199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</si>
  <si>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</si>
  <si>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</si>
  <si>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</si>
  <si>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</si>
  <si>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</si>
  <si>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</si>
  <si>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</si>
  <si>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</si>
  <si>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</si>
  <si>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</si>
  <si>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</si>
  <si>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</si>
  <si>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</si>
  <si>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</si>
  <si>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</si>
  <si>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</si>
  <si>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</si>
  <si>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</si>
  <si>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</si>
  <si>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</si>
  <si>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</si>
  <si>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</si>
  <si>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</si>
  <si>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</si>
  <si>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</si>
  <si>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</si>
  <si>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</si>
  <si>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</si>
  <si>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113154523</t>
  </si>
  <si>
    <t>Frézování živičného podkladu nebo krytu s naložením hmot na dopravní prostředek plochy do 500 m2 pruhu šířky přes 0,5 m, tloušťky vrstvy 50 mm</t>
  </si>
  <si>
    <t>m2</t>
  </si>
  <si>
    <t>CS ÚRS 2024 02</t>
  </si>
  <si>
    <t>4</t>
  </si>
  <si>
    <t>-1640551114</t>
  </si>
  <si>
    <t>Online PSC</t>
  </si>
  <si>
    <t>https://podminky.urs.cz/item/CS_URS_2024_02/113154523</t>
  </si>
  <si>
    <t>VV</t>
  </si>
  <si>
    <t>"SANACE PODKLADU"</t>
  </si>
  <si>
    <t>"km 0,000 00 - 1,100 00" 3135</t>
  </si>
  <si>
    <t>"předpoklad 50 % plochy komunikace"</t>
  </si>
  <si>
    <t>"(bude upřesněno po odfrézování stáv. krytu)"</t>
  </si>
  <si>
    <t>"pozn. FRÉZOVANÉ ASFALTOVÉ VRSTVY (ZAS-T1) ODKOUPÍ ZHOTOVITEL (vyjma množství pro zpětné použití do krajnic)"</t>
  </si>
  <si>
    <t>113154553</t>
  </si>
  <si>
    <t>Frézování živičného podkladu nebo krytu s naložením hmot na dopravní prostředek plochy přes 2 000 do 10 000 m2 tloušťky vrstvy 50 mm</t>
  </si>
  <si>
    <t>1740228713</t>
  </si>
  <si>
    <t>https://podminky.urs.cz/item/CS_URS_2024_02/113154553</t>
  </si>
  <si>
    <t>"KOMUNIKACE"</t>
  </si>
  <si>
    <t>"km 0,000 00 - 1,100 00" 6270</t>
  </si>
  <si>
    <t>3</t>
  </si>
  <si>
    <t>113154557</t>
  </si>
  <si>
    <t>Frézování živičného podkladu nebo krytu s naložením hmot na dopravní prostředek plochy přes 2 000 do 10 000 m2 tloušťky vrstvy 90 mm</t>
  </si>
  <si>
    <t>-1031719633</t>
  </si>
  <si>
    <t>https://podminky.urs.cz/item/CS_URS_2024_02/113154557</t>
  </si>
  <si>
    <t>"km 1,100 00 - 1,603 13" 3055</t>
  </si>
  <si>
    <t>5</t>
  </si>
  <si>
    <t>Komunikace pozemní</t>
  </si>
  <si>
    <t>565135101</t>
  </si>
  <si>
    <t>Asfaltový beton vrstva podkladní ACP 16 (obalované kamenivo střednězrnné - OKS) s rozprostřením a zhutněním v pruhu šířky do 1,5 m, po zhutnění tl. 50 mm</t>
  </si>
  <si>
    <t>-1016621729</t>
  </si>
  <si>
    <t>https://podminky.urs.cz/item/CS_URS_2024_02/565135101</t>
  </si>
  <si>
    <t>569911131</t>
  </si>
  <si>
    <t>Zpevnění krajnic nebo komunikací pro pěší s rozprostřením a zhutněním, po zhutnění asfaltovým recyklátem tl. 50 mm</t>
  </si>
  <si>
    <t>1515959402</t>
  </si>
  <si>
    <t>https://podminky.urs.cz/item/CS_URS_2024_02/569911131</t>
  </si>
  <si>
    <t>"průměrná šířka krajnice 0,5 m, v tl. 0,04 m"</t>
  </si>
  <si>
    <t>"km 0,000 00 - 1,100 00 P" 1063,5*0,5</t>
  </si>
  <si>
    <t>"km 0,000 00 - 1,100 00 L" 1080,5*0,5</t>
  </si>
  <si>
    <t>Součet</t>
  </si>
  <si>
    <t>6</t>
  </si>
  <si>
    <t>569931132</t>
  </si>
  <si>
    <t>Zpevnění krajnic nebo komunikací pro pěší s rozprostřením a zhutněním, po zhutnění asfaltovým recyklátem tl. 100 mm</t>
  </si>
  <si>
    <t>840082074</t>
  </si>
  <si>
    <t>https://podminky.urs.cz/item/CS_URS_2024_02/569931132</t>
  </si>
  <si>
    <t>"průměrná šířka krajnice 0,5 m"</t>
  </si>
  <si>
    <t>"km 1,100 00 - 1,603 13 P" 465*0,5</t>
  </si>
  <si>
    <t>"km 1,100 00 - 1,603 13 L" 486*0,5</t>
  </si>
  <si>
    <t>7</t>
  </si>
  <si>
    <t>572141112</t>
  </si>
  <si>
    <t>Vyrovnání povrchu dosavadních krytů s rozprostřením hmot a zhutněním asfaltovým betonem ACP 16 tl. přes 40 do 60 mm</t>
  </si>
  <si>
    <t>-1943195954</t>
  </si>
  <si>
    <t>https://podminky.urs.cz/item/CS_URS_2024_02/572141112</t>
  </si>
  <si>
    <t>"LOKÁLNÍ VYROVNÁVKY - v místě svěšených okrajů a nerovností"</t>
  </si>
  <si>
    <t>"předpoklad 30 % celk. plochy komunikace" 2800</t>
  </si>
  <si>
    <t>8</t>
  </si>
  <si>
    <t>572531121</t>
  </si>
  <si>
    <t>Vyspravení trhlin dosavadního krytu asfaltovou sanační hmotou ošetření trhlin šířky do 20 mm</t>
  </si>
  <si>
    <t>m</t>
  </si>
  <si>
    <t>-645552556</t>
  </si>
  <si>
    <t>https://podminky.urs.cz/item/CS_URS_2024_02/572531121</t>
  </si>
  <si>
    <t>"dle TP 115"</t>
  </si>
  <si>
    <t>"km 0,000 00 - 1,100 00" 220</t>
  </si>
  <si>
    <t>"předpoklad 20 % délky komunikace"</t>
  </si>
  <si>
    <t>9</t>
  </si>
  <si>
    <t>573211107</t>
  </si>
  <si>
    <t>Postřik spojovací PS bez posypu kamenivem z asfaltu silničního, v množství 0,30 kg/m2</t>
  </si>
  <si>
    <t>-39198028</t>
  </si>
  <si>
    <t>https://podminky.urs.cz/item/CS_URS_2024_02/573211107</t>
  </si>
  <si>
    <t>10</t>
  </si>
  <si>
    <t>573211108</t>
  </si>
  <si>
    <t>Postřik spojovací PS bez posypu kamenivem z asfaltu silničního, v množství 0,40 kg/m2</t>
  </si>
  <si>
    <t>351405104</t>
  </si>
  <si>
    <t>https://podminky.urs.cz/item/CS_URS_2024_02/573211108</t>
  </si>
  <si>
    <t>"km 1,100 00 - 1,603 13" 3130</t>
  </si>
  <si>
    <t>11</t>
  </si>
  <si>
    <t>577144141</t>
  </si>
  <si>
    <t>Asfaltový beton vrstva obrusná ACO 11 (ABS) s rozprostřením a se zhutněním z modifikovaného asfaltu v pruhu šířky přes 3 m, po zhutnění tl. 50 mm</t>
  </si>
  <si>
    <t>-938818732</t>
  </si>
  <si>
    <t>https://podminky.urs.cz/item/CS_URS_2024_02/577144141</t>
  </si>
  <si>
    <t>577156141</t>
  </si>
  <si>
    <t>Asfaltový beton vrstva ložní ACL 22 (ABVH) s rozprostřením a zhutněním z modifikovaného asfaltu v pruhu šířky přes 3 m, po zhutnění tl. 60 mm</t>
  </si>
  <si>
    <t>-1681811460</t>
  </si>
  <si>
    <t>https://podminky.urs.cz/item/CS_URS_2024_02/577156141</t>
  </si>
  <si>
    <t>Ostatní konstrukce a práce, bourání</t>
  </si>
  <si>
    <t>13</t>
  </si>
  <si>
    <t>915211112</t>
  </si>
  <si>
    <t>Vodorovné dopravní značení stříkaným plastem dělící čára šířky 125 mm souvislá bílá retroreflexní</t>
  </si>
  <si>
    <t>-453913082</t>
  </si>
  <si>
    <t>https://podminky.urs.cz/item/CS_URS_2024_02/915211112</t>
  </si>
  <si>
    <t>"viz příloha PD - Vodorovné dopravní značení"</t>
  </si>
  <si>
    <t>"V 1a"</t>
  </si>
  <si>
    <t>"km 1,473 45 - 1,566 99" 93,5</t>
  </si>
  <si>
    <t>"V 4"</t>
  </si>
  <si>
    <t>"km 0,000 00 - 1,603 13 P" 1578</t>
  </si>
  <si>
    <t>"km 0,000 00 - 1,603 13 L" 1601,5</t>
  </si>
  <si>
    <t>14</t>
  </si>
  <si>
    <t>915211122</t>
  </si>
  <si>
    <t>Vodorovné dopravní značení stříkaným plastem dělící čára šířky 125 mm přerušovaná bílá retroreflexní</t>
  </si>
  <si>
    <t>894767137</t>
  </si>
  <si>
    <t>https://podminky.urs.cz/item/CS_URS_2024_02/915211122</t>
  </si>
  <si>
    <t>"V 2b (3/1,5)"</t>
  </si>
  <si>
    <t>"km 1,566 99 - 1,603 13" 36</t>
  </si>
  <si>
    <t>15</t>
  </si>
  <si>
    <t>915221122</t>
  </si>
  <si>
    <t>Vodorovné dopravní značení stříkaným plastem vodící čára bílá šířky 250 mm přerušovaná retroreflexní</t>
  </si>
  <si>
    <t>224768665</t>
  </si>
  <si>
    <t>https://podminky.urs.cz/item/CS_URS_2024_02/915221122</t>
  </si>
  <si>
    <t>"V 2b (1,5/1,5)"</t>
  </si>
  <si>
    <t>"km 1,583 46 P" 28,5</t>
  </si>
  <si>
    <t>16</t>
  </si>
  <si>
    <t>915611111</t>
  </si>
  <si>
    <t>Předznačení pro vodorovné značení stříkané barvou nebo prováděné z nátěrových hmot liniové dělicí čáry, vodicí proužky</t>
  </si>
  <si>
    <t>1387448457</t>
  </si>
  <si>
    <t>https://podminky.urs.cz/item/CS_URS_2024_02/915611111</t>
  </si>
  <si>
    <t>17</t>
  </si>
  <si>
    <t>919721233</t>
  </si>
  <si>
    <t>Geomříž pro vyztužení asfaltového povrchu ze skelných vláken s geotextilií, podélná pevnost v tahu 100 kN/m</t>
  </si>
  <si>
    <t>2041741297</t>
  </si>
  <si>
    <t>https://podminky.urs.cz/item/CS_URS_2024_02/919721233</t>
  </si>
  <si>
    <t>"OPRAVA TRHLIN A SPÁR (dle TP 115)"</t>
  </si>
  <si>
    <t>"km 0,000 00 - 1,100 00" 220*1</t>
  </si>
  <si>
    <t>18</t>
  </si>
  <si>
    <t>919731121</t>
  </si>
  <si>
    <t>Zarovnání styčné plochy podkladu nebo krytu podél vybourané části komunikace nebo zpevněné plochy živičné tl. do 50 mm</t>
  </si>
  <si>
    <t>-622496263</t>
  </si>
  <si>
    <t>https://podminky.urs.cz/item/CS_URS_2024_02/919731121</t>
  </si>
  <si>
    <t>"ZÚ km 0,000 00" 6,5</t>
  </si>
  <si>
    <t>19</t>
  </si>
  <si>
    <t>919731122</t>
  </si>
  <si>
    <t>Zarovnání styčné plochy podkladu nebo krytu podél vybourané části komunikace nebo zpevněné plochy živičné tl. přes 50 do 100 mm</t>
  </si>
  <si>
    <t>611362434</t>
  </si>
  <si>
    <t>https://podminky.urs.cz/item/CS_URS_2024_02/919731122</t>
  </si>
  <si>
    <t>"km 1,100 00" 6</t>
  </si>
  <si>
    <t>"km 1,583 46 P" 29</t>
  </si>
  <si>
    <t>"KÚ km 1,603 13" 7</t>
  </si>
  <si>
    <t>20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</si>
  <si>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</si>
  <si>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</si>
  <si>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-963355769</t>
  </si>
  <si>
    <t>https://podminky.urs.cz/item/CS_URS_2024_02/919732211</t>
  </si>
  <si>
    <t>919735111</t>
  </si>
  <si>
    <t>Řezání stávajícího živičného krytu nebo podkladu hloubky do 50 mm</t>
  </si>
  <si>
    <t>2085704605</t>
  </si>
  <si>
    <t>https://podminky.urs.cz/item/CS_URS_2024_02/919735111</t>
  </si>
  <si>
    <t>22</t>
  </si>
  <si>
    <t>919735112</t>
  </si>
  <si>
    <t>Řezání stávajícího živičného krytu nebo podkladu hloubky přes 50 do 100 mm</t>
  </si>
  <si>
    <t>1364059026</t>
  </si>
  <si>
    <t>https://podminky.urs.cz/item/CS_URS_2024_02/919735112</t>
  </si>
  <si>
    <t>23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</si>
  <si>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</si>
  <si>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</si>
  <si>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1507658216</t>
  </si>
  <si>
    <t>https://podminky.urs.cz/item/CS_URS_2024_02/938902112</t>
  </si>
  <si>
    <t>"předpoklad" 2940</t>
  </si>
  <si>
    <t>"(bude upřesněno v průběhu stavby)"</t>
  </si>
  <si>
    <t>24</t>
  </si>
  <si>
    <t>938908411</t>
  </si>
  <si>
    <t>Čištění vozovek splachováním vodou povrchu podkladu nebo krytu živičného, betonového nebo dlážděného</t>
  </si>
  <si>
    <t>-1816715754</t>
  </si>
  <si>
    <t>https://podminky.urs.cz/item/CS_URS_2024_02/938908411</t>
  </si>
  <si>
    <t>25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</si>
  <si>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</si>
  <si>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</si>
  <si>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-523026251</t>
  </si>
  <si>
    <t>https://podminky.urs.cz/item/CS_URS_2024_02/938909311</t>
  </si>
  <si>
    <t>26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</si>
  <si>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</si>
  <si>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</si>
  <si>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-467738565</t>
  </si>
  <si>
    <t>https://podminky.urs.cz/item/CS_URS_2024_02/938909611</t>
  </si>
  <si>
    <t>"prům. šířka krajnice 0,5 m"</t>
  </si>
  <si>
    <t>997</t>
  </si>
  <si>
    <t>Přesun sutě</t>
  </si>
  <si>
    <t>27</t>
  </si>
  <si>
    <t>997221551</t>
  </si>
  <si>
    <t>Vodorovná doprava suti bez naložení, ale se složením a s hrubým urovnáním ze sypkých materiálů, na vzdálenost do 1 km</t>
  </si>
  <si>
    <t>t</t>
  </si>
  <si>
    <t>189986988</t>
  </si>
  <si>
    <t>https://podminky.urs.cz/item/CS_URS_2024_02/997221551</t>
  </si>
  <si>
    <t>"na dočasnou skládku dle zhotovitele"</t>
  </si>
  <si>
    <t>"živičná drť (ZAS-T1) pro zpevnění krajnic" 218,5</t>
  </si>
  <si>
    <t>28</t>
  </si>
  <si>
    <t>997221559</t>
  </si>
  <si>
    <t>Vodorovná doprava suti bez naložení, ale se složením a s hrubým urovnáním Příplatek k ceně za každý další započatý 1 km přes 1 km</t>
  </si>
  <si>
    <t>-1752657597</t>
  </si>
  <si>
    <t>https://podminky.urs.cz/item/CS_URS_2024_02/997221559</t>
  </si>
  <si>
    <t>"z dočasné skládky zpět"</t>
  </si>
  <si>
    <t>"živičná drť (ZAS-T1) pro zpevnění krajnic" 3*218,5</t>
  </si>
  <si>
    <t>29</t>
  </si>
  <si>
    <t>997221599.R2</t>
  </si>
  <si>
    <t>Odvoz suti a vybouraných hmot na skládku + poplatek za uložení na skládce</t>
  </si>
  <si>
    <t>-1706300745</t>
  </si>
  <si>
    <t>"materiál z čištění příkopů" 570,4</t>
  </si>
  <si>
    <t>"materiál z krajnic" 195</t>
  </si>
  <si>
    <t>30</t>
  </si>
  <si>
    <t>997221611</t>
  </si>
  <si>
    <t>Nakládání na dopravní prostředky pro vodorovnou dopravu suti</t>
  </si>
  <si>
    <t>158523725</t>
  </si>
  <si>
    <t>https://podminky.urs.cz/item/CS_URS_2024_02/997221611</t>
  </si>
  <si>
    <t>998</t>
  </si>
  <si>
    <t>Přesun hmot</t>
  </si>
  <si>
    <t>31</t>
  </si>
  <si>
    <t>998225111</t>
  </si>
  <si>
    <t>Přesun hmot pro komunikace s krytem z kameniva, monolitickým betonovým nebo živičným dopravní vzdálenost do 200 m jakékoliv délky objektu</t>
  </si>
  <si>
    <t>762341719</t>
  </si>
  <si>
    <t>https://podminky.urs.cz/item/CS_URS_2024_02/998225111</t>
  </si>
  <si>
    <t>32</t>
  </si>
  <si>
    <t>998225192</t>
  </si>
  <si>
    <t>Přesun hmot pro komunikace s krytem z kameniva, monolitickým betonovým nebo živičným Příplatek k ceně za zvětšený přesun přes vymezenou vodorovnou dopravní vzdálenost do 2000 m</t>
  </si>
  <si>
    <t>1104536258</t>
  </si>
  <si>
    <t>https://podminky.urs.cz/item/CS_URS_2024_02/998225192</t>
  </si>
  <si>
    <t>102 - Silnice III/19920a</t>
  </si>
  <si>
    <t xml:space="preserve">    3 - Svislé a kompletní konstrukce</t>
  </si>
  <si>
    <t xml:space="preserve">    4 - Vodorovné konstrukce</t>
  </si>
  <si>
    <t xml:space="preserve">    8 - Trubní vedení</t>
  </si>
  <si>
    <t>"předpoklad 50 % plochy komunikace" 1335</t>
  </si>
  <si>
    <t>"(pozn. bude upřesněno po odfrézování stáv. krytu)"</t>
  </si>
  <si>
    <t>"pozn. FRÉZOVANÉ ASFALTOVÉ VRSTVY (ZAS-T3) BUDOU ODVEZENY NA RECYKLAČNÍ SKLÁDKU"</t>
  </si>
  <si>
    <t>113154552</t>
  </si>
  <si>
    <t>Frézování živičného podkladu nebo krytu s naložením hmot na dopravní prostředek plochy přes 2 000 do 10 000 m2 tloušťky vrstvy 40 mm</t>
  </si>
  <si>
    <t>-1508466890</t>
  </si>
  <si>
    <t>https://podminky.urs.cz/item/CS_URS_2024_02/113154552</t>
  </si>
  <si>
    <t>"km 0,003 72 - 0,444 26" 2670</t>
  </si>
  <si>
    <t>121151103</t>
  </si>
  <si>
    <t>Sejmutí ornice strojně při souvislé ploše do 100 m2, tl. vrstvy do 200 mm</t>
  </si>
  <si>
    <t>-800779577</t>
  </si>
  <si>
    <t>https://podminky.urs.cz/item/CS_URS_2024_02/121151103</t>
  </si>
  <si>
    <t>"VTOK A VÝTOK PROPUSTKŮ"</t>
  </si>
  <si>
    <t>"km 0,201 85" 8</t>
  </si>
  <si>
    <t>"km 0,274 23" 8</t>
  </si>
  <si>
    <t>167151101</t>
  </si>
  <si>
    <t>Nakládání, skládání a překládání neulehlého výkopku nebo sypaniny strojně nakládání, množství do 100 m3, z horniny třídy těžitelnosti I, skupiny 1 až 3</t>
  </si>
  <si>
    <t>m3</t>
  </si>
  <si>
    <t>275826667</t>
  </si>
  <si>
    <t>https://podminky.urs.cz/item/CS_URS_2024_02/167151101</t>
  </si>
  <si>
    <t>"sejmutá ornice zpět pro ohumusování" 3,2</t>
  </si>
  <si>
    <t>182351023</t>
  </si>
  <si>
    <t>Rozprostření a urovnání ornice ve svahu sklonu přes 1:5 strojně při souvislé ploše do 100 m2, tl. vrstvy do 200 mm</t>
  </si>
  <si>
    <t>-916936983</t>
  </si>
  <si>
    <t>https://podminky.urs.cz/item/CS_URS_2024_02/182351023</t>
  </si>
  <si>
    <t>"sejmutá ornice získaná při zemních prací" 16</t>
  </si>
  <si>
    <t>Svislé a kompletní konstrukce</t>
  </si>
  <si>
    <t>317361116</t>
  </si>
  <si>
    <t>Výztuž mostních železobetonových říms z betonářské oceli 10 505 (R) nebo BSt 500</t>
  </si>
  <si>
    <t>1851435528</t>
  </si>
  <si>
    <t>https://podminky.urs.cz/item/CS_URS_2024_02/317361116</t>
  </si>
  <si>
    <t>"ŘÍMSY ČEL PROPUSTKŮ"</t>
  </si>
  <si>
    <t>"km 0,201 85" 0,05</t>
  </si>
  <si>
    <t>"km 0,274 23" 0,05</t>
  </si>
  <si>
    <t>Vodorovné konstrukce</t>
  </si>
  <si>
    <t>451317777</t>
  </si>
  <si>
    <t>Podklad nebo lože pod dlažbu (přídlažbu) v ploše vodorovné nebo ve sklonu do 1:5, tloušťky od 50 do 100 mm z betonu prostého</t>
  </si>
  <si>
    <t>-584724464</t>
  </si>
  <si>
    <t>https://podminky.urs.cz/item/CS_URS_2024_02/451317777</t>
  </si>
  <si>
    <t>452313162</t>
  </si>
  <si>
    <t>Podkladní a zajišťovací konstrukce z betonu prostého v otevřeném výkopu se zvýšenými nároky na prostředí bloky pro potrubí z betonu tř. C 25/30</t>
  </si>
  <si>
    <t>-1382614259</t>
  </si>
  <si>
    <t>https://podminky.urs.cz/item/CS_URS_2024_02/452313162</t>
  </si>
  <si>
    <t>"km 0,201 85" 0,75</t>
  </si>
  <si>
    <t>"km 0,274 23" 0,75</t>
  </si>
  <si>
    <t>"km 0,003 72 - 0,444 26 P" 428,5*0,5</t>
  </si>
  <si>
    <t>"km 0,003 72 - 0,444 26 L" 424,5*0,5</t>
  </si>
  <si>
    <t>"předpoklad 30 % plochy komunikace" 800</t>
  </si>
  <si>
    <t>"předpoklad 20 % celkové délky komunikace" 90</t>
  </si>
  <si>
    <t>577144121</t>
  </si>
  <si>
    <t>Asfaltový beton vrstva obrusná ACO 11 (ABS) s rozprostřením a se zhutněním z nemodifikovaného asfaltu v pruhu šířky přes 3 m tř. I (ACO 11+), po zhutnění tl. 50 mm</t>
  </si>
  <si>
    <t>987606619</t>
  </si>
  <si>
    <t>https://podminky.urs.cz/item/CS_URS_2024_02/577144121</t>
  </si>
  <si>
    <t>594511113</t>
  </si>
  <si>
    <t>Kladení dlažby z lomového kamene lomařsky upraveného v ploše vodorovné nebo ve sklonu na plocho tl. do 250 mm, bez vyplnění spár, s provedením lože tl. 50 mm z betonu</t>
  </si>
  <si>
    <t>877275460</t>
  </si>
  <si>
    <t>https://podminky.urs.cz/item/CS_URS_2024_02/594511113</t>
  </si>
  <si>
    <t>M</t>
  </si>
  <si>
    <t>58380760</t>
  </si>
  <si>
    <t>kámen lomový rigol DR 20,25,30</t>
  </si>
  <si>
    <t>-1000666088</t>
  </si>
  <si>
    <t>16*0,22 'Přepočtené koeficientem množství</t>
  </si>
  <si>
    <t>599632111</t>
  </si>
  <si>
    <t>Vyplnění spár dlažby (přídlažby) z lomového kamene v jakémkoliv sklonu plochy a jakékoliv tloušťky cementovou maltou se zatřením</t>
  </si>
  <si>
    <t>-933312951</t>
  </si>
  <si>
    <t>https://podminky.urs.cz/item/CS_URS_2024_02/599632111</t>
  </si>
  <si>
    <t>Trubní vedení</t>
  </si>
  <si>
    <t>899132212</t>
  </si>
  <si>
    <t>Výměna (výšková úprava) poklopu vodovodního samonivelačního nebo pevného šoupátkového</t>
  </si>
  <si>
    <t>kus</t>
  </si>
  <si>
    <t>-74344761</t>
  </si>
  <si>
    <t>https://podminky.urs.cz/item/CS_URS_2024_02/899132212</t>
  </si>
  <si>
    <t>"km 0,412 57 P" 1</t>
  </si>
  <si>
    <t>55241101</t>
  </si>
  <si>
    <t>poklop šoupátkový litinový bez ventilace tř D400 v pevném rámu</t>
  </si>
  <si>
    <t>1472310492</t>
  </si>
  <si>
    <t>"km 0,003 72 - 0,444 26 P" 451</t>
  </si>
  <si>
    <t>"km 0,003 72 - 0,444 26 L" 440</t>
  </si>
  <si>
    <t>919411111</t>
  </si>
  <si>
    <t>Čelo propustku včetně římsy z betonu prostého bez zvláštních nároků na prostředí, pro propustek z trub DN 300 až 500 mm</t>
  </si>
  <si>
    <t>-1723250874</t>
  </si>
  <si>
    <t>https://podminky.urs.cz/item/CS_URS_2024_02/919411111</t>
  </si>
  <si>
    <t>"km 0,201 85" 2</t>
  </si>
  <si>
    <t>"km 0,274 23" 2</t>
  </si>
  <si>
    <t>"předpoklad 20 % délky komunikace" 90*1</t>
  </si>
  <si>
    <t>"ZÚ km 0,003 72" 28,5</t>
  </si>
  <si>
    <t>"KÚ km 0,444 26" 6</t>
  </si>
  <si>
    <t>"předpoklad" 420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</si>
  <si>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</si>
  <si>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</si>
  <si>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268063310</t>
  </si>
  <si>
    <t>https://podminky.urs.cz/item/CS_URS_2024_02/938902113</t>
  </si>
  <si>
    <t>"předpoklad" 240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</si>
  <si>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</si>
  <si>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</si>
  <si>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-128332694</t>
  </si>
  <si>
    <t>https://podminky.urs.cz/item/CS_URS_2024_02/938902421</t>
  </si>
  <si>
    <t>"km 0,201 85" 8,2</t>
  </si>
  <si>
    <t>938902499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</si>
  <si>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</si>
  <si>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-1256589705</t>
  </si>
  <si>
    <t>https://podminky.urs.cz/item/CS_URS_2024_02/938902499</t>
  </si>
  <si>
    <t>"km 0,201 85" 8,2-8</t>
  </si>
  <si>
    <t>33</t>
  </si>
  <si>
    <t>34</t>
  </si>
  <si>
    <t>966008311</t>
  </si>
  <si>
    <t>Bourání trubního propustku s odklizením a uložením vybouraného materiálu na skládku na vzdálenost do 3 m nebo s naložením na dopravní prostředek čela z betonu železového</t>
  </si>
  <si>
    <t>1110607116</t>
  </si>
  <si>
    <t>https://podminky.urs.cz/item/CS_URS_2024_02/966008311</t>
  </si>
  <si>
    <t>"km 0,201 85" 1,5</t>
  </si>
  <si>
    <t>"km 0,274 23" 1,5+1</t>
  </si>
  <si>
    <t>35</t>
  </si>
  <si>
    <t>-766189384</t>
  </si>
  <si>
    <t>"živičná drť (ZAS-T1) pro zpevnění krajnic" 46,1</t>
  </si>
  <si>
    <t>36</t>
  </si>
  <si>
    <t>409213666</t>
  </si>
  <si>
    <t>37</t>
  </si>
  <si>
    <t>997221599.R1</t>
  </si>
  <si>
    <t>Odvoz frézované živičné drti (ZAS-T3) na recyklační skládku + poplatek za uložení na skládce</t>
  </si>
  <si>
    <t>-675869591</t>
  </si>
  <si>
    <t>"celkem odfrézováno" 153,5</t>
  </si>
  <si>
    <t>"(ZAS-T3)"</t>
  </si>
  <si>
    <t>38</t>
  </si>
  <si>
    <t>936831681</t>
  </si>
  <si>
    <t>"materiál z čištění příkopů" 159,2</t>
  </si>
  <si>
    <t>"materiál z krajnic" 53,7</t>
  </si>
  <si>
    <t>"materiál z čištění propustků" 1,4</t>
  </si>
  <si>
    <t>"materiál z demolice čel propustků" 9,6</t>
  </si>
  <si>
    <t>39</t>
  </si>
  <si>
    <t>40</t>
  </si>
  <si>
    <t>41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</si>
  <si>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</si>
  <si>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</si>
  <si>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-700864158</t>
  </si>
  <si>
    <t>https://podminky.urs.cz/item/CS_URS_2024_02/998225191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</si>
  <si>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</si>
  <si>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</si>
  <si>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</si>
  <si>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</si>
  <si>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</si>
  <si>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</si>
  <si>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</si>
  <si>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</si>
  <si>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012303000</t>
  </si>
  <si>
    <t>Zeměměřičské práce při provádění stavby</t>
  </si>
  <si>
    <t>komplet</t>
  </si>
  <si>
    <t>1024</t>
  </si>
  <si>
    <t>-907102251</t>
  </si>
  <si>
    <t>https://podminky.urs.cz/item/CS_URS_2024_02/012303000</t>
  </si>
  <si>
    <t>"zaměření neúnosných míst na komunikaci (sanace, lokální vyrovnávky)" 1</t>
  </si>
  <si>
    <t>"(v případě požadavku investora)"</t>
  </si>
  <si>
    <t>012444000</t>
  </si>
  <si>
    <t>Geodetické měření skutečného provedení stavby</t>
  </si>
  <si>
    <t>-1017592000</t>
  </si>
  <si>
    <t>https://podminky.urs.cz/item/CS_URS_2024_02/012444000</t>
  </si>
  <si>
    <t>"zaměření skutečného provedení stavby" 1</t>
  </si>
  <si>
    <t>"(v případě odchylek od PDPS)"</t>
  </si>
  <si>
    <t>013254000</t>
  </si>
  <si>
    <t>Dokumentace skutečného provedení stavby</t>
  </si>
  <si>
    <t>-771082940</t>
  </si>
  <si>
    <t>https://podminky.urs.cz/item/CS_URS_2024_02/013254000</t>
  </si>
  <si>
    <t>"na základě geodetického zaměření stavby" 4</t>
  </si>
  <si>
    <t>VRN3</t>
  </si>
  <si>
    <t>Zařízení staveniště</t>
  </si>
  <si>
    <t>032103000</t>
  </si>
  <si>
    <t>Náklady na stavební buňky, úpravu stávajících objektů</t>
  </si>
  <si>
    <t>-2075633050</t>
  </si>
  <si>
    <t>https://podminky.urs.cz/item/CS_URS_2024_02/032103000</t>
  </si>
  <si>
    <t>"stavební buňka" 1</t>
  </si>
  <si>
    <t>"mobilní WC" 1</t>
  </si>
  <si>
    <t>034503000</t>
  </si>
  <si>
    <t>Informační tabule na staveništi</t>
  </si>
  <si>
    <t>1569063630</t>
  </si>
  <si>
    <t>https://podminky.urs.cz/item/CS_URS_2024_02/034503000</t>
  </si>
  <si>
    <t>"výstražné a informační tabule na staveništi" 8</t>
  </si>
  <si>
    <t>"(dle grafického manuálu investora SÚS Plzeňského kraje, p.o.)"</t>
  </si>
  <si>
    <t>039103000</t>
  </si>
  <si>
    <t>Rozebrání, bourání a odvoz zařízení staveniště</t>
  </si>
  <si>
    <t>-1323338847</t>
  </si>
  <si>
    <t>https://podminky.urs.cz/item/CS_URS_2024_02/039103000</t>
  </si>
  <si>
    <t>VRN7</t>
  </si>
  <si>
    <t>Provozní vlivy</t>
  </si>
  <si>
    <t>072103000</t>
  </si>
  <si>
    <t>Silniční provoz - projednání DIO a zajištění DIR</t>
  </si>
  <si>
    <t>253678727</t>
  </si>
  <si>
    <t>https://podminky.urs.cz/item/CS_URS_2024_02/072103000</t>
  </si>
  <si>
    <t>"práce za omezeného provozu na silnici II/199 a III/19920a" 1</t>
  </si>
  <si>
    <t>"(viz příloha PDPS)"</t>
  </si>
  <si>
    <t>072203000</t>
  </si>
  <si>
    <t>Silniční provoz - zajištění DIO (dopravní značení)</t>
  </si>
  <si>
    <t>-101564787</t>
  </si>
  <si>
    <t>https://podminky.urs.cz/item/CS_URS_2024_02/072203000</t>
  </si>
  <si>
    <t>"viz příloha PDPS" 1</t>
  </si>
  <si>
    <t>072303000</t>
  </si>
  <si>
    <t>Rušení stavby silničním provozem</t>
  </si>
  <si>
    <t>910793000</t>
  </si>
  <si>
    <t>https://podminky.urs.cz/item/CS_URS_2024_02/072303000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</si>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</sst>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23" TargetMode="External" /><Relationship Id="rId2" Type="http://schemas.openxmlformats.org/officeDocument/2006/relationships/hyperlink" Target="https://podminky.urs.cz/item/CS_URS_2024_02/113154553" TargetMode="External" /><Relationship Id="rId3" Type="http://schemas.openxmlformats.org/officeDocument/2006/relationships/hyperlink" Target="https://podminky.urs.cz/item/CS_URS_2024_02/113154557" TargetMode="External" /><Relationship Id="rId4" Type="http://schemas.openxmlformats.org/officeDocument/2006/relationships/hyperlink" Target="https://podminky.urs.cz/item/CS_URS_2024_02/565135101" TargetMode="External" /><Relationship Id="rId5" Type="http://schemas.openxmlformats.org/officeDocument/2006/relationships/hyperlink" Target="https://podminky.urs.cz/item/CS_URS_2024_02/569911131" TargetMode="External" /><Relationship Id="rId6" Type="http://schemas.openxmlformats.org/officeDocument/2006/relationships/hyperlink" Target="https://podminky.urs.cz/item/CS_URS_2024_02/569931132" TargetMode="External" /><Relationship Id="rId7" Type="http://schemas.openxmlformats.org/officeDocument/2006/relationships/hyperlink" Target="https://podminky.urs.cz/item/CS_URS_2024_02/572141112" TargetMode="External" /><Relationship Id="rId8" Type="http://schemas.openxmlformats.org/officeDocument/2006/relationships/hyperlink" Target="https://podminky.urs.cz/item/CS_URS_2024_02/572531121" TargetMode="External" /><Relationship Id="rId9" Type="http://schemas.openxmlformats.org/officeDocument/2006/relationships/hyperlink" Target="https://podminky.urs.cz/item/CS_URS_2024_02/573211107" TargetMode="External" /><Relationship Id="rId10" Type="http://schemas.openxmlformats.org/officeDocument/2006/relationships/hyperlink" Target="https://podminky.urs.cz/item/CS_URS_2024_02/573211108" TargetMode="External" /><Relationship Id="rId11" Type="http://schemas.openxmlformats.org/officeDocument/2006/relationships/hyperlink" Target="https://podminky.urs.cz/item/CS_URS_2024_02/577144141" TargetMode="External" /><Relationship Id="rId12" Type="http://schemas.openxmlformats.org/officeDocument/2006/relationships/hyperlink" Target="https://podminky.urs.cz/item/CS_URS_2024_02/577156141" TargetMode="External" /><Relationship Id="rId13" Type="http://schemas.openxmlformats.org/officeDocument/2006/relationships/hyperlink" Target="https://podminky.urs.cz/item/CS_URS_2024_02/915211112" TargetMode="External" /><Relationship Id="rId14" Type="http://schemas.openxmlformats.org/officeDocument/2006/relationships/hyperlink" Target="https://podminky.urs.cz/item/CS_URS_2024_02/915211122" TargetMode="External" /><Relationship Id="rId15" Type="http://schemas.openxmlformats.org/officeDocument/2006/relationships/hyperlink" Target="https://podminky.urs.cz/item/CS_URS_2024_02/915221122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9721233" TargetMode="External" /><Relationship Id="rId18" Type="http://schemas.openxmlformats.org/officeDocument/2006/relationships/hyperlink" Target="https://podminky.urs.cz/item/CS_URS_2024_02/919731121" TargetMode="External" /><Relationship Id="rId19" Type="http://schemas.openxmlformats.org/officeDocument/2006/relationships/hyperlink" Target="https://podminky.urs.cz/item/CS_URS_2024_02/919731122" TargetMode="External" /><Relationship Id="rId20" Type="http://schemas.openxmlformats.org/officeDocument/2006/relationships/hyperlink" Target="https://podminky.urs.cz/item/CS_URS_2024_02/919732211" TargetMode="External" /><Relationship Id="rId21" Type="http://schemas.openxmlformats.org/officeDocument/2006/relationships/hyperlink" Target="https://podminky.urs.cz/item/CS_URS_2024_02/919735111" TargetMode="External" /><Relationship Id="rId22" Type="http://schemas.openxmlformats.org/officeDocument/2006/relationships/hyperlink" Target="https://podminky.urs.cz/item/CS_URS_2024_02/919735112" TargetMode="External" /><Relationship Id="rId23" Type="http://schemas.openxmlformats.org/officeDocument/2006/relationships/hyperlink" Target="https://podminky.urs.cz/item/CS_URS_2024_02/938902112" TargetMode="External" /><Relationship Id="rId24" Type="http://schemas.openxmlformats.org/officeDocument/2006/relationships/hyperlink" Target="https://podminky.urs.cz/item/CS_URS_2024_02/938908411" TargetMode="External" /><Relationship Id="rId25" Type="http://schemas.openxmlformats.org/officeDocument/2006/relationships/hyperlink" Target="https://podminky.urs.cz/item/CS_URS_2024_02/938909311" TargetMode="External" /><Relationship Id="rId26" Type="http://schemas.openxmlformats.org/officeDocument/2006/relationships/hyperlink" Target="https://podminky.urs.cz/item/CS_URS_2024_02/938909611" TargetMode="External" /><Relationship Id="rId27" Type="http://schemas.openxmlformats.org/officeDocument/2006/relationships/hyperlink" Target="https://podminky.urs.cz/item/CS_URS_2024_02/997221551" TargetMode="External" /><Relationship Id="rId28" Type="http://schemas.openxmlformats.org/officeDocument/2006/relationships/hyperlink" Target="https://podminky.urs.cz/item/CS_URS_2024_02/997221559" TargetMode="External" /><Relationship Id="rId29" Type="http://schemas.openxmlformats.org/officeDocument/2006/relationships/hyperlink" Target="https://podminky.urs.cz/item/CS_URS_2024_02/997221611" TargetMode="External" /><Relationship Id="rId30" Type="http://schemas.openxmlformats.org/officeDocument/2006/relationships/hyperlink" Target="https://podminky.urs.cz/item/CS_URS_2024_02/998225111" TargetMode="External" /><Relationship Id="rId31" Type="http://schemas.openxmlformats.org/officeDocument/2006/relationships/hyperlink" Target="https://podminky.urs.cz/item/CS_URS_2024_02/998225192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4523" TargetMode="External" /><Relationship Id="rId2" Type="http://schemas.openxmlformats.org/officeDocument/2006/relationships/hyperlink" Target="https://podminky.urs.cz/item/CS_URS_2024_02/113154552" TargetMode="External" /><Relationship Id="rId3" Type="http://schemas.openxmlformats.org/officeDocument/2006/relationships/hyperlink" Target="https://podminky.urs.cz/item/CS_URS_2024_02/121151103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82351023" TargetMode="External" /><Relationship Id="rId6" Type="http://schemas.openxmlformats.org/officeDocument/2006/relationships/hyperlink" Target="https://podminky.urs.cz/item/CS_URS_2024_02/317361116" TargetMode="External" /><Relationship Id="rId7" Type="http://schemas.openxmlformats.org/officeDocument/2006/relationships/hyperlink" Target="https://podminky.urs.cz/item/CS_URS_2024_02/451317777" TargetMode="External" /><Relationship Id="rId8" Type="http://schemas.openxmlformats.org/officeDocument/2006/relationships/hyperlink" Target="https://podminky.urs.cz/item/CS_URS_2024_02/452313162" TargetMode="External" /><Relationship Id="rId9" Type="http://schemas.openxmlformats.org/officeDocument/2006/relationships/hyperlink" Target="https://podminky.urs.cz/item/CS_URS_2024_02/565135101" TargetMode="External" /><Relationship Id="rId10" Type="http://schemas.openxmlformats.org/officeDocument/2006/relationships/hyperlink" Target="https://podminky.urs.cz/item/CS_URS_2024_02/569911131" TargetMode="External" /><Relationship Id="rId11" Type="http://schemas.openxmlformats.org/officeDocument/2006/relationships/hyperlink" Target="https://podminky.urs.cz/item/CS_URS_2024_02/572141112" TargetMode="External" /><Relationship Id="rId12" Type="http://schemas.openxmlformats.org/officeDocument/2006/relationships/hyperlink" Target="https://podminky.urs.cz/item/CS_URS_2024_02/572531121" TargetMode="External" /><Relationship Id="rId13" Type="http://schemas.openxmlformats.org/officeDocument/2006/relationships/hyperlink" Target="https://podminky.urs.cz/item/CS_URS_2024_02/573211107" TargetMode="External" /><Relationship Id="rId14" Type="http://schemas.openxmlformats.org/officeDocument/2006/relationships/hyperlink" Target="https://podminky.urs.cz/item/CS_URS_2024_02/577144121" TargetMode="External" /><Relationship Id="rId15" Type="http://schemas.openxmlformats.org/officeDocument/2006/relationships/hyperlink" Target="https://podminky.urs.cz/item/CS_URS_2024_02/594511113" TargetMode="External" /><Relationship Id="rId16" Type="http://schemas.openxmlformats.org/officeDocument/2006/relationships/hyperlink" Target="https://podminky.urs.cz/item/CS_URS_2024_02/599632111" TargetMode="External" /><Relationship Id="rId17" Type="http://schemas.openxmlformats.org/officeDocument/2006/relationships/hyperlink" Target="https://podminky.urs.cz/item/CS_URS_2024_02/899132212" TargetMode="External" /><Relationship Id="rId18" Type="http://schemas.openxmlformats.org/officeDocument/2006/relationships/hyperlink" Target="https://podminky.urs.cz/item/CS_URS_2024_02/915211112" TargetMode="External" /><Relationship Id="rId19" Type="http://schemas.openxmlformats.org/officeDocument/2006/relationships/hyperlink" Target="https://podminky.urs.cz/item/CS_URS_2024_02/915611111" TargetMode="External" /><Relationship Id="rId20" Type="http://schemas.openxmlformats.org/officeDocument/2006/relationships/hyperlink" Target="https://podminky.urs.cz/item/CS_URS_2024_02/919411111" TargetMode="External" /><Relationship Id="rId21" Type="http://schemas.openxmlformats.org/officeDocument/2006/relationships/hyperlink" Target="https://podminky.urs.cz/item/CS_URS_2024_02/919721233" TargetMode="External" /><Relationship Id="rId22" Type="http://schemas.openxmlformats.org/officeDocument/2006/relationships/hyperlink" Target="https://podminky.urs.cz/item/CS_URS_2024_02/919731121" TargetMode="External" /><Relationship Id="rId23" Type="http://schemas.openxmlformats.org/officeDocument/2006/relationships/hyperlink" Target="https://podminky.urs.cz/item/CS_URS_2024_02/919732211" TargetMode="External" /><Relationship Id="rId24" Type="http://schemas.openxmlformats.org/officeDocument/2006/relationships/hyperlink" Target="https://podminky.urs.cz/item/CS_URS_2024_02/919735111" TargetMode="External" /><Relationship Id="rId25" Type="http://schemas.openxmlformats.org/officeDocument/2006/relationships/hyperlink" Target="https://podminky.urs.cz/item/CS_URS_2024_02/938902112" TargetMode="External" /><Relationship Id="rId26" Type="http://schemas.openxmlformats.org/officeDocument/2006/relationships/hyperlink" Target="https://podminky.urs.cz/item/CS_URS_2024_02/938902113" TargetMode="External" /><Relationship Id="rId27" Type="http://schemas.openxmlformats.org/officeDocument/2006/relationships/hyperlink" Target="https://podminky.urs.cz/item/CS_URS_2024_02/938902421" TargetMode="External" /><Relationship Id="rId28" Type="http://schemas.openxmlformats.org/officeDocument/2006/relationships/hyperlink" Target="https://podminky.urs.cz/item/CS_URS_2024_02/938902499" TargetMode="External" /><Relationship Id="rId29" Type="http://schemas.openxmlformats.org/officeDocument/2006/relationships/hyperlink" Target="https://podminky.urs.cz/item/CS_URS_2024_02/938908411" TargetMode="External" /><Relationship Id="rId30" Type="http://schemas.openxmlformats.org/officeDocument/2006/relationships/hyperlink" Target="https://podminky.urs.cz/item/CS_URS_2024_02/938909311" TargetMode="External" /><Relationship Id="rId31" Type="http://schemas.openxmlformats.org/officeDocument/2006/relationships/hyperlink" Target="https://podminky.urs.cz/item/CS_URS_2024_02/938909611" TargetMode="External" /><Relationship Id="rId32" Type="http://schemas.openxmlformats.org/officeDocument/2006/relationships/hyperlink" Target="https://podminky.urs.cz/item/CS_URS_2024_02/966008311" TargetMode="External" /><Relationship Id="rId33" Type="http://schemas.openxmlformats.org/officeDocument/2006/relationships/hyperlink" Target="https://podminky.urs.cz/item/CS_URS_2024_02/997221551" TargetMode="External" /><Relationship Id="rId34" Type="http://schemas.openxmlformats.org/officeDocument/2006/relationships/hyperlink" Target="https://podminky.urs.cz/item/CS_URS_2024_02/997221559" TargetMode="External" /><Relationship Id="rId35" Type="http://schemas.openxmlformats.org/officeDocument/2006/relationships/hyperlink" Target="https://podminky.urs.cz/item/CS_URS_2024_02/997221611" TargetMode="External" /><Relationship Id="rId36" Type="http://schemas.openxmlformats.org/officeDocument/2006/relationships/hyperlink" Target="https://podminky.urs.cz/item/CS_URS_2024_02/998225111" TargetMode="External" /><Relationship Id="rId37" Type="http://schemas.openxmlformats.org/officeDocument/2006/relationships/hyperlink" Target="https://podminky.urs.cz/item/CS_URS_2024_02/998225191" TargetMode="External" /><Relationship Id="rId3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303000" TargetMode="External" /><Relationship Id="rId2" Type="http://schemas.openxmlformats.org/officeDocument/2006/relationships/hyperlink" Target="https://podminky.urs.cz/item/CS_URS_2024_02/012444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32103000" TargetMode="External" /><Relationship Id="rId5" Type="http://schemas.openxmlformats.org/officeDocument/2006/relationships/hyperlink" Target="https://podminky.urs.cz/item/CS_URS_2024_02/0345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72103000" TargetMode="External" /><Relationship Id="rId8" Type="http://schemas.openxmlformats.org/officeDocument/2006/relationships/hyperlink" Target="https://podminky.urs.cz/item/CS_URS_2024_02/072203000" TargetMode="External" /><Relationship Id="rId9" Type="http://schemas.openxmlformats.org/officeDocument/2006/relationships/hyperlink" Target="https://podminky.urs.cz/item/CS_URS_2024_02/07230300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II/199 A III/19920a TACHOV - CTIBOŘ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Tachov, Ctiboř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Silnice II-199'!J30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'101 - Silnice II-199'!P85</f>
        <v>0</v>
      </c>
      <c r="AV55" s="122">
        <f>'101 - Silnice II-199'!J33</f>
        <v>0</v>
      </c>
      <c r="AW55" s="122">
        <f>'101 - Silnice II-199'!J34</f>
        <v>0</v>
      </c>
      <c r="AX55" s="122">
        <f>'101 - Silnice II-199'!J35</f>
        <v>0</v>
      </c>
      <c r="AY55" s="122">
        <f>'101 - Silnice II-199'!J36</f>
        <v>0</v>
      </c>
      <c r="AZ55" s="122">
        <f>'101 - Silnice II-199'!F33</f>
        <v>0</v>
      </c>
      <c r="BA55" s="122">
        <f>'101 - Silnice II-199'!F34</f>
        <v>0</v>
      </c>
      <c r="BB55" s="122">
        <f>'101 - Silnice II-199'!F35</f>
        <v>0</v>
      </c>
      <c r="BC55" s="122">
        <f>'101 - Silnice II-199'!F36</f>
        <v>0</v>
      </c>
      <c r="BD55" s="124">
        <f>'101 - Silnice II-199'!F37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'102 - Silnice III-19920a'!J30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'102 - Silnice III-19920a'!P88</f>
        <v>0</v>
      </c>
      <c r="AV56" s="122">
        <f>'102 - Silnice III-19920a'!J33</f>
        <v>0</v>
      </c>
      <c r="AW56" s="122">
        <f>'102 - Silnice III-19920a'!J34</f>
        <v>0</v>
      </c>
      <c r="AX56" s="122">
        <f>'102 - Silnice III-19920a'!J35</f>
        <v>0</v>
      </c>
      <c r="AY56" s="122">
        <f>'102 - Silnice III-19920a'!J36</f>
        <v>0</v>
      </c>
      <c r="AZ56" s="122">
        <f>'102 - Silnice III-19920a'!F33</f>
        <v>0</v>
      </c>
      <c r="BA56" s="122">
        <f>'102 - Silnice III-19920a'!F34</f>
        <v>0</v>
      </c>
      <c r="BB56" s="122">
        <f>'102 - Silnice III-19920a'!F35</f>
        <v>0</v>
      </c>
      <c r="BC56" s="122">
        <f>'102 - Silnice III-19920a'!F36</f>
        <v>0</v>
      </c>
      <c r="BD56" s="124">
        <f>'102 - Silnice III-19920a'!F37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87</v>
      </c>
      <c r="CM56" s="125" t="s">
        <v>83</v>
      </c>
    </row>
    <row r="57" s="7" customFormat="1" ht="16.5" customHeight="1">
      <c r="A57" s="113" t="s">
        <v>76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'901 -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90</v>
      </c>
      <c r="AR57" s="120"/>
      <c r="AS57" s="126">
        <v>0</v>
      </c>
      <c r="AT57" s="127">
        <f>ROUND(SUM(AV57:AW57),2)</f>
        <v>0</v>
      </c>
      <c r="AU57" s="128">
        <f>'901 - Vedlejší rozpočtové...'!P83</f>
        <v>0</v>
      </c>
      <c r="AV57" s="127">
        <f>'901 - Vedlejší rozpočtové...'!J33</f>
        <v>0</v>
      </c>
      <c r="AW57" s="127">
        <f>'901 - Vedlejší rozpočtové...'!J34</f>
        <v>0</v>
      </c>
      <c r="AX57" s="127">
        <f>'901 - Vedlejší rozpočtové...'!J35</f>
        <v>0</v>
      </c>
      <c r="AY57" s="127">
        <f>'901 - Vedlejší rozpočtové...'!J36</f>
        <v>0</v>
      </c>
      <c r="AZ57" s="127">
        <f>'901 - Vedlejší rozpočtové...'!F33</f>
        <v>0</v>
      </c>
      <c r="BA57" s="127">
        <f>'901 - Vedlejší rozpočtové...'!F34</f>
        <v>0</v>
      </c>
      <c r="BB57" s="127">
        <f>'901 - Vedlejší rozpočtové...'!F35</f>
        <v>0</v>
      </c>
      <c r="BC57" s="127">
        <f>'901 - Vedlejší rozpočtové...'!F36</f>
        <v>0</v>
      </c>
      <c r="BD57" s="129">
        <f>'901 - Vedlejší rozpočtové...'!F37</f>
        <v>0</v>
      </c>
      <c r="BE57" s="7"/>
      <c r="BT57" s="125" t="s">
        <v>80</v>
      </c>
      <c r="BV57" s="125" t="s">
        <v>74</v>
      </c>
      <c r="BW57" s="125" t="s">
        <v>91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zeOQWPtlvMvQLIECWmKWogLgFv5sTEmKN+QiTXEG/0uAobCgXEwnr9qtw8xYaIRYHIW4FCOSgTlDQhKb4y5nsg==" hashValue="o6xtqLJhu6mVmyBgAmkougBxCCeowaf8VNfSRAxVXnw4SPTYgrpA77w7dxctGyn6+gTCOF2PQhXG/6OpOllvz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Silnice II-199'!C2" display="/"/>
    <hyperlink ref="A56" location="'102 - Silnice III-19920a'!C2" display="/"/>
    <hyperlink ref="A57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II/199 A III/19920a TACHOV - CTIBOŘ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ROUND((SUM(BE85:BE261)),  2)</f>
        <v>0</v>
      </c>
      <c r="G33" s="40"/>
      <c r="H33" s="40"/>
      <c r="I33" s="150">
        <v>0.20999999999999999</v>
      </c>
      <c r="J33" s="149">
        <f>ROUND(((SUM(BE85:BE261))*I33),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ROUND((SUM(BF85:BF261)),  2)</f>
        <v>0</v>
      </c>
      <c r="G34" s="40"/>
      <c r="H34" s="40"/>
      <c r="I34" s="150">
        <v>0.12</v>
      </c>
      <c r="J34" s="149">
        <f>ROUND(((SUM(BF85:BF261))*I34),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ROUND((SUM(BG85:BG261)),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ROUND((SUM(BH85:BH261)),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ROUND((SUM(BI85:BI261)),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II/199 A III/19920a TACHOV - CTIBOŘ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Silnice II/199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Tachov, Ctiboř</v>
      </c>
      <c r="G52" s="42"/>
      <c r="H52" s="42"/>
      <c r="I52" s="34" t="s">
        <v>23</v>
      </c>
      <c r="J52" s="74" t="str">
        <f>IF(J12="","",J12)</f>
        <v>22. 10. 2024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J240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J257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II/199 A III/19920a TACHOV - CTIBOŘ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101 - Silnice II/199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Tachov, Ctiboř</v>
      </c>
      <c r="G79" s="42"/>
      <c r="H79" s="42"/>
      <c r="I79" s="34" t="s">
        <v>23</v>
      </c>
      <c r="J79" s="74" t="str">
        <f>IF(J12="","",J12)</f>
        <v>22. 10. 2024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SÚS Plzeňského kraje, p.o.</v>
      </c>
      <c r="G81" s="42"/>
      <c r="H81" s="42"/>
      <c r="I81" s="34" t="s">
        <v>31</v>
      </c>
      <c r="J81" s="38" t="str">
        <f>E21</f>
        <v>Ing. Jaroslav Rojt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Jan Leinhäupel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106</v>
      </c>
      <c r="D84" s="182" t="s">
        <v>57</v>
      </c>
      <c r="E84" s="182" t="s">
        <v>53</v>
      </c>
      <c r="F84" s="182" t="s">
        <v>54</v>
      </c>
      <c r="G84" s="182" t="s">
        <v>107</v>
      </c>
      <c r="H84" s="182" t="s">
        <v>108</v>
      </c>
      <c r="I84" s="182" t="s">
        <v>109</v>
      </c>
      <c r="J84" s="182" t="s">
        <v>97</v>
      </c>
      <c r="K84" s="183" t="s">
        <v>110</v>
      </c>
      <c r="L84" s="184"/>
      <c r="M84" s="94" t="s">
        <v>19</v>
      </c>
      <c r="N84" s="95" t="s">
        <v>42</v>
      </c>
      <c r="O84" s="95" t="s">
        <v>111</v>
      </c>
      <c r="P84" s="95" t="s">
        <v>112</v>
      </c>
      <c r="Q84" s="95" t="s">
        <v>113</v>
      </c>
      <c r="R84" s="95" t="s">
        <v>114</v>
      </c>
      <c r="S84" s="95" t="s">
        <v>115</v>
      </c>
      <c r="T84" s="96" t="s">
        <v>116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658.19110499999999</v>
      </c>
      <c r="S85" s="98"/>
      <c r="T85" s="188">
        <f>T86</f>
        <v>2761.3050000000003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118</v>
      </c>
      <c r="F86" s="193" t="s">
        <v>119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P87+P105+P155+P240+P257</f>
        <v>0</v>
      </c>
      <c r="Q86" s="198"/>
      <c r="R86" s="199">
        <f>R87+R105+R155+R240+R257</f>
        <v>658.19110499999999</v>
      </c>
      <c r="S86" s="198"/>
      <c r="T86" s="200">
        <f>T87+T105+T155+T240+T257</f>
        <v>2761.3050000000003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120</v>
      </c>
      <c r="BK86" s="203">
        <f>BK87+BK105+BK155+BK240+BK257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121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SUM(P88:P104)</f>
        <v>0</v>
      </c>
      <c r="Q87" s="198"/>
      <c r="R87" s="199">
        <f>SUM(R88:R104)</f>
        <v>0.18570000000000003</v>
      </c>
      <c r="S87" s="198"/>
      <c r="T87" s="200">
        <f>SUM(T88:T104)</f>
        <v>1713.96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120</v>
      </c>
      <c r="BK87" s="203">
        <f>SUM(BK88:BK104)</f>
        <v>0</v>
      </c>
    </row>
    <row r="88" s="2" customFormat="1" ht="24.15" customHeight="1">
      <c r="A88" s="40"/>
      <c r="B88" s="41"/>
      <c r="C88" s="206" t="s">
        <v>80</v>
      </c>
      <c r="D88" s="206" t="s">
        <v>122</v>
      </c>
      <c r="E88" s="207" t="s">
        <v>123</v>
      </c>
      <c r="F88" s="208" t="s">
        <v>124</v>
      </c>
      <c r="G88" s="209" t="s">
        <v>125</v>
      </c>
      <c r="H88" s="210">
        <v>3135</v>
      </c>
      <c r="I88" s="211"/>
      <c r="J88" s="212">
        <f>ROUND(I88*H88,2)</f>
        <v>0</v>
      </c>
      <c r="K88" s="208" t="s">
        <v>126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1.0000000000000001E-05</v>
      </c>
      <c r="R88" s="215">
        <f>Q88*H88</f>
        <v>0.031350000000000003</v>
      </c>
      <c r="S88" s="215">
        <v>0.11500000000000001</v>
      </c>
      <c r="T88" s="216">
        <f>S88*H88</f>
        <v>360.52500000000003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127</v>
      </c>
      <c r="AT88" s="217" t="s">
        <v>122</v>
      </c>
      <c r="AU88" s="217" t="s">
        <v>83</v>
      </c>
      <c r="AY88" s="19" t="s">
        <v>120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127</v>
      </c>
      <c r="BM88" s="217" t="s">
        <v>128</v>
      </c>
    </row>
    <row r="89" s="2" customFormat="1">
      <c r="A89" s="40"/>
      <c r="B89" s="41"/>
      <c r="C89" s="42"/>
      <c r="D89" s="219" t="s">
        <v>129</v>
      </c>
      <c r="E89" s="42"/>
      <c r="F89" s="220" t="s">
        <v>130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129</v>
      </c>
      <c r="AU89" s="19" t="s">
        <v>83</v>
      </c>
    </row>
    <row r="90" s="13" customFormat="1">
      <c r="A90" s="13"/>
      <c r="B90" s="224"/>
      <c r="C90" s="225"/>
      <c r="D90" s="226" t="s">
        <v>131</v>
      </c>
      <c r="E90" s="227" t="s">
        <v>19</v>
      </c>
      <c r="F90" s="228" t="s">
        <v>132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131</v>
      </c>
      <c r="AU90" s="234" t="s">
        <v>83</v>
      </c>
      <c r="AV90" s="13" t="s">
        <v>80</v>
      </c>
      <c r="AW90" s="13" t="s">
        <v>33</v>
      </c>
      <c r="AX90" s="13" t="s">
        <v>72</v>
      </c>
      <c r="AY90" s="234" t="s">
        <v>120</v>
      </c>
    </row>
    <row r="91" s="14" customFormat="1">
      <c r="A91" s="14"/>
      <c r="B91" s="235"/>
      <c r="C91" s="236"/>
      <c r="D91" s="226" t="s">
        <v>131</v>
      </c>
      <c r="E91" s="237" t="s">
        <v>19</v>
      </c>
      <c r="F91" s="238" t="s">
        <v>133</v>
      </c>
      <c r="G91" s="236"/>
      <c r="H91" s="239">
        <v>3135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131</v>
      </c>
      <c r="AU91" s="245" t="s">
        <v>83</v>
      </c>
      <c r="AV91" s="14" t="s">
        <v>83</v>
      </c>
      <c r="AW91" s="14" t="s">
        <v>33</v>
      </c>
      <c r="AX91" s="14" t="s">
        <v>80</v>
      </c>
      <c r="AY91" s="245" t="s">
        <v>120</v>
      </c>
    </row>
    <row r="92" s="13" customFormat="1">
      <c r="A92" s="13"/>
      <c r="B92" s="224"/>
      <c r="C92" s="225"/>
      <c r="D92" s="226" t="s">
        <v>131</v>
      </c>
      <c r="E92" s="227" t="s">
        <v>19</v>
      </c>
      <c r="F92" s="228" t="s">
        <v>134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131</v>
      </c>
      <c r="AU92" s="234" t="s">
        <v>83</v>
      </c>
      <c r="AV92" s="13" t="s">
        <v>80</v>
      </c>
      <c r="AW92" s="13" t="s">
        <v>33</v>
      </c>
      <c r="AX92" s="13" t="s">
        <v>72</v>
      </c>
      <c r="AY92" s="234" t="s">
        <v>120</v>
      </c>
    </row>
    <row r="93" s="13" customFormat="1">
      <c r="A93" s="13"/>
      <c r="B93" s="224"/>
      <c r="C93" s="225"/>
      <c r="D93" s="226" t="s">
        <v>131</v>
      </c>
      <c r="E93" s="227" t="s">
        <v>19</v>
      </c>
      <c r="F93" s="228" t="s">
        <v>135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131</v>
      </c>
      <c r="AU93" s="234" t="s">
        <v>83</v>
      </c>
      <c r="AV93" s="13" t="s">
        <v>80</v>
      </c>
      <c r="AW93" s="13" t="s">
        <v>33</v>
      </c>
      <c r="AX93" s="13" t="s">
        <v>72</v>
      </c>
      <c r="AY93" s="234" t="s">
        <v>120</v>
      </c>
    </row>
    <row r="94" s="13" customFormat="1">
      <c r="A94" s="13"/>
      <c r="B94" s="224"/>
      <c r="C94" s="225"/>
      <c r="D94" s="226" t="s">
        <v>131</v>
      </c>
      <c r="E94" s="227" t="s">
        <v>19</v>
      </c>
      <c r="F94" s="228" t="s">
        <v>136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131</v>
      </c>
      <c r="AU94" s="234" t="s">
        <v>83</v>
      </c>
      <c r="AV94" s="13" t="s">
        <v>80</v>
      </c>
      <c r="AW94" s="13" t="s">
        <v>33</v>
      </c>
      <c r="AX94" s="13" t="s">
        <v>72</v>
      </c>
      <c r="AY94" s="234" t="s">
        <v>120</v>
      </c>
    </row>
    <row r="95" s="2" customFormat="1" ht="24.15" customHeight="1">
      <c r="A95" s="40"/>
      <c r="B95" s="41"/>
      <c r="C95" s="206" t="s">
        <v>83</v>
      </c>
      <c r="D95" s="206" t="s">
        <v>122</v>
      </c>
      <c r="E95" s="207" t="s">
        <v>137</v>
      </c>
      <c r="F95" s="208" t="s">
        <v>138</v>
      </c>
      <c r="G95" s="209" t="s">
        <v>125</v>
      </c>
      <c r="H95" s="210">
        <v>6270</v>
      </c>
      <c r="I95" s="211"/>
      <c r="J95" s="212">
        <f>ROUND(I95*H95,2)</f>
        <v>0</v>
      </c>
      <c r="K95" s="208" t="s">
        <v>126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1.0000000000000001E-05</v>
      </c>
      <c r="R95" s="215">
        <f>Q95*H95</f>
        <v>0.062700000000000006</v>
      </c>
      <c r="S95" s="215">
        <v>0.11500000000000001</v>
      </c>
      <c r="T95" s="216">
        <f>S95*H95</f>
        <v>721.05000000000007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127</v>
      </c>
      <c r="AT95" s="217" t="s">
        <v>122</v>
      </c>
      <c r="AU95" s="217" t="s">
        <v>83</v>
      </c>
      <c r="AY95" s="19" t="s">
        <v>120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127</v>
      </c>
      <c r="BM95" s="217" t="s">
        <v>139</v>
      </c>
    </row>
    <row r="96" s="2" customFormat="1">
      <c r="A96" s="40"/>
      <c r="B96" s="41"/>
      <c r="C96" s="42"/>
      <c r="D96" s="219" t="s">
        <v>129</v>
      </c>
      <c r="E96" s="42"/>
      <c r="F96" s="220" t="s">
        <v>140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129</v>
      </c>
      <c r="AU96" s="19" t="s">
        <v>83</v>
      </c>
    </row>
    <row r="97" s="13" customFormat="1">
      <c r="A97" s="13"/>
      <c r="B97" s="224"/>
      <c r="C97" s="225"/>
      <c r="D97" s="226" t="s">
        <v>131</v>
      </c>
      <c r="E97" s="227" t="s">
        <v>19</v>
      </c>
      <c r="F97" s="228" t="s">
        <v>141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131</v>
      </c>
      <c r="AU97" s="234" t="s">
        <v>83</v>
      </c>
      <c r="AV97" s="13" t="s">
        <v>80</v>
      </c>
      <c r="AW97" s="13" t="s">
        <v>33</v>
      </c>
      <c r="AX97" s="13" t="s">
        <v>72</v>
      </c>
      <c r="AY97" s="234" t="s">
        <v>120</v>
      </c>
    </row>
    <row r="98" s="14" customFormat="1">
      <c r="A98" s="14"/>
      <c r="B98" s="235"/>
      <c r="C98" s="236"/>
      <c r="D98" s="226" t="s">
        <v>131</v>
      </c>
      <c r="E98" s="237" t="s">
        <v>19</v>
      </c>
      <c r="F98" s="238" t="s">
        <v>142</v>
      </c>
      <c r="G98" s="236"/>
      <c r="H98" s="239">
        <v>6270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131</v>
      </c>
      <c r="AU98" s="245" t="s">
        <v>83</v>
      </c>
      <c r="AV98" s="14" t="s">
        <v>83</v>
      </c>
      <c r="AW98" s="14" t="s">
        <v>33</v>
      </c>
      <c r="AX98" s="14" t="s">
        <v>80</v>
      </c>
      <c r="AY98" s="245" t="s">
        <v>120</v>
      </c>
    </row>
    <row r="99" s="13" customFormat="1">
      <c r="A99" s="13"/>
      <c r="B99" s="224"/>
      <c r="C99" s="225"/>
      <c r="D99" s="226" t="s">
        <v>131</v>
      </c>
      <c r="E99" s="227" t="s">
        <v>19</v>
      </c>
      <c r="F99" s="228" t="s">
        <v>136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131</v>
      </c>
      <c r="AU99" s="234" t="s">
        <v>83</v>
      </c>
      <c r="AV99" s="13" t="s">
        <v>80</v>
      </c>
      <c r="AW99" s="13" t="s">
        <v>33</v>
      </c>
      <c r="AX99" s="13" t="s">
        <v>72</v>
      </c>
      <c r="AY99" s="234" t="s">
        <v>120</v>
      </c>
    </row>
    <row r="100" s="2" customFormat="1" ht="24.15" customHeight="1">
      <c r="A100" s="40"/>
      <c r="B100" s="41"/>
      <c r="C100" s="206" t="s">
        <v>143</v>
      </c>
      <c r="D100" s="206" t="s">
        <v>122</v>
      </c>
      <c r="E100" s="207" t="s">
        <v>144</v>
      </c>
      <c r="F100" s="208" t="s">
        <v>145</v>
      </c>
      <c r="G100" s="209" t="s">
        <v>125</v>
      </c>
      <c r="H100" s="210">
        <v>3055</v>
      </c>
      <c r="I100" s="211"/>
      <c r="J100" s="212">
        <f>ROUND(I100*H100,2)</f>
        <v>0</v>
      </c>
      <c r="K100" s="208" t="s">
        <v>126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3.0000000000000001E-05</v>
      </c>
      <c r="R100" s="215">
        <f>Q100*H100</f>
        <v>0.091650000000000009</v>
      </c>
      <c r="S100" s="215">
        <v>0.20699999999999999</v>
      </c>
      <c r="T100" s="216">
        <f>S100*H100</f>
        <v>632.38499999999999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127</v>
      </c>
      <c r="AT100" s="217" t="s">
        <v>122</v>
      </c>
      <c r="AU100" s="217" t="s">
        <v>83</v>
      </c>
      <c r="AY100" s="19" t="s">
        <v>120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127</v>
      </c>
      <c r="BM100" s="217" t="s">
        <v>146</v>
      </c>
    </row>
    <row r="101" s="2" customFormat="1">
      <c r="A101" s="40"/>
      <c r="B101" s="41"/>
      <c r="C101" s="42"/>
      <c r="D101" s="219" t="s">
        <v>129</v>
      </c>
      <c r="E101" s="42"/>
      <c r="F101" s="220" t="s">
        <v>147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129</v>
      </c>
      <c r="AU101" s="19" t="s">
        <v>83</v>
      </c>
    </row>
    <row r="102" s="13" customFormat="1">
      <c r="A102" s="13"/>
      <c r="B102" s="224"/>
      <c r="C102" s="225"/>
      <c r="D102" s="226" t="s">
        <v>131</v>
      </c>
      <c r="E102" s="227" t="s">
        <v>19</v>
      </c>
      <c r="F102" s="228" t="s">
        <v>141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131</v>
      </c>
      <c r="AU102" s="234" t="s">
        <v>83</v>
      </c>
      <c r="AV102" s="13" t="s">
        <v>80</v>
      </c>
      <c r="AW102" s="13" t="s">
        <v>33</v>
      </c>
      <c r="AX102" s="13" t="s">
        <v>72</v>
      </c>
      <c r="AY102" s="234" t="s">
        <v>120</v>
      </c>
    </row>
    <row r="103" s="14" customFormat="1">
      <c r="A103" s="14"/>
      <c r="B103" s="235"/>
      <c r="C103" s="236"/>
      <c r="D103" s="226" t="s">
        <v>131</v>
      </c>
      <c r="E103" s="237" t="s">
        <v>19</v>
      </c>
      <c r="F103" s="238" t="s">
        <v>148</v>
      </c>
      <c r="G103" s="236"/>
      <c r="H103" s="239">
        <v>3055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131</v>
      </c>
      <c r="AU103" s="245" t="s">
        <v>83</v>
      </c>
      <c r="AV103" s="14" t="s">
        <v>83</v>
      </c>
      <c r="AW103" s="14" t="s">
        <v>33</v>
      </c>
      <c r="AX103" s="14" t="s">
        <v>80</v>
      </c>
      <c r="AY103" s="245" t="s">
        <v>120</v>
      </c>
    </row>
    <row r="104" s="13" customFormat="1">
      <c r="A104" s="13"/>
      <c r="B104" s="224"/>
      <c r="C104" s="225"/>
      <c r="D104" s="226" t="s">
        <v>131</v>
      </c>
      <c r="E104" s="227" t="s">
        <v>19</v>
      </c>
      <c r="F104" s="228" t="s">
        <v>136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131</v>
      </c>
      <c r="AU104" s="234" t="s">
        <v>83</v>
      </c>
      <c r="AV104" s="13" t="s">
        <v>80</v>
      </c>
      <c r="AW104" s="13" t="s">
        <v>33</v>
      </c>
      <c r="AX104" s="13" t="s">
        <v>72</v>
      </c>
      <c r="AY104" s="234" t="s">
        <v>120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149</v>
      </c>
      <c r="F105" s="204" t="s">
        <v>150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SUM(P106:P154)</f>
        <v>0</v>
      </c>
      <c r="Q105" s="198"/>
      <c r="R105" s="199">
        <f>SUM(R106:R154)</f>
        <v>656.03099999999995</v>
      </c>
      <c r="S105" s="198"/>
      <c r="T105" s="200">
        <f>SUM(T106:T154)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120</v>
      </c>
      <c r="BK105" s="203">
        <f>SUM(BK106:BK154)</f>
        <v>0</v>
      </c>
    </row>
    <row r="106" s="2" customFormat="1" ht="24.15" customHeight="1">
      <c r="A106" s="40"/>
      <c r="B106" s="41"/>
      <c r="C106" s="206" t="s">
        <v>127</v>
      </c>
      <c r="D106" s="206" t="s">
        <v>122</v>
      </c>
      <c r="E106" s="207" t="s">
        <v>151</v>
      </c>
      <c r="F106" s="208" t="s">
        <v>152</v>
      </c>
      <c r="G106" s="209" t="s">
        <v>125</v>
      </c>
      <c r="H106" s="210">
        <v>3135</v>
      </c>
      <c r="I106" s="211"/>
      <c r="J106" s="212">
        <f>ROUND(I106*H106,2)</f>
        <v>0</v>
      </c>
      <c r="K106" s="208" t="s">
        <v>126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127</v>
      </c>
      <c r="AT106" s="217" t="s">
        <v>122</v>
      </c>
      <c r="AU106" s="217" t="s">
        <v>83</v>
      </c>
      <c r="AY106" s="19" t="s">
        <v>120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127</v>
      </c>
      <c r="BM106" s="217" t="s">
        <v>153</v>
      </c>
    </row>
    <row r="107" s="2" customFormat="1">
      <c r="A107" s="40"/>
      <c r="B107" s="41"/>
      <c r="C107" s="42"/>
      <c r="D107" s="219" t="s">
        <v>129</v>
      </c>
      <c r="E107" s="42"/>
      <c r="F107" s="220" t="s">
        <v>154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129</v>
      </c>
      <c r="AU107" s="19" t="s">
        <v>83</v>
      </c>
    </row>
    <row r="108" s="13" customFormat="1">
      <c r="A108" s="13"/>
      <c r="B108" s="224"/>
      <c r="C108" s="225"/>
      <c r="D108" s="226" t="s">
        <v>131</v>
      </c>
      <c r="E108" s="227" t="s">
        <v>19</v>
      </c>
      <c r="F108" s="228" t="s">
        <v>132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131</v>
      </c>
      <c r="AU108" s="234" t="s">
        <v>83</v>
      </c>
      <c r="AV108" s="13" t="s">
        <v>80</v>
      </c>
      <c r="AW108" s="13" t="s">
        <v>33</v>
      </c>
      <c r="AX108" s="13" t="s">
        <v>72</v>
      </c>
      <c r="AY108" s="234" t="s">
        <v>120</v>
      </c>
    </row>
    <row r="109" s="14" customFormat="1">
      <c r="A109" s="14"/>
      <c r="B109" s="235"/>
      <c r="C109" s="236"/>
      <c r="D109" s="226" t="s">
        <v>131</v>
      </c>
      <c r="E109" s="237" t="s">
        <v>19</v>
      </c>
      <c r="F109" s="238" t="s">
        <v>133</v>
      </c>
      <c r="G109" s="236"/>
      <c r="H109" s="239">
        <v>3135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131</v>
      </c>
      <c r="AU109" s="245" t="s">
        <v>83</v>
      </c>
      <c r="AV109" s="14" t="s">
        <v>83</v>
      </c>
      <c r="AW109" s="14" t="s">
        <v>33</v>
      </c>
      <c r="AX109" s="14" t="s">
        <v>80</v>
      </c>
      <c r="AY109" s="245" t="s">
        <v>120</v>
      </c>
    </row>
    <row r="110" s="13" customFormat="1">
      <c r="A110" s="13"/>
      <c r="B110" s="224"/>
      <c r="C110" s="225"/>
      <c r="D110" s="226" t="s">
        <v>131</v>
      </c>
      <c r="E110" s="227" t="s">
        <v>19</v>
      </c>
      <c r="F110" s="228" t="s">
        <v>134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131</v>
      </c>
      <c r="AU110" s="234" t="s">
        <v>83</v>
      </c>
      <c r="AV110" s="13" t="s">
        <v>80</v>
      </c>
      <c r="AW110" s="13" t="s">
        <v>33</v>
      </c>
      <c r="AX110" s="13" t="s">
        <v>72</v>
      </c>
      <c r="AY110" s="234" t="s">
        <v>120</v>
      </c>
    </row>
    <row r="111" s="13" customFormat="1">
      <c r="A111" s="13"/>
      <c r="B111" s="224"/>
      <c r="C111" s="225"/>
      <c r="D111" s="226" t="s">
        <v>131</v>
      </c>
      <c r="E111" s="227" t="s">
        <v>19</v>
      </c>
      <c r="F111" s="228" t="s">
        <v>135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131</v>
      </c>
      <c r="AU111" s="234" t="s">
        <v>83</v>
      </c>
      <c r="AV111" s="13" t="s">
        <v>80</v>
      </c>
      <c r="AW111" s="13" t="s">
        <v>33</v>
      </c>
      <c r="AX111" s="13" t="s">
        <v>72</v>
      </c>
      <c r="AY111" s="234" t="s">
        <v>120</v>
      </c>
    </row>
    <row r="112" s="2" customFormat="1" ht="24.15" customHeight="1">
      <c r="A112" s="40"/>
      <c r="B112" s="41"/>
      <c r="C112" s="206" t="s">
        <v>149</v>
      </c>
      <c r="D112" s="206" t="s">
        <v>122</v>
      </c>
      <c r="E112" s="207" t="s">
        <v>155</v>
      </c>
      <c r="F112" s="208" t="s">
        <v>156</v>
      </c>
      <c r="G112" s="209" t="s">
        <v>125</v>
      </c>
      <c r="H112" s="210">
        <v>1072</v>
      </c>
      <c r="I112" s="211"/>
      <c r="J112" s="212">
        <f>ROUND(I112*H112,2)</f>
        <v>0</v>
      </c>
      <c r="K112" s="208" t="s">
        <v>126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0.108</v>
      </c>
      <c r="R112" s="215">
        <f>Q112*H112</f>
        <v>115.776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127</v>
      </c>
      <c r="AT112" s="217" t="s">
        <v>122</v>
      </c>
      <c r="AU112" s="217" t="s">
        <v>83</v>
      </c>
      <c r="AY112" s="19" t="s">
        <v>120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127</v>
      </c>
      <c r="BM112" s="217" t="s">
        <v>157</v>
      </c>
    </row>
    <row r="113" s="2" customFormat="1">
      <c r="A113" s="40"/>
      <c r="B113" s="41"/>
      <c r="C113" s="42"/>
      <c r="D113" s="219" t="s">
        <v>129</v>
      </c>
      <c r="E113" s="42"/>
      <c r="F113" s="220" t="s">
        <v>158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129</v>
      </c>
      <c r="AU113" s="19" t="s">
        <v>83</v>
      </c>
    </row>
    <row r="114" s="13" customFormat="1">
      <c r="A114" s="13"/>
      <c r="B114" s="224"/>
      <c r="C114" s="225"/>
      <c r="D114" s="226" t="s">
        <v>131</v>
      </c>
      <c r="E114" s="227" t="s">
        <v>19</v>
      </c>
      <c r="F114" s="228" t="s">
        <v>159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131</v>
      </c>
      <c r="AU114" s="234" t="s">
        <v>83</v>
      </c>
      <c r="AV114" s="13" t="s">
        <v>80</v>
      </c>
      <c r="AW114" s="13" t="s">
        <v>33</v>
      </c>
      <c r="AX114" s="13" t="s">
        <v>72</v>
      </c>
      <c r="AY114" s="234" t="s">
        <v>120</v>
      </c>
    </row>
    <row r="115" s="14" customFormat="1">
      <c r="A115" s="14"/>
      <c r="B115" s="235"/>
      <c r="C115" s="236"/>
      <c r="D115" s="226" t="s">
        <v>131</v>
      </c>
      <c r="E115" s="237" t="s">
        <v>19</v>
      </c>
      <c r="F115" s="238" t="s">
        <v>160</v>
      </c>
      <c r="G115" s="236"/>
      <c r="H115" s="239">
        <v>531.75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131</v>
      </c>
      <c r="AU115" s="245" t="s">
        <v>83</v>
      </c>
      <c r="AV115" s="14" t="s">
        <v>83</v>
      </c>
      <c r="AW115" s="14" t="s">
        <v>33</v>
      </c>
      <c r="AX115" s="14" t="s">
        <v>72</v>
      </c>
      <c r="AY115" s="245" t="s">
        <v>120</v>
      </c>
    </row>
    <row r="116" s="14" customFormat="1">
      <c r="A116" s="14"/>
      <c r="B116" s="235"/>
      <c r="C116" s="236"/>
      <c r="D116" s="226" t="s">
        <v>131</v>
      </c>
      <c r="E116" s="237" t="s">
        <v>19</v>
      </c>
      <c r="F116" s="238" t="s">
        <v>161</v>
      </c>
      <c r="G116" s="236"/>
      <c r="H116" s="239">
        <v>540.25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131</v>
      </c>
      <c r="AU116" s="245" t="s">
        <v>83</v>
      </c>
      <c r="AV116" s="14" t="s">
        <v>83</v>
      </c>
      <c r="AW116" s="14" t="s">
        <v>33</v>
      </c>
      <c r="AX116" s="14" t="s">
        <v>72</v>
      </c>
      <c r="AY116" s="245" t="s">
        <v>120</v>
      </c>
    </row>
    <row r="117" s="15" customFormat="1">
      <c r="A117" s="15"/>
      <c r="B117" s="246"/>
      <c r="C117" s="247"/>
      <c r="D117" s="226" t="s">
        <v>131</v>
      </c>
      <c r="E117" s="248" t="s">
        <v>19</v>
      </c>
      <c r="F117" s="249" t="s">
        <v>162</v>
      </c>
      <c r="G117" s="247"/>
      <c r="H117" s="250">
        <v>1072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131</v>
      </c>
      <c r="AU117" s="256" t="s">
        <v>83</v>
      </c>
      <c r="AV117" s="15" t="s">
        <v>127</v>
      </c>
      <c r="AW117" s="15" t="s">
        <v>33</v>
      </c>
      <c r="AX117" s="15" t="s">
        <v>80</v>
      </c>
      <c r="AY117" s="256" t="s">
        <v>120</v>
      </c>
    </row>
    <row r="118" s="2" customFormat="1" ht="24.15" customHeight="1">
      <c r="A118" s="40"/>
      <c r="B118" s="41"/>
      <c r="C118" s="206" t="s">
        <v>163</v>
      </c>
      <c r="D118" s="206" t="s">
        <v>122</v>
      </c>
      <c r="E118" s="207" t="s">
        <v>164</v>
      </c>
      <c r="F118" s="208" t="s">
        <v>165</v>
      </c>
      <c r="G118" s="209" t="s">
        <v>125</v>
      </c>
      <c r="H118" s="210">
        <v>475.5</v>
      </c>
      <c r="I118" s="211"/>
      <c r="J118" s="212">
        <f>ROUND(I118*H118,2)</f>
        <v>0</v>
      </c>
      <c r="K118" s="208" t="s">
        <v>126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0.216</v>
      </c>
      <c r="R118" s="215">
        <f>Q118*H118</f>
        <v>102.708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127</v>
      </c>
      <c r="AT118" s="217" t="s">
        <v>122</v>
      </c>
      <c r="AU118" s="217" t="s">
        <v>83</v>
      </c>
      <c r="AY118" s="19" t="s">
        <v>120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127</v>
      </c>
      <c r="BM118" s="217" t="s">
        <v>166</v>
      </c>
    </row>
    <row r="119" s="2" customFormat="1">
      <c r="A119" s="40"/>
      <c r="B119" s="41"/>
      <c r="C119" s="42"/>
      <c r="D119" s="219" t="s">
        <v>129</v>
      </c>
      <c r="E119" s="42"/>
      <c r="F119" s="220" t="s">
        <v>167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83</v>
      </c>
    </row>
    <row r="120" s="13" customFormat="1">
      <c r="A120" s="13"/>
      <c r="B120" s="224"/>
      <c r="C120" s="225"/>
      <c r="D120" s="226" t="s">
        <v>131</v>
      </c>
      <c r="E120" s="227" t="s">
        <v>19</v>
      </c>
      <c r="F120" s="228" t="s">
        <v>168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131</v>
      </c>
      <c r="AU120" s="234" t="s">
        <v>83</v>
      </c>
      <c r="AV120" s="13" t="s">
        <v>80</v>
      </c>
      <c r="AW120" s="13" t="s">
        <v>33</v>
      </c>
      <c r="AX120" s="13" t="s">
        <v>72</v>
      </c>
      <c r="AY120" s="234" t="s">
        <v>120</v>
      </c>
    </row>
    <row r="121" s="14" customFormat="1">
      <c r="A121" s="14"/>
      <c r="B121" s="235"/>
      <c r="C121" s="236"/>
      <c r="D121" s="226" t="s">
        <v>131</v>
      </c>
      <c r="E121" s="237" t="s">
        <v>19</v>
      </c>
      <c r="F121" s="238" t="s">
        <v>169</v>
      </c>
      <c r="G121" s="236"/>
      <c r="H121" s="239">
        <v>232.5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131</v>
      </c>
      <c r="AU121" s="245" t="s">
        <v>83</v>
      </c>
      <c r="AV121" s="14" t="s">
        <v>83</v>
      </c>
      <c r="AW121" s="14" t="s">
        <v>33</v>
      </c>
      <c r="AX121" s="14" t="s">
        <v>72</v>
      </c>
      <c r="AY121" s="245" t="s">
        <v>120</v>
      </c>
    </row>
    <row r="122" s="14" customFormat="1">
      <c r="A122" s="14"/>
      <c r="B122" s="235"/>
      <c r="C122" s="236"/>
      <c r="D122" s="226" t="s">
        <v>131</v>
      </c>
      <c r="E122" s="237" t="s">
        <v>19</v>
      </c>
      <c r="F122" s="238" t="s">
        <v>170</v>
      </c>
      <c r="G122" s="236"/>
      <c r="H122" s="239">
        <v>243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131</v>
      </c>
      <c r="AU122" s="245" t="s">
        <v>83</v>
      </c>
      <c r="AV122" s="14" t="s">
        <v>83</v>
      </c>
      <c r="AW122" s="14" t="s">
        <v>33</v>
      </c>
      <c r="AX122" s="14" t="s">
        <v>72</v>
      </c>
      <c r="AY122" s="245" t="s">
        <v>120</v>
      </c>
    </row>
    <row r="123" s="15" customFormat="1">
      <c r="A123" s="15"/>
      <c r="B123" s="246"/>
      <c r="C123" s="247"/>
      <c r="D123" s="226" t="s">
        <v>131</v>
      </c>
      <c r="E123" s="248" t="s">
        <v>19</v>
      </c>
      <c r="F123" s="249" t="s">
        <v>162</v>
      </c>
      <c r="G123" s="247"/>
      <c r="H123" s="250">
        <v>475.5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131</v>
      </c>
      <c r="AU123" s="256" t="s">
        <v>83</v>
      </c>
      <c r="AV123" s="15" t="s">
        <v>127</v>
      </c>
      <c r="AW123" s="15" t="s">
        <v>33</v>
      </c>
      <c r="AX123" s="15" t="s">
        <v>80</v>
      </c>
      <c r="AY123" s="256" t="s">
        <v>120</v>
      </c>
    </row>
    <row r="124" s="2" customFormat="1" ht="24.15" customHeight="1">
      <c r="A124" s="40"/>
      <c r="B124" s="41"/>
      <c r="C124" s="206" t="s">
        <v>171</v>
      </c>
      <c r="D124" s="206" t="s">
        <v>122</v>
      </c>
      <c r="E124" s="207" t="s">
        <v>172</v>
      </c>
      <c r="F124" s="208" t="s">
        <v>173</v>
      </c>
      <c r="G124" s="209" t="s">
        <v>125</v>
      </c>
      <c r="H124" s="210">
        <v>2800</v>
      </c>
      <c r="I124" s="211"/>
      <c r="J124" s="212">
        <f>ROUND(I124*H124,2)</f>
        <v>0</v>
      </c>
      <c r="K124" s="208" t="s">
        <v>126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0.15620000000000001</v>
      </c>
      <c r="R124" s="215">
        <f>Q124*H124</f>
        <v>437.36000000000001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127</v>
      </c>
      <c r="AT124" s="217" t="s">
        <v>122</v>
      </c>
      <c r="AU124" s="217" t="s">
        <v>83</v>
      </c>
      <c r="AY124" s="19" t="s">
        <v>120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127</v>
      </c>
      <c r="BM124" s="217" t="s">
        <v>174</v>
      </c>
    </row>
    <row r="125" s="2" customFormat="1">
      <c r="A125" s="40"/>
      <c r="B125" s="41"/>
      <c r="C125" s="42"/>
      <c r="D125" s="219" t="s">
        <v>129</v>
      </c>
      <c r="E125" s="42"/>
      <c r="F125" s="220" t="s">
        <v>175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129</v>
      </c>
      <c r="AU125" s="19" t="s">
        <v>83</v>
      </c>
    </row>
    <row r="126" s="13" customFormat="1">
      <c r="A126" s="13"/>
      <c r="B126" s="224"/>
      <c r="C126" s="225"/>
      <c r="D126" s="226" t="s">
        <v>131</v>
      </c>
      <c r="E126" s="227" t="s">
        <v>19</v>
      </c>
      <c r="F126" s="228" t="s">
        <v>176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131</v>
      </c>
      <c r="AU126" s="234" t="s">
        <v>83</v>
      </c>
      <c r="AV126" s="13" t="s">
        <v>80</v>
      </c>
      <c r="AW126" s="13" t="s">
        <v>33</v>
      </c>
      <c r="AX126" s="13" t="s">
        <v>72</v>
      </c>
      <c r="AY126" s="234" t="s">
        <v>120</v>
      </c>
    </row>
    <row r="127" s="14" customFormat="1">
      <c r="A127" s="14"/>
      <c r="B127" s="235"/>
      <c r="C127" s="236"/>
      <c r="D127" s="226" t="s">
        <v>131</v>
      </c>
      <c r="E127" s="237" t="s">
        <v>19</v>
      </c>
      <c r="F127" s="238" t="s">
        <v>177</v>
      </c>
      <c r="G127" s="236"/>
      <c r="H127" s="239">
        <v>2800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131</v>
      </c>
      <c r="AU127" s="245" t="s">
        <v>83</v>
      </c>
      <c r="AV127" s="14" t="s">
        <v>83</v>
      </c>
      <c r="AW127" s="14" t="s">
        <v>33</v>
      </c>
      <c r="AX127" s="14" t="s">
        <v>80</v>
      </c>
      <c r="AY127" s="245" t="s">
        <v>120</v>
      </c>
    </row>
    <row r="128" s="13" customFormat="1">
      <c r="A128" s="13"/>
      <c r="B128" s="224"/>
      <c r="C128" s="225"/>
      <c r="D128" s="226" t="s">
        <v>131</v>
      </c>
      <c r="E128" s="227" t="s">
        <v>19</v>
      </c>
      <c r="F128" s="228" t="s">
        <v>135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131</v>
      </c>
      <c r="AU128" s="234" t="s">
        <v>83</v>
      </c>
      <c r="AV128" s="13" t="s">
        <v>80</v>
      </c>
      <c r="AW128" s="13" t="s">
        <v>33</v>
      </c>
      <c r="AX128" s="13" t="s">
        <v>72</v>
      </c>
      <c r="AY128" s="234" t="s">
        <v>120</v>
      </c>
    </row>
    <row r="129" s="2" customFormat="1" ht="16.5" customHeight="1">
      <c r="A129" s="40"/>
      <c r="B129" s="41"/>
      <c r="C129" s="206" t="s">
        <v>178</v>
      </c>
      <c r="D129" s="206" t="s">
        <v>122</v>
      </c>
      <c r="E129" s="207" t="s">
        <v>179</v>
      </c>
      <c r="F129" s="208" t="s">
        <v>180</v>
      </c>
      <c r="G129" s="209" t="s">
        <v>181</v>
      </c>
      <c r="H129" s="210">
        <v>220</v>
      </c>
      <c r="I129" s="211"/>
      <c r="J129" s="212">
        <f>ROUND(I129*H129,2)</f>
        <v>0</v>
      </c>
      <c r="K129" s="208" t="s">
        <v>126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0.00084999999999999995</v>
      </c>
      <c r="R129" s="215">
        <f>Q129*H129</f>
        <v>0.187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127</v>
      </c>
      <c r="AT129" s="217" t="s">
        <v>122</v>
      </c>
      <c r="AU129" s="217" t="s">
        <v>83</v>
      </c>
      <c r="AY129" s="19" t="s">
        <v>120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127</v>
      </c>
      <c r="BM129" s="217" t="s">
        <v>182</v>
      </c>
    </row>
    <row r="130" s="2" customFormat="1">
      <c r="A130" s="40"/>
      <c r="B130" s="41"/>
      <c r="C130" s="42"/>
      <c r="D130" s="219" t="s">
        <v>129</v>
      </c>
      <c r="E130" s="42"/>
      <c r="F130" s="220" t="s">
        <v>183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129</v>
      </c>
      <c r="AU130" s="19" t="s">
        <v>83</v>
      </c>
    </row>
    <row r="131" s="13" customFormat="1">
      <c r="A131" s="13"/>
      <c r="B131" s="224"/>
      <c r="C131" s="225"/>
      <c r="D131" s="226" t="s">
        <v>131</v>
      </c>
      <c r="E131" s="227" t="s">
        <v>19</v>
      </c>
      <c r="F131" s="228" t="s">
        <v>184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131</v>
      </c>
      <c r="AU131" s="234" t="s">
        <v>83</v>
      </c>
      <c r="AV131" s="13" t="s">
        <v>80</v>
      </c>
      <c r="AW131" s="13" t="s">
        <v>33</v>
      </c>
      <c r="AX131" s="13" t="s">
        <v>72</v>
      </c>
      <c r="AY131" s="234" t="s">
        <v>120</v>
      </c>
    </row>
    <row r="132" s="14" customFormat="1">
      <c r="A132" s="14"/>
      <c r="B132" s="235"/>
      <c r="C132" s="236"/>
      <c r="D132" s="226" t="s">
        <v>131</v>
      </c>
      <c r="E132" s="237" t="s">
        <v>19</v>
      </c>
      <c r="F132" s="238" t="s">
        <v>185</v>
      </c>
      <c r="G132" s="236"/>
      <c r="H132" s="239">
        <v>220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131</v>
      </c>
      <c r="AU132" s="245" t="s">
        <v>83</v>
      </c>
      <c r="AV132" s="14" t="s">
        <v>83</v>
      </c>
      <c r="AW132" s="14" t="s">
        <v>33</v>
      </c>
      <c r="AX132" s="14" t="s">
        <v>80</v>
      </c>
      <c r="AY132" s="245" t="s">
        <v>120</v>
      </c>
    </row>
    <row r="133" s="13" customFormat="1">
      <c r="A133" s="13"/>
      <c r="B133" s="224"/>
      <c r="C133" s="225"/>
      <c r="D133" s="226" t="s">
        <v>131</v>
      </c>
      <c r="E133" s="227" t="s">
        <v>19</v>
      </c>
      <c r="F133" s="228" t="s">
        <v>186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131</v>
      </c>
      <c r="AU133" s="234" t="s">
        <v>83</v>
      </c>
      <c r="AV133" s="13" t="s">
        <v>80</v>
      </c>
      <c r="AW133" s="13" t="s">
        <v>33</v>
      </c>
      <c r="AX133" s="13" t="s">
        <v>72</v>
      </c>
      <c r="AY133" s="234" t="s">
        <v>120</v>
      </c>
    </row>
    <row r="134" s="13" customFormat="1">
      <c r="A134" s="13"/>
      <c r="B134" s="224"/>
      <c r="C134" s="225"/>
      <c r="D134" s="226" t="s">
        <v>131</v>
      </c>
      <c r="E134" s="227" t="s">
        <v>19</v>
      </c>
      <c r="F134" s="228" t="s">
        <v>135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131</v>
      </c>
      <c r="AU134" s="234" t="s">
        <v>83</v>
      </c>
      <c r="AV134" s="13" t="s">
        <v>80</v>
      </c>
      <c r="AW134" s="13" t="s">
        <v>33</v>
      </c>
      <c r="AX134" s="13" t="s">
        <v>72</v>
      </c>
      <c r="AY134" s="234" t="s">
        <v>120</v>
      </c>
    </row>
    <row r="135" s="2" customFormat="1" ht="16.5" customHeight="1">
      <c r="A135" s="40"/>
      <c r="B135" s="41"/>
      <c r="C135" s="206" t="s">
        <v>187</v>
      </c>
      <c r="D135" s="206" t="s">
        <v>122</v>
      </c>
      <c r="E135" s="207" t="s">
        <v>188</v>
      </c>
      <c r="F135" s="208" t="s">
        <v>189</v>
      </c>
      <c r="G135" s="209" t="s">
        <v>125</v>
      </c>
      <c r="H135" s="210">
        <v>9325</v>
      </c>
      <c r="I135" s="211"/>
      <c r="J135" s="212">
        <f>ROUND(I135*H135,2)</f>
        <v>0</v>
      </c>
      <c r="K135" s="208" t="s">
        <v>126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127</v>
      </c>
      <c r="AT135" s="217" t="s">
        <v>122</v>
      </c>
      <c r="AU135" s="217" t="s">
        <v>83</v>
      </c>
      <c r="AY135" s="19" t="s">
        <v>120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127</v>
      </c>
      <c r="BM135" s="217" t="s">
        <v>190</v>
      </c>
    </row>
    <row r="136" s="2" customFormat="1">
      <c r="A136" s="40"/>
      <c r="B136" s="41"/>
      <c r="C136" s="42"/>
      <c r="D136" s="219" t="s">
        <v>129</v>
      </c>
      <c r="E136" s="42"/>
      <c r="F136" s="220" t="s">
        <v>191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129</v>
      </c>
      <c r="AU136" s="19" t="s">
        <v>83</v>
      </c>
    </row>
    <row r="137" s="13" customFormat="1">
      <c r="A137" s="13"/>
      <c r="B137" s="224"/>
      <c r="C137" s="225"/>
      <c r="D137" s="226" t="s">
        <v>131</v>
      </c>
      <c r="E137" s="227" t="s">
        <v>19</v>
      </c>
      <c r="F137" s="228" t="s">
        <v>141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131</v>
      </c>
      <c r="AU137" s="234" t="s">
        <v>83</v>
      </c>
      <c r="AV137" s="13" t="s">
        <v>80</v>
      </c>
      <c r="AW137" s="13" t="s">
        <v>33</v>
      </c>
      <c r="AX137" s="13" t="s">
        <v>72</v>
      </c>
      <c r="AY137" s="234" t="s">
        <v>120</v>
      </c>
    </row>
    <row r="138" s="14" customFormat="1">
      <c r="A138" s="14"/>
      <c r="B138" s="235"/>
      <c r="C138" s="236"/>
      <c r="D138" s="226" t="s">
        <v>131</v>
      </c>
      <c r="E138" s="237" t="s">
        <v>19</v>
      </c>
      <c r="F138" s="238" t="s">
        <v>142</v>
      </c>
      <c r="G138" s="236"/>
      <c r="H138" s="239">
        <v>6270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131</v>
      </c>
      <c r="AU138" s="245" t="s">
        <v>83</v>
      </c>
      <c r="AV138" s="14" t="s">
        <v>83</v>
      </c>
      <c r="AW138" s="14" t="s">
        <v>33</v>
      </c>
      <c r="AX138" s="14" t="s">
        <v>72</v>
      </c>
      <c r="AY138" s="245" t="s">
        <v>120</v>
      </c>
    </row>
    <row r="139" s="14" customFormat="1">
      <c r="A139" s="14"/>
      <c r="B139" s="235"/>
      <c r="C139" s="236"/>
      <c r="D139" s="226" t="s">
        <v>131</v>
      </c>
      <c r="E139" s="237" t="s">
        <v>19</v>
      </c>
      <c r="F139" s="238" t="s">
        <v>148</v>
      </c>
      <c r="G139" s="236"/>
      <c r="H139" s="239">
        <v>3055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131</v>
      </c>
      <c r="AU139" s="245" t="s">
        <v>83</v>
      </c>
      <c r="AV139" s="14" t="s">
        <v>83</v>
      </c>
      <c r="AW139" s="14" t="s">
        <v>33</v>
      </c>
      <c r="AX139" s="14" t="s">
        <v>72</v>
      </c>
      <c r="AY139" s="245" t="s">
        <v>120</v>
      </c>
    </row>
    <row r="140" s="15" customFormat="1">
      <c r="A140" s="15"/>
      <c r="B140" s="246"/>
      <c r="C140" s="247"/>
      <c r="D140" s="226" t="s">
        <v>131</v>
      </c>
      <c r="E140" s="248" t="s">
        <v>19</v>
      </c>
      <c r="F140" s="249" t="s">
        <v>162</v>
      </c>
      <c r="G140" s="247"/>
      <c r="H140" s="250">
        <v>9325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131</v>
      </c>
      <c r="AU140" s="256" t="s">
        <v>83</v>
      </c>
      <c r="AV140" s="15" t="s">
        <v>127</v>
      </c>
      <c r="AW140" s="15" t="s">
        <v>33</v>
      </c>
      <c r="AX140" s="15" t="s">
        <v>80</v>
      </c>
      <c r="AY140" s="256" t="s">
        <v>120</v>
      </c>
    </row>
    <row r="141" s="2" customFormat="1" ht="16.5" customHeight="1">
      <c r="A141" s="40"/>
      <c r="B141" s="41"/>
      <c r="C141" s="206" t="s">
        <v>192</v>
      </c>
      <c r="D141" s="206" t="s">
        <v>122</v>
      </c>
      <c r="E141" s="207" t="s">
        <v>193</v>
      </c>
      <c r="F141" s="208" t="s">
        <v>194</v>
      </c>
      <c r="G141" s="209" t="s">
        <v>125</v>
      </c>
      <c r="H141" s="210">
        <v>3130</v>
      </c>
      <c r="I141" s="211"/>
      <c r="J141" s="212">
        <f>ROUND(I141*H141,2)</f>
        <v>0</v>
      </c>
      <c r="K141" s="208" t="s">
        <v>126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127</v>
      </c>
      <c r="AT141" s="217" t="s">
        <v>122</v>
      </c>
      <c r="AU141" s="217" t="s">
        <v>83</v>
      </c>
      <c r="AY141" s="19" t="s">
        <v>120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127</v>
      </c>
      <c r="BM141" s="217" t="s">
        <v>195</v>
      </c>
    </row>
    <row r="142" s="2" customFormat="1">
      <c r="A142" s="40"/>
      <c r="B142" s="41"/>
      <c r="C142" s="42"/>
      <c r="D142" s="219" t="s">
        <v>129</v>
      </c>
      <c r="E142" s="42"/>
      <c r="F142" s="220" t="s">
        <v>196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129</v>
      </c>
      <c r="AU142" s="19" t="s">
        <v>83</v>
      </c>
    </row>
    <row r="143" s="13" customFormat="1">
      <c r="A143" s="13"/>
      <c r="B143" s="224"/>
      <c r="C143" s="225"/>
      <c r="D143" s="226" t="s">
        <v>131</v>
      </c>
      <c r="E143" s="227" t="s">
        <v>19</v>
      </c>
      <c r="F143" s="228" t="s">
        <v>141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131</v>
      </c>
      <c r="AU143" s="234" t="s">
        <v>83</v>
      </c>
      <c r="AV143" s="13" t="s">
        <v>80</v>
      </c>
      <c r="AW143" s="13" t="s">
        <v>33</v>
      </c>
      <c r="AX143" s="13" t="s">
        <v>72</v>
      </c>
      <c r="AY143" s="234" t="s">
        <v>120</v>
      </c>
    </row>
    <row r="144" s="14" customFormat="1">
      <c r="A144" s="14"/>
      <c r="B144" s="235"/>
      <c r="C144" s="236"/>
      <c r="D144" s="226" t="s">
        <v>131</v>
      </c>
      <c r="E144" s="237" t="s">
        <v>19</v>
      </c>
      <c r="F144" s="238" t="s">
        <v>197</v>
      </c>
      <c r="G144" s="236"/>
      <c r="H144" s="239">
        <v>3130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131</v>
      </c>
      <c r="AU144" s="245" t="s">
        <v>83</v>
      </c>
      <c r="AV144" s="14" t="s">
        <v>83</v>
      </c>
      <c r="AW144" s="14" t="s">
        <v>33</v>
      </c>
      <c r="AX144" s="14" t="s">
        <v>80</v>
      </c>
      <c r="AY144" s="245" t="s">
        <v>120</v>
      </c>
    </row>
    <row r="145" s="2" customFormat="1" ht="24.15" customHeight="1">
      <c r="A145" s="40"/>
      <c r="B145" s="41"/>
      <c r="C145" s="206" t="s">
        <v>198</v>
      </c>
      <c r="D145" s="206" t="s">
        <v>122</v>
      </c>
      <c r="E145" s="207" t="s">
        <v>199</v>
      </c>
      <c r="F145" s="208" t="s">
        <v>200</v>
      </c>
      <c r="G145" s="209" t="s">
        <v>125</v>
      </c>
      <c r="H145" s="210">
        <v>9325</v>
      </c>
      <c r="I145" s="211"/>
      <c r="J145" s="212">
        <f>ROUND(I145*H145,2)</f>
        <v>0</v>
      </c>
      <c r="K145" s="208" t="s">
        <v>126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127</v>
      </c>
      <c r="AT145" s="217" t="s">
        <v>122</v>
      </c>
      <c r="AU145" s="217" t="s">
        <v>83</v>
      </c>
      <c r="AY145" s="19" t="s">
        <v>120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127</v>
      </c>
      <c r="BM145" s="217" t="s">
        <v>201</v>
      </c>
    </row>
    <row r="146" s="2" customFormat="1">
      <c r="A146" s="40"/>
      <c r="B146" s="41"/>
      <c r="C146" s="42"/>
      <c r="D146" s="219" t="s">
        <v>129</v>
      </c>
      <c r="E146" s="42"/>
      <c r="F146" s="220" t="s">
        <v>202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129</v>
      </c>
      <c r="AU146" s="19" t="s">
        <v>83</v>
      </c>
    </row>
    <row r="147" s="13" customFormat="1">
      <c r="A147" s="13"/>
      <c r="B147" s="224"/>
      <c r="C147" s="225"/>
      <c r="D147" s="226" t="s">
        <v>131</v>
      </c>
      <c r="E147" s="227" t="s">
        <v>19</v>
      </c>
      <c r="F147" s="228" t="s">
        <v>141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131</v>
      </c>
      <c r="AU147" s="234" t="s">
        <v>83</v>
      </c>
      <c r="AV147" s="13" t="s">
        <v>80</v>
      </c>
      <c r="AW147" s="13" t="s">
        <v>33</v>
      </c>
      <c r="AX147" s="13" t="s">
        <v>72</v>
      </c>
      <c r="AY147" s="234" t="s">
        <v>120</v>
      </c>
    </row>
    <row r="148" s="14" customFormat="1">
      <c r="A148" s="14"/>
      <c r="B148" s="235"/>
      <c r="C148" s="236"/>
      <c r="D148" s="226" t="s">
        <v>131</v>
      </c>
      <c r="E148" s="237" t="s">
        <v>19</v>
      </c>
      <c r="F148" s="238" t="s">
        <v>142</v>
      </c>
      <c r="G148" s="236"/>
      <c r="H148" s="239">
        <v>6270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131</v>
      </c>
      <c r="AU148" s="245" t="s">
        <v>83</v>
      </c>
      <c r="AV148" s="14" t="s">
        <v>83</v>
      </c>
      <c r="AW148" s="14" t="s">
        <v>33</v>
      </c>
      <c r="AX148" s="14" t="s">
        <v>72</v>
      </c>
      <c r="AY148" s="245" t="s">
        <v>120</v>
      </c>
    </row>
    <row r="149" s="14" customFormat="1">
      <c r="A149" s="14"/>
      <c r="B149" s="235"/>
      <c r="C149" s="236"/>
      <c r="D149" s="226" t="s">
        <v>131</v>
      </c>
      <c r="E149" s="237" t="s">
        <v>19</v>
      </c>
      <c r="F149" s="238" t="s">
        <v>148</v>
      </c>
      <c r="G149" s="236"/>
      <c r="H149" s="239">
        <v>3055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131</v>
      </c>
      <c r="AU149" s="245" t="s">
        <v>83</v>
      </c>
      <c r="AV149" s="14" t="s">
        <v>83</v>
      </c>
      <c r="AW149" s="14" t="s">
        <v>33</v>
      </c>
      <c r="AX149" s="14" t="s">
        <v>72</v>
      </c>
      <c r="AY149" s="245" t="s">
        <v>120</v>
      </c>
    </row>
    <row r="150" s="15" customFormat="1">
      <c r="A150" s="15"/>
      <c r="B150" s="246"/>
      <c r="C150" s="247"/>
      <c r="D150" s="226" t="s">
        <v>131</v>
      </c>
      <c r="E150" s="248" t="s">
        <v>19</v>
      </c>
      <c r="F150" s="249" t="s">
        <v>162</v>
      </c>
      <c r="G150" s="247"/>
      <c r="H150" s="250">
        <v>9325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131</v>
      </c>
      <c r="AU150" s="256" t="s">
        <v>83</v>
      </c>
      <c r="AV150" s="15" t="s">
        <v>127</v>
      </c>
      <c r="AW150" s="15" t="s">
        <v>33</v>
      </c>
      <c r="AX150" s="15" t="s">
        <v>80</v>
      </c>
      <c r="AY150" s="256" t="s">
        <v>120</v>
      </c>
    </row>
    <row r="151" s="2" customFormat="1" ht="24.15" customHeight="1">
      <c r="A151" s="40"/>
      <c r="B151" s="41"/>
      <c r="C151" s="206" t="s">
        <v>8</v>
      </c>
      <c r="D151" s="206" t="s">
        <v>122</v>
      </c>
      <c r="E151" s="207" t="s">
        <v>203</v>
      </c>
      <c r="F151" s="208" t="s">
        <v>204</v>
      </c>
      <c r="G151" s="209" t="s">
        <v>125</v>
      </c>
      <c r="H151" s="210">
        <v>3130</v>
      </c>
      <c r="I151" s="211"/>
      <c r="J151" s="212">
        <f>ROUND(I151*H151,2)</f>
        <v>0</v>
      </c>
      <c r="K151" s="208" t="s">
        <v>126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127</v>
      </c>
      <c r="AT151" s="217" t="s">
        <v>122</v>
      </c>
      <c r="AU151" s="217" t="s">
        <v>83</v>
      </c>
      <c r="AY151" s="19" t="s">
        <v>120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127</v>
      </c>
      <c r="BM151" s="217" t="s">
        <v>205</v>
      </c>
    </row>
    <row r="152" s="2" customFormat="1">
      <c r="A152" s="40"/>
      <c r="B152" s="41"/>
      <c r="C152" s="42"/>
      <c r="D152" s="219" t="s">
        <v>129</v>
      </c>
      <c r="E152" s="42"/>
      <c r="F152" s="220" t="s">
        <v>206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129</v>
      </c>
      <c r="AU152" s="19" t="s">
        <v>83</v>
      </c>
    </row>
    <row r="153" s="13" customFormat="1">
      <c r="A153" s="13"/>
      <c r="B153" s="224"/>
      <c r="C153" s="225"/>
      <c r="D153" s="226" t="s">
        <v>131</v>
      </c>
      <c r="E153" s="227" t="s">
        <v>19</v>
      </c>
      <c r="F153" s="228" t="s">
        <v>141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131</v>
      </c>
      <c r="AU153" s="234" t="s">
        <v>83</v>
      </c>
      <c r="AV153" s="13" t="s">
        <v>80</v>
      </c>
      <c r="AW153" s="13" t="s">
        <v>33</v>
      </c>
      <c r="AX153" s="13" t="s">
        <v>72</v>
      </c>
      <c r="AY153" s="234" t="s">
        <v>120</v>
      </c>
    </row>
    <row r="154" s="14" customFormat="1">
      <c r="A154" s="14"/>
      <c r="B154" s="235"/>
      <c r="C154" s="236"/>
      <c r="D154" s="226" t="s">
        <v>131</v>
      </c>
      <c r="E154" s="237" t="s">
        <v>19</v>
      </c>
      <c r="F154" s="238" t="s">
        <v>197</v>
      </c>
      <c r="G154" s="236"/>
      <c r="H154" s="239">
        <v>3130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131</v>
      </c>
      <c r="AU154" s="245" t="s">
        <v>83</v>
      </c>
      <c r="AV154" s="14" t="s">
        <v>83</v>
      </c>
      <c r="AW154" s="14" t="s">
        <v>33</v>
      </c>
      <c r="AX154" s="14" t="s">
        <v>80</v>
      </c>
      <c r="AY154" s="245" t="s">
        <v>120</v>
      </c>
    </row>
    <row r="155" s="12" customFormat="1" ht="22.8" customHeight="1">
      <c r="A155" s="12"/>
      <c r="B155" s="190"/>
      <c r="C155" s="191"/>
      <c r="D155" s="192" t="s">
        <v>71</v>
      </c>
      <c r="E155" s="204" t="s">
        <v>187</v>
      </c>
      <c r="F155" s="204" t="s">
        <v>207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SUM(P156:P239)</f>
        <v>0</v>
      </c>
      <c r="Q155" s="198"/>
      <c r="R155" s="199">
        <f>SUM(R156:R239)</f>
        <v>1.974405</v>
      </c>
      <c r="S155" s="198"/>
      <c r="T155" s="200">
        <f>SUM(T156:T239)</f>
        <v>1047.345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80</v>
      </c>
      <c r="AT155" s="202" t="s">
        <v>71</v>
      </c>
      <c r="AU155" s="202" t="s">
        <v>80</v>
      </c>
      <c r="AY155" s="201" t="s">
        <v>120</v>
      </c>
      <c r="BK155" s="203">
        <f>SUM(BK156:BK239)</f>
        <v>0</v>
      </c>
    </row>
    <row r="156" s="2" customFormat="1" ht="21.75" customHeight="1">
      <c r="A156" s="40"/>
      <c r="B156" s="41"/>
      <c r="C156" s="206" t="s">
        <v>208</v>
      </c>
      <c r="D156" s="206" t="s">
        <v>122</v>
      </c>
      <c r="E156" s="207" t="s">
        <v>209</v>
      </c>
      <c r="F156" s="208" t="s">
        <v>210</v>
      </c>
      <c r="G156" s="209" t="s">
        <v>181</v>
      </c>
      <c r="H156" s="210">
        <v>3273</v>
      </c>
      <c r="I156" s="211"/>
      <c r="J156" s="212">
        <f>ROUND(I156*H156,2)</f>
        <v>0</v>
      </c>
      <c r="K156" s="208" t="s">
        <v>126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0.00033</v>
      </c>
      <c r="R156" s="215">
        <f>Q156*H156</f>
        <v>1.08009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127</v>
      </c>
      <c r="AT156" s="217" t="s">
        <v>122</v>
      </c>
      <c r="AU156" s="217" t="s">
        <v>83</v>
      </c>
      <c r="AY156" s="19" t="s">
        <v>120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127</v>
      </c>
      <c r="BM156" s="217" t="s">
        <v>211</v>
      </c>
    </row>
    <row r="157" s="2" customFormat="1">
      <c r="A157" s="40"/>
      <c r="B157" s="41"/>
      <c r="C157" s="42"/>
      <c r="D157" s="219" t="s">
        <v>129</v>
      </c>
      <c r="E157" s="42"/>
      <c r="F157" s="220" t="s">
        <v>212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83</v>
      </c>
    </row>
    <row r="158" s="13" customFormat="1">
      <c r="A158" s="13"/>
      <c r="B158" s="224"/>
      <c r="C158" s="225"/>
      <c r="D158" s="226" t="s">
        <v>131</v>
      </c>
      <c r="E158" s="227" t="s">
        <v>19</v>
      </c>
      <c r="F158" s="228" t="s">
        <v>213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131</v>
      </c>
      <c r="AU158" s="234" t="s">
        <v>83</v>
      </c>
      <c r="AV158" s="13" t="s">
        <v>80</v>
      </c>
      <c r="AW158" s="13" t="s">
        <v>33</v>
      </c>
      <c r="AX158" s="13" t="s">
        <v>72</v>
      </c>
      <c r="AY158" s="234" t="s">
        <v>120</v>
      </c>
    </row>
    <row r="159" s="13" customFormat="1">
      <c r="A159" s="13"/>
      <c r="B159" s="224"/>
      <c r="C159" s="225"/>
      <c r="D159" s="226" t="s">
        <v>131</v>
      </c>
      <c r="E159" s="227" t="s">
        <v>19</v>
      </c>
      <c r="F159" s="228" t="s">
        <v>214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131</v>
      </c>
      <c r="AU159" s="234" t="s">
        <v>83</v>
      </c>
      <c r="AV159" s="13" t="s">
        <v>80</v>
      </c>
      <c r="AW159" s="13" t="s">
        <v>33</v>
      </c>
      <c r="AX159" s="13" t="s">
        <v>72</v>
      </c>
      <c r="AY159" s="234" t="s">
        <v>120</v>
      </c>
    </row>
    <row r="160" s="14" customFormat="1">
      <c r="A160" s="14"/>
      <c r="B160" s="235"/>
      <c r="C160" s="236"/>
      <c r="D160" s="226" t="s">
        <v>131</v>
      </c>
      <c r="E160" s="237" t="s">
        <v>19</v>
      </c>
      <c r="F160" s="238" t="s">
        <v>215</v>
      </c>
      <c r="G160" s="236"/>
      <c r="H160" s="239">
        <v>93.5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131</v>
      </c>
      <c r="AU160" s="245" t="s">
        <v>83</v>
      </c>
      <c r="AV160" s="14" t="s">
        <v>83</v>
      </c>
      <c r="AW160" s="14" t="s">
        <v>33</v>
      </c>
      <c r="AX160" s="14" t="s">
        <v>72</v>
      </c>
      <c r="AY160" s="245" t="s">
        <v>120</v>
      </c>
    </row>
    <row r="161" s="13" customFormat="1">
      <c r="A161" s="13"/>
      <c r="B161" s="224"/>
      <c r="C161" s="225"/>
      <c r="D161" s="226" t="s">
        <v>131</v>
      </c>
      <c r="E161" s="227" t="s">
        <v>19</v>
      </c>
      <c r="F161" s="228" t="s">
        <v>216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131</v>
      </c>
      <c r="AU161" s="234" t="s">
        <v>83</v>
      </c>
      <c r="AV161" s="13" t="s">
        <v>80</v>
      </c>
      <c r="AW161" s="13" t="s">
        <v>33</v>
      </c>
      <c r="AX161" s="13" t="s">
        <v>72</v>
      </c>
      <c r="AY161" s="234" t="s">
        <v>120</v>
      </c>
    </row>
    <row r="162" s="14" customFormat="1">
      <c r="A162" s="14"/>
      <c r="B162" s="235"/>
      <c r="C162" s="236"/>
      <c r="D162" s="226" t="s">
        <v>131</v>
      </c>
      <c r="E162" s="237" t="s">
        <v>19</v>
      </c>
      <c r="F162" s="238" t="s">
        <v>217</v>
      </c>
      <c r="G162" s="236"/>
      <c r="H162" s="239">
        <v>1578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131</v>
      </c>
      <c r="AU162" s="245" t="s">
        <v>83</v>
      </c>
      <c r="AV162" s="14" t="s">
        <v>83</v>
      </c>
      <c r="AW162" s="14" t="s">
        <v>33</v>
      </c>
      <c r="AX162" s="14" t="s">
        <v>72</v>
      </c>
      <c r="AY162" s="245" t="s">
        <v>120</v>
      </c>
    </row>
    <row r="163" s="14" customFormat="1">
      <c r="A163" s="14"/>
      <c r="B163" s="235"/>
      <c r="C163" s="236"/>
      <c r="D163" s="226" t="s">
        <v>131</v>
      </c>
      <c r="E163" s="237" t="s">
        <v>19</v>
      </c>
      <c r="F163" s="238" t="s">
        <v>218</v>
      </c>
      <c r="G163" s="236"/>
      <c r="H163" s="239">
        <v>1601.5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131</v>
      </c>
      <c r="AU163" s="245" t="s">
        <v>83</v>
      </c>
      <c r="AV163" s="14" t="s">
        <v>83</v>
      </c>
      <c r="AW163" s="14" t="s">
        <v>33</v>
      </c>
      <c r="AX163" s="14" t="s">
        <v>72</v>
      </c>
      <c r="AY163" s="245" t="s">
        <v>120</v>
      </c>
    </row>
    <row r="164" s="15" customFormat="1">
      <c r="A164" s="15"/>
      <c r="B164" s="246"/>
      <c r="C164" s="247"/>
      <c r="D164" s="226" t="s">
        <v>131</v>
      </c>
      <c r="E164" s="248" t="s">
        <v>19</v>
      </c>
      <c r="F164" s="249" t="s">
        <v>162</v>
      </c>
      <c r="G164" s="247"/>
      <c r="H164" s="250">
        <v>3273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131</v>
      </c>
      <c r="AU164" s="256" t="s">
        <v>83</v>
      </c>
      <c r="AV164" s="15" t="s">
        <v>127</v>
      </c>
      <c r="AW164" s="15" t="s">
        <v>33</v>
      </c>
      <c r="AX164" s="15" t="s">
        <v>80</v>
      </c>
      <c r="AY164" s="256" t="s">
        <v>120</v>
      </c>
    </row>
    <row r="165" s="2" customFormat="1" ht="21.75" customHeight="1">
      <c r="A165" s="40"/>
      <c r="B165" s="41"/>
      <c r="C165" s="206" t="s">
        <v>219</v>
      </c>
      <c r="D165" s="206" t="s">
        <v>122</v>
      </c>
      <c r="E165" s="207" t="s">
        <v>220</v>
      </c>
      <c r="F165" s="208" t="s">
        <v>221</v>
      </c>
      <c r="G165" s="209" t="s">
        <v>181</v>
      </c>
      <c r="H165" s="210">
        <v>36</v>
      </c>
      <c r="I165" s="211"/>
      <c r="J165" s="212">
        <f>ROUND(I165*H165,2)</f>
        <v>0</v>
      </c>
      <c r="K165" s="208" t="s">
        <v>126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0.00011</v>
      </c>
      <c r="R165" s="215">
        <f>Q165*H165</f>
        <v>0.00396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127</v>
      </c>
      <c r="AT165" s="217" t="s">
        <v>122</v>
      </c>
      <c r="AU165" s="217" t="s">
        <v>83</v>
      </c>
      <c r="AY165" s="19" t="s">
        <v>120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127</v>
      </c>
      <c r="BM165" s="217" t="s">
        <v>222</v>
      </c>
    </row>
    <row r="166" s="2" customFormat="1">
      <c r="A166" s="40"/>
      <c r="B166" s="41"/>
      <c r="C166" s="42"/>
      <c r="D166" s="219" t="s">
        <v>129</v>
      </c>
      <c r="E166" s="42"/>
      <c r="F166" s="220" t="s">
        <v>223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129</v>
      </c>
      <c r="AU166" s="19" t="s">
        <v>83</v>
      </c>
    </row>
    <row r="167" s="13" customFormat="1">
      <c r="A167" s="13"/>
      <c r="B167" s="224"/>
      <c r="C167" s="225"/>
      <c r="D167" s="226" t="s">
        <v>131</v>
      </c>
      <c r="E167" s="227" t="s">
        <v>19</v>
      </c>
      <c r="F167" s="228" t="s">
        <v>213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131</v>
      </c>
      <c r="AU167" s="234" t="s">
        <v>83</v>
      </c>
      <c r="AV167" s="13" t="s">
        <v>80</v>
      </c>
      <c r="AW167" s="13" t="s">
        <v>33</v>
      </c>
      <c r="AX167" s="13" t="s">
        <v>72</v>
      </c>
      <c r="AY167" s="234" t="s">
        <v>120</v>
      </c>
    </row>
    <row r="168" s="13" customFormat="1">
      <c r="A168" s="13"/>
      <c r="B168" s="224"/>
      <c r="C168" s="225"/>
      <c r="D168" s="226" t="s">
        <v>131</v>
      </c>
      <c r="E168" s="227" t="s">
        <v>19</v>
      </c>
      <c r="F168" s="228" t="s">
        <v>224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131</v>
      </c>
      <c r="AU168" s="234" t="s">
        <v>83</v>
      </c>
      <c r="AV168" s="13" t="s">
        <v>80</v>
      </c>
      <c r="AW168" s="13" t="s">
        <v>33</v>
      </c>
      <c r="AX168" s="13" t="s">
        <v>72</v>
      </c>
      <c r="AY168" s="234" t="s">
        <v>120</v>
      </c>
    </row>
    <row r="169" s="14" customFormat="1">
      <c r="A169" s="14"/>
      <c r="B169" s="235"/>
      <c r="C169" s="236"/>
      <c r="D169" s="226" t="s">
        <v>131</v>
      </c>
      <c r="E169" s="237" t="s">
        <v>19</v>
      </c>
      <c r="F169" s="238" t="s">
        <v>225</v>
      </c>
      <c r="G169" s="236"/>
      <c r="H169" s="239">
        <v>36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131</v>
      </c>
      <c r="AU169" s="245" t="s">
        <v>83</v>
      </c>
      <c r="AV169" s="14" t="s">
        <v>83</v>
      </c>
      <c r="AW169" s="14" t="s">
        <v>33</v>
      </c>
      <c r="AX169" s="14" t="s">
        <v>80</v>
      </c>
      <c r="AY169" s="245" t="s">
        <v>120</v>
      </c>
    </row>
    <row r="170" s="2" customFormat="1" ht="21.75" customHeight="1">
      <c r="A170" s="40"/>
      <c r="B170" s="41"/>
      <c r="C170" s="206" t="s">
        <v>226</v>
      </c>
      <c r="D170" s="206" t="s">
        <v>122</v>
      </c>
      <c r="E170" s="207" t="s">
        <v>227</v>
      </c>
      <c r="F170" s="208" t="s">
        <v>228</v>
      </c>
      <c r="G170" s="209" t="s">
        <v>181</v>
      </c>
      <c r="H170" s="210">
        <v>28.5</v>
      </c>
      <c r="I170" s="211"/>
      <c r="J170" s="212">
        <f>ROUND(I170*H170,2)</f>
        <v>0</v>
      </c>
      <c r="K170" s="208" t="s">
        <v>126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0.00038000000000000002</v>
      </c>
      <c r="R170" s="215">
        <f>Q170*H170</f>
        <v>0.010830000000000001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127</v>
      </c>
      <c r="AT170" s="217" t="s">
        <v>122</v>
      </c>
      <c r="AU170" s="217" t="s">
        <v>83</v>
      </c>
      <c r="AY170" s="19" t="s">
        <v>120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127</v>
      </c>
      <c r="BM170" s="217" t="s">
        <v>229</v>
      </c>
    </row>
    <row r="171" s="2" customFormat="1">
      <c r="A171" s="40"/>
      <c r="B171" s="41"/>
      <c r="C171" s="42"/>
      <c r="D171" s="219" t="s">
        <v>129</v>
      </c>
      <c r="E171" s="42"/>
      <c r="F171" s="220" t="s">
        <v>230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129</v>
      </c>
      <c r="AU171" s="19" t="s">
        <v>83</v>
      </c>
    </row>
    <row r="172" s="13" customFormat="1">
      <c r="A172" s="13"/>
      <c r="B172" s="224"/>
      <c r="C172" s="225"/>
      <c r="D172" s="226" t="s">
        <v>131</v>
      </c>
      <c r="E172" s="227" t="s">
        <v>19</v>
      </c>
      <c r="F172" s="228" t="s">
        <v>213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131</v>
      </c>
      <c r="AU172" s="234" t="s">
        <v>83</v>
      </c>
      <c r="AV172" s="13" t="s">
        <v>80</v>
      </c>
      <c r="AW172" s="13" t="s">
        <v>33</v>
      </c>
      <c r="AX172" s="13" t="s">
        <v>72</v>
      </c>
      <c r="AY172" s="234" t="s">
        <v>120</v>
      </c>
    </row>
    <row r="173" s="13" customFormat="1">
      <c r="A173" s="13"/>
      <c r="B173" s="224"/>
      <c r="C173" s="225"/>
      <c r="D173" s="226" t="s">
        <v>131</v>
      </c>
      <c r="E173" s="227" t="s">
        <v>19</v>
      </c>
      <c r="F173" s="228" t="s">
        <v>231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83</v>
      </c>
      <c r="AV173" s="13" t="s">
        <v>80</v>
      </c>
      <c r="AW173" s="13" t="s">
        <v>33</v>
      </c>
      <c r="AX173" s="13" t="s">
        <v>72</v>
      </c>
      <c r="AY173" s="234" t="s">
        <v>120</v>
      </c>
    </row>
    <row r="174" s="14" customFormat="1">
      <c r="A174" s="14"/>
      <c r="B174" s="235"/>
      <c r="C174" s="236"/>
      <c r="D174" s="226" t="s">
        <v>131</v>
      </c>
      <c r="E174" s="237" t="s">
        <v>19</v>
      </c>
      <c r="F174" s="238" t="s">
        <v>232</v>
      </c>
      <c r="G174" s="236"/>
      <c r="H174" s="239">
        <v>28.5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131</v>
      </c>
      <c r="AU174" s="245" t="s">
        <v>83</v>
      </c>
      <c r="AV174" s="14" t="s">
        <v>83</v>
      </c>
      <c r="AW174" s="14" t="s">
        <v>33</v>
      </c>
      <c r="AX174" s="14" t="s">
        <v>80</v>
      </c>
      <c r="AY174" s="245" t="s">
        <v>120</v>
      </c>
    </row>
    <row r="175" s="2" customFormat="1" ht="24.15" customHeight="1">
      <c r="A175" s="40"/>
      <c r="B175" s="41"/>
      <c r="C175" s="206" t="s">
        <v>233</v>
      </c>
      <c r="D175" s="206" t="s">
        <v>122</v>
      </c>
      <c r="E175" s="207" t="s">
        <v>234</v>
      </c>
      <c r="F175" s="208" t="s">
        <v>235</v>
      </c>
      <c r="G175" s="209" t="s">
        <v>181</v>
      </c>
      <c r="H175" s="210">
        <v>3337.5</v>
      </c>
      <c r="I175" s="211"/>
      <c r="J175" s="212">
        <f>ROUND(I175*H175,2)</f>
        <v>0</v>
      </c>
      <c r="K175" s="208" t="s">
        <v>126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127</v>
      </c>
      <c r="AT175" s="217" t="s">
        <v>122</v>
      </c>
      <c r="AU175" s="217" t="s">
        <v>83</v>
      </c>
      <c r="AY175" s="19" t="s">
        <v>120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127</v>
      </c>
      <c r="BM175" s="217" t="s">
        <v>236</v>
      </c>
    </row>
    <row r="176" s="2" customFormat="1">
      <c r="A176" s="40"/>
      <c r="B176" s="41"/>
      <c r="C176" s="42"/>
      <c r="D176" s="219" t="s">
        <v>129</v>
      </c>
      <c r="E176" s="42"/>
      <c r="F176" s="220" t="s">
        <v>237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129</v>
      </c>
      <c r="AU176" s="19" t="s">
        <v>83</v>
      </c>
    </row>
    <row r="177" s="2" customFormat="1" ht="21.75" customHeight="1">
      <c r="A177" s="40"/>
      <c r="B177" s="41"/>
      <c r="C177" s="206" t="s">
        <v>238</v>
      </c>
      <c r="D177" s="206" t="s">
        <v>122</v>
      </c>
      <c r="E177" s="207" t="s">
        <v>239</v>
      </c>
      <c r="F177" s="208" t="s">
        <v>240</v>
      </c>
      <c r="G177" s="209" t="s">
        <v>125</v>
      </c>
      <c r="H177" s="210">
        <v>220</v>
      </c>
      <c r="I177" s="211"/>
      <c r="J177" s="212">
        <f>ROUND(I177*H177,2)</f>
        <v>0</v>
      </c>
      <c r="K177" s="208" t="s">
        <v>126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0.0038800000000000002</v>
      </c>
      <c r="R177" s="215">
        <f>Q177*H177</f>
        <v>0.85360000000000003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127</v>
      </c>
      <c r="AT177" s="217" t="s">
        <v>122</v>
      </c>
      <c r="AU177" s="217" t="s">
        <v>83</v>
      </c>
      <c r="AY177" s="19" t="s">
        <v>120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127</v>
      </c>
      <c r="BM177" s="217" t="s">
        <v>241</v>
      </c>
    </row>
    <row r="178" s="2" customFormat="1">
      <c r="A178" s="40"/>
      <c r="B178" s="41"/>
      <c r="C178" s="42"/>
      <c r="D178" s="219" t="s">
        <v>129</v>
      </c>
      <c r="E178" s="42"/>
      <c r="F178" s="220" t="s">
        <v>242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129</v>
      </c>
      <c r="AU178" s="19" t="s">
        <v>83</v>
      </c>
    </row>
    <row r="179" s="13" customFormat="1">
      <c r="A179" s="13"/>
      <c r="B179" s="224"/>
      <c r="C179" s="225"/>
      <c r="D179" s="226" t="s">
        <v>131</v>
      </c>
      <c r="E179" s="227" t="s">
        <v>19</v>
      </c>
      <c r="F179" s="228" t="s">
        <v>243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131</v>
      </c>
      <c r="AU179" s="234" t="s">
        <v>83</v>
      </c>
      <c r="AV179" s="13" t="s">
        <v>80</v>
      </c>
      <c r="AW179" s="13" t="s">
        <v>33</v>
      </c>
      <c r="AX179" s="13" t="s">
        <v>72</v>
      </c>
      <c r="AY179" s="234" t="s">
        <v>120</v>
      </c>
    </row>
    <row r="180" s="14" customFormat="1">
      <c r="A180" s="14"/>
      <c r="B180" s="235"/>
      <c r="C180" s="236"/>
      <c r="D180" s="226" t="s">
        <v>131</v>
      </c>
      <c r="E180" s="237" t="s">
        <v>19</v>
      </c>
      <c r="F180" s="238" t="s">
        <v>244</v>
      </c>
      <c r="G180" s="236"/>
      <c r="H180" s="239">
        <v>220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131</v>
      </c>
      <c r="AU180" s="245" t="s">
        <v>83</v>
      </c>
      <c r="AV180" s="14" t="s">
        <v>83</v>
      </c>
      <c r="AW180" s="14" t="s">
        <v>33</v>
      </c>
      <c r="AX180" s="14" t="s">
        <v>80</v>
      </c>
      <c r="AY180" s="245" t="s">
        <v>120</v>
      </c>
    </row>
    <row r="181" s="13" customFormat="1">
      <c r="A181" s="13"/>
      <c r="B181" s="224"/>
      <c r="C181" s="225"/>
      <c r="D181" s="226" t="s">
        <v>131</v>
      </c>
      <c r="E181" s="227" t="s">
        <v>19</v>
      </c>
      <c r="F181" s="228" t="s">
        <v>186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131</v>
      </c>
      <c r="AU181" s="234" t="s">
        <v>83</v>
      </c>
      <c r="AV181" s="13" t="s">
        <v>80</v>
      </c>
      <c r="AW181" s="13" t="s">
        <v>33</v>
      </c>
      <c r="AX181" s="13" t="s">
        <v>72</v>
      </c>
      <c r="AY181" s="234" t="s">
        <v>120</v>
      </c>
    </row>
    <row r="182" s="13" customFormat="1">
      <c r="A182" s="13"/>
      <c r="B182" s="224"/>
      <c r="C182" s="225"/>
      <c r="D182" s="226" t="s">
        <v>131</v>
      </c>
      <c r="E182" s="227" t="s">
        <v>19</v>
      </c>
      <c r="F182" s="228" t="s">
        <v>135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131</v>
      </c>
      <c r="AU182" s="234" t="s">
        <v>83</v>
      </c>
      <c r="AV182" s="13" t="s">
        <v>80</v>
      </c>
      <c r="AW182" s="13" t="s">
        <v>33</v>
      </c>
      <c r="AX182" s="13" t="s">
        <v>72</v>
      </c>
      <c r="AY182" s="234" t="s">
        <v>120</v>
      </c>
    </row>
    <row r="183" s="2" customFormat="1" ht="24.15" customHeight="1">
      <c r="A183" s="40"/>
      <c r="B183" s="41"/>
      <c r="C183" s="206" t="s">
        <v>245</v>
      </c>
      <c r="D183" s="206" t="s">
        <v>122</v>
      </c>
      <c r="E183" s="207" t="s">
        <v>246</v>
      </c>
      <c r="F183" s="208" t="s">
        <v>247</v>
      </c>
      <c r="G183" s="209" t="s">
        <v>181</v>
      </c>
      <c r="H183" s="210">
        <v>6.5</v>
      </c>
      <c r="I183" s="211"/>
      <c r="J183" s="212">
        <f>ROUND(I183*H183,2)</f>
        <v>0</v>
      </c>
      <c r="K183" s="208" t="s">
        <v>126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127</v>
      </c>
      <c r="AT183" s="217" t="s">
        <v>122</v>
      </c>
      <c r="AU183" s="217" t="s">
        <v>83</v>
      </c>
      <c r="AY183" s="19" t="s">
        <v>120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127</v>
      </c>
      <c r="BM183" s="217" t="s">
        <v>248</v>
      </c>
    </row>
    <row r="184" s="2" customFormat="1">
      <c r="A184" s="40"/>
      <c r="B184" s="41"/>
      <c r="C184" s="42"/>
      <c r="D184" s="219" t="s">
        <v>129</v>
      </c>
      <c r="E184" s="42"/>
      <c r="F184" s="220" t="s">
        <v>249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129</v>
      </c>
      <c r="AU184" s="19" t="s">
        <v>83</v>
      </c>
    </row>
    <row r="185" s="13" customFormat="1">
      <c r="A185" s="13"/>
      <c r="B185" s="224"/>
      <c r="C185" s="225"/>
      <c r="D185" s="226" t="s">
        <v>131</v>
      </c>
      <c r="E185" s="227" t="s">
        <v>19</v>
      </c>
      <c r="F185" s="228" t="s">
        <v>141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131</v>
      </c>
      <c r="AU185" s="234" t="s">
        <v>83</v>
      </c>
      <c r="AV185" s="13" t="s">
        <v>80</v>
      </c>
      <c r="AW185" s="13" t="s">
        <v>33</v>
      </c>
      <c r="AX185" s="13" t="s">
        <v>72</v>
      </c>
      <c r="AY185" s="234" t="s">
        <v>120</v>
      </c>
    </row>
    <row r="186" s="14" customFormat="1">
      <c r="A186" s="14"/>
      <c r="B186" s="235"/>
      <c r="C186" s="236"/>
      <c r="D186" s="226" t="s">
        <v>131</v>
      </c>
      <c r="E186" s="237" t="s">
        <v>19</v>
      </c>
      <c r="F186" s="238" t="s">
        <v>250</v>
      </c>
      <c r="G186" s="236"/>
      <c r="H186" s="239">
        <v>6.5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131</v>
      </c>
      <c r="AU186" s="245" t="s">
        <v>83</v>
      </c>
      <c r="AV186" s="14" t="s">
        <v>83</v>
      </c>
      <c r="AW186" s="14" t="s">
        <v>33</v>
      </c>
      <c r="AX186" s="14" t="s">
        <v>80</v>
      </c>
      <c r="AY186" s="245" t="s">
        <v>120</v>
      </c>
    </row>
    <row r="187" s="2" customFormat="1" ht="24.15" customHeight="1">
      <c r="A187" s="40"/>
      <c r="B187" s="41"/>
      <c r="C187" s="206" t="s">
        <v>251</v>
      </c>
      <c r="D187" s="206" t="s">
        <v>122</v>
      </c>
      <c r="E187" s="207" t="s">
        <v>252</v>
      </c>
      <c r="F187" s="208" t="s">
        <v>253</v>
      </c>
      <c r="G187" s="209" t="s">
        <v>181</v>
      </c>
      <c r="H187" s="210">
        <v>42</v>
      </c>
      <c r="I187" s="211"/>
      <c r="J187" s="212">
        <f>ROUND(I187*H187,2)</f>
        <v>0</v>
      </c>
      <c r="K187" s="208" t="s">
        <v>126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127</v>
      </c>
      <c r="AT187" s="217" t="s">
        <v>122</v>
      </c>
      <c r="AU187" s="217" t="s">
        <v>83</v>
      </c>
      <c r="AY187" s="19" t="s">
        <v>120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127</v>
      </c>
      <c r="BM187" s="217" t="s">
        <v>254</v>
      </c>
    </row>
    <row r="188" s="2" customFormat="1">
      <c r="A188" s="40"/>
      <c r="B188" s="41"/>
      <c r="C188" s="42"/>
      <c r="D188" s="219" t="s">
        <v>129</v>
      </c>
      <c r="E188" s="42"/>
      <c r="F188" s="220" t="s">
        <v>255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129</v>
      </c>
      <c r="AU188" s="19" t="s">
        <v>83</v>
      </c>
    </row>
    <row r="189" s="13" customFormat="1">
      <c r="A189" s="13"/>
      <c r="B189" s="224"/>
      <c r="C189" s="225"/>
      <c r="D189" s="226" t="s">
        <v>131</v>
      </c>
      <c r="E189" s="227" t="s">
        <v>19</v>
      </c>
      <c r="F189" s="228" t="s">
        <v>141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131</v>
      </c>
      <c r="AU189" s="234" t="s">
        <v>83</v>
      </c>
      <c r="AV189" s="13" t="s">
        <v>80</v>
      </c>
      <c r="AW189" s="13" t="s">
        <v>33</v>
      </c>
      <c r="AX189" s="13" t="s">
        <v>72</v>
      </c>
      <c r="AY189" s="234" t="s">
        <v>120</v>
      </c>
    </row>
    <row r="190" s="14" customFormat="1">
      <c r="A190" s="14"/>
      <c r="B190" s="235"/>
      <c r="C190" s="236"/>
      <c r="D190" s="226" t="s">
        <v>131</v>
      </c>
      <c r="E190" s="237" t="s">
        <v>19</v>
      </c>
      <c r="F190" s="238" t="s">
        <v>256</v>
      </c>
      <c r="G190" s="236"/>
      <c r="H190" s="239">
        <v>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131</v>
      </c>
      <c r="AU190" s="245" t="s">
        <v>83</v>
      </c>
      <c r="AV190" s="14" t="s">
        <v>83</v>
      </c>
      <c r="AW190" s="14" t="s">
        <v>33</v>
      </c>
      <c r="AX190" s="14" t="s">
        <v>72</v>
      </c>
      <c r="AY190" s="245" t="s">
        <v>120</v>
      </c>
    </row>
    <row r="191" s="14" customFormat="1">
      <c r="A191" s="14"/>
      <c r="B191" s="235"/>
      <c r="C191" s="236"/>
      <c r="D191" s="226" t="s">
        <v>131</v>
      </c>
      <c r="E191" s="237" t="s">
        <v>19</v>
      </c>
      <c r="F191" s="238" t="s">
        <v>257</v>
      </c>
      <c r="G191" s="236"/>
      <c r="H191" s="239">
        <v>29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131</v>
      </c>
      <c r="AU191" s="245" t="s">
        <v>83</v>
      </c>
      <c r="AV191" s="14" t="s">
        <v>83</v>
      </c>
      <c r="AW191" s="14" t="s">
        <v>33</v>
      </c>
      <c r="AX191" s="14" t="s">
        <v>72</v>
      </c>
      <c r="AY191" s="245" t="s">
        <v>120</v>
      </c>
    </row>
    <row r="192" s="14" customFormat="1">
      <c r="A192" s="14"/>
      <c r="B192" s="235"/>
      <c r="C192" s="236"/>
      <c r="D192" s="226" t="s">
        <v>131</v>
      </c>
      <c r="E192" s="237" t="s">
        <v>19</v>
      </c>
      <c r="F192" s="238" t="s">
        <v>258</v>
      </c>
      <c r="G192" s="236"/>
      <c r="H192" s="239">
        <v>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131</v>
      </c>
      <c r="AU192" s="245" t="s">
        <v>83</v>
      </c>
      <c r="AV192" s="14" t="s">
        <v>83</v>
      </c>
      <c r="AW192" s="14" t="s">
        <v>33</v>
      </c>
      <c r="AX192" s="14" t="s">
        <v>72</v>
      </c>
      <c r="AY192" s="245" t="s">
        <v>120</v>
      </c>
    </row>
    <row r="193" s="15" customFormat="1">
      <c r="A193" s="15"/>
      <c r="B193" s="246"/>
      <c r="C193" s="247"/>
      <c r="D193" s="226" t="s">
        <v>131</v>
      </c>
      <c r="E193" s="248" t="s">
        <v>19</v>
      </c>
      <c r="F193" s="249" t="s">
        <v>162</v>
      </c>
      <c r="G193" s="247"/>
      <c r="H193" s="250">
        <v>42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131</v>
      </c>
      <c r="AU193" s="256" t="s">
        <v>83</v>
      </c>
      <c r="AV193" s="15" t="s">
        <v>127</v>
      </c>
      <c r="AW193" s="15" t="s">
        <v>33</v>
      </c>
      <c r="AX193" s="15" t="s">
        <v>80</v>
      </c>
      <c r="AY193" s="256" t="s">
        <v>120</v>
      </c>
    </row>
    <row r="194" s="2" customFormat="1" ht="33" customHeight="1">
      <c r="A194" s="40"/>
      <c r="B194" s="41"/>
      <c r="C194" s="206" t="s">
        <v>259</v>
      </c>
      <c r="D194" s="206" t="s">
        <v>122</v>
      </c>
      <c r="E194" s="207" t="s">
        <v>260</v>
      </c>
      <c r="F194" s="208" t="s">
        <v>261</v>
      </c>
      <c r="G194" s="209" t="s">
        <v>181</v>
      </c>
      <c r="H194" s="210">
        <v>42.5</v>
      </c>
      <c r="I194" s="211"/>
      <c r="J194" s="212">
        <f>ROUND(I194*H194,2)</f>
        <v>0</v>
      </c>
      <c r="K194" s="208" t="s">
        <v>126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0.00060999999999999997</v>
      </c>
      <c r="R194" s="215">
        <f>Q194*H194</f>
        <v>0.025925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127</v>
      </c>
      <c r="AT194" s="217" t="s">
        <v>122</v>
      </c>
      <c r="AU194" s="217" t="s">
        <v>83</v>
      </c>
      <c r="AY194" s="19" t="s">
        <v>120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127</v>
      </c>
      <c r="BM194" s="217" t="s">
        <v>262</v>
      </c>
    </row>
    <row r="195" s="2" customFormat="1">
      <c r="A195" s="40"/>
      <c r="B195" s="41"/>
      <c r="C195" s="42"/>
      <c r="D195" s="219" t="s">
        <v>129</v>
      </c>
      <c r="E195" s="42"/>
      <c r="F195" s="220" t="s">
        <v>263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83</v>
      </c>
    </row>
    <row r="196" s="13" customFormat="1">
      <c r="A196" s="13"/>
      <c r="B196" s="224"/>
      <c r="C196" s="225"/>
      <c r="D196" s="226" t="s">
        <v>131</v>
      </c>
      <c r="E196" s="227" t="s">
        <v>19</v>
      </c>
      <c r="F196" s="228" t="s">
        <v>141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131</v>
      </c>
      <c r="AU196" s="234" t="s">
        <v>83</v>
      </c>
      <c r="AV196" s="13" t="s">
        <v>80</v>
      </c>
      <c r="AW196" s="13" t="s">
        <v>33</v>
      </c>
      <c r="AX196" s="13" t="s">
        <v>72</v>
      </c>
      <c r="AY196" s="234" t="s">
        <v>120</v>
      </c>
    </row>
    <row r="197" s="14" customFormat="1">
      <c r="A197" s="14"/>
      <c r="B197" s="235"/>
      <c r="C197" s="236"/>
      <c r="D197" s="226" t="s">
        <v>131</v>
      </c>
      <c r="E197" s="237" t="s">
        <v>19</v>
      </c>
      <c r="F197" s="238" t="s">
        <v>250</v>
      </c>
      <c r="G197" s="236"/>
      <c r="H197" s="239">
        <v>6.5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131</v>
      </c>
      <c r="AU197" s="245" t="s">
        <v>83</v>
      </c>
      <c r="AV197" s="14" t="s">
        <v>83</v>
      </c>
      <c r="AW197" s="14" t="s">
        <v>33</v>
      </c>
      <c r="AX197" s="14" t="s">
        <v>72</v>
      </c>
      <c r="AY197" s="245" t="s">
        <v>120</v>
      </c>
    </row>
    <row r="198" s="14" customFormat="1">
      <c r="A198" s="14"/>
      <c r="B198" s="235"/>
      <c r="C198" s="236"/>
      <c r="D198" s="226" t="s">
        <v>131</v>
      </c>
      <c r="E198" s="237" t="s">
        <v>19</v>
      </c>
      <c r="F198" s="238" t="s">
        <v>257</v>
      </c>
      <c r="G198" s="236"/>
      <c r="H198" s="239">
        <v>29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131</v>
      </c>
      <c r="AU198" s="245" t="s">
        <v>83</v>
      </c>
      <c r="AV198" s="14" t="s">
        <v>83</v>
      </c>
      <c r="AW198" s="14" t="s">
        <v>33</v>
      </c>
      <c r="AX198" s="14" t="s">
        <v>72</v>
      </c>
      <c r="AY198" s="245" t="s">
        <v>120</v>
      </c>
    </row>
    <row r="199" s="14" customFormat="1">
      <c r="A199" s="14"/>
      <c r="B199" s="235"/>
      <c r="C199" s="236"/>
      <c r="D199" s="226" t="s">
        <v>131</v>
      </c>
      <c r="E199" s="237" t="s">
        <v>19</v>
      </c>
      <c r="F199" s="238" t="s">
        <v>258</v>
      </c>
      <c r="G199" s="236"/>
      <c r="H199" s="239">
        <v>7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131</v>
      </c>
      <c r="AU199" s="245" t="s">
        <v>83</v>
      </c>
      <c r="AV199" s="14" t="s">
        <v>83</v>
      </c>
      <c r="AW199" s="14" t="s">
        <v>33</v>
      </c>
      <c r="AX199" s="14" t="s">
        <v>72</v>
      </c>
      <c r="AY199" s="245" t="s">
        <v>120</v>
      </c>
    </row>
    <row r="200" s="15" customFormat="1">
      <c r="A200" s="15"/>
      <c r="B200" s="246"/>
      <c r="C200" s="247"/>
      <c r="D200" s="226" t="s">
        <v>131</v>
      </c>
      <c r="E200" s="248" t="s">
        <v>19</v>
      </c>
      <c r="F200" s="249" t="s">
        <v>162</v>
      </c>
      <c r="G200" s="247"/>
      <c r="H200" s="250">
        <v>42.5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131</v>
      </c>
      <c r="AU200" s="256" t="s">
        <v>83</v>
      </c>
      <c r="AV200" s="15" t="s">
        <v>127</v>
      </c>
      <c r="AW200" s="15" t="s">
        <v>33</v>
      </c>
      <c r="AX200" s="15" t="s">
        <v>80</v>
      </c>
      <c r="AY200" s="256" t="s">
        <v>120</v>
      </c>
    </row>
    <row r="201" s="2" customFormat="1" ht="16.5" customHeight="1">
      <c r="A201" s="40"/>
      <c r="B201" s="41"/>
      <c r="C201" s="206" t="s">
        <v>7</v>
      </c>
      <c r="D201" s="206" t="s">
        <v>122</v>
      </c>
      <c r="E201" s="207" t="s">
        <v>264</v>
      </c>
      <c r="F201" s="208" t="s">
        <v>265</v>
      </c>
      <c r="G201" s="209" t="s">
        <v>181</v>
      </c>
      <c r="H201" s="210">
        <v>6.5</v>
      </c>
      <c r="I201" s="211"/>
      <c r="J201" s="212">
        <f>ROUND(I201*H201,2)</f>
        <v>0</v>
      </c>
      <c r="K201" s="208" t="s">
        <v>126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127</v>
      </c>
      <c r="AT201" s="217" t="s">
        <v>122</v>
      </c>
      <c r="AU201" s="217" t="s">
        <v>83</v>
      </c>
      <c r="AY201" s="19" t="s">
        <v>120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127</v>
      </c>
      <c r="BM201" s="217" t="s">
        <v>266</v>
      </c>
    </row>
    <row r="202" s="2" customFormat="1">
      <c r="A202" s="40"/>
      <c r="B202" s="41"/>
      <c r="C202" s="42"/>
      <c r="D202" s="219" t="s">
        <v>129</v>
      </c>
      <c r="E202" s="42"/>
      <c r="F202" s="220" t="s">
        <v>267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129</v>
      </c>
      <c r="AU202" s="19" t="s">
        <v>83</v>
      </c>
    </row>
    <row r="203" s="13" customFormat="1">
      <c r="A203" s="13"/>
      <c r="B203" s="224"/>
      <c r="C203" s="225"/>
      <c r="D203" s="226" t="s">
        <v>131</v>
      </c>
      <c r="E203" s="227" t="s">
        <v>19</v>
      </c>
      <c r="F203" s="228" t="s">
        <v>141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131</v>
      </c>
      <c r="AU203" s="234" t="s">
        <v>83</v>
      </c>
      <c r="AV203" s="13" t="s">
        <v>80</v>
      </c>
      <c r="AW203" s="13" t="s">
        <v>33</v>
      </c>
      <c r="AX203" s="13" t="s">
        <v>72</v>
      </c>
      <c r="AY203" s="234" t="s">
        <v>120</v>
      </c>
    </row>
    <row r="204" s="14" customFormat="1">
      <c r="A204" s="14"/>
      <c r="B204" s="235"/>
      <c r="C204" s="236"/>
      <c r="D204" s="226" t="s">
        <v>131</v>
      </c>
      <c r="E204" s="237" t="s">
        <v>19</v>
      </c>
      <c r="F204" s="238" t="s">
        <v>250</v>
      </c>
      <c r="G204" s="236"/>
      <c r="H204" s="239">
        <v>6.5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131</v>
      </c>
      <c r="AU204" s="245" t="s">
        <v>83</v>
      </c>
      <c r="AV204" s="14" t="s">
        <v>83</v>
      </c>
      <c r="AW204" s="14" t="s">
        <v>33</v>
      </c>
      <c r="AX204" s="14" t="s">
        <v>80</v>
      </c>
      <c r="AY204" s="245" t="s">
        <v>120</v>
      </c>
    </row>
    <row r="205" s="2" customFormat="1" ht="16.5" customHeight="1">
      <c r="A205" s="40"/>
      <c r="B205" s="41"/>
      <c r="C205" s="206" t="s">
        <v>268</v>
      </c>
      <c r="D205" s="206" t="s">
        <v>122</v>
      </c>
      <c r="E205" s="207" t="s">
        <v>269</v>
      </c>
      <c r="F205" s="208" t="s">
        <v>270</v>
      </c>
      <c r="G205" s="209" t="s">
        <v>181</v>
      </c>
      <c r="H205" s="210">
        <v>262</v>
      </c>
      <c r="I205" s="211"/>
      <c r="J205" s="212">
        <f>ROUND(I205*H205,2)</f>
        <v>0</v>
      </c>
      <c r="K205" s="208" t="s">
        <v>126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127</v>
      </c>
      <c r="AT205" s="217" t="s">
        <v>122</v>
      </c>
      <c r="AU205" s="217" t="s">
        <v>83</v>
      </c>
      <c r="AY205" s="19" t="s">
        <v>120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127</v>
      </c>
      <c r="BM205" s="217" t="s">
        <v>271</v>
      </c>
    </row>
    <row r="206" s="2" customFormat="1">
      <c r="A206" s="40"/>
      <c r="B206" s="41"/>
      <c r="C206" s="42"/>
      <c r="D206" s="219" t="s">
        <v>129</v>
      </c>
      <c r="E206" s="42"/>
      <c r="F206" s="220" t="s">
        <v>272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129</v>
      </c>
      <c r="AU206" s="19" t="s">
        <v>83</v>
      </c>
    </row>
    <row r="207" s="13" customFormat="1">
      <c r="A207" s="13"/>
      <c r="B207" s="224"/>
      <c r="C207" s="225"/>
      <c r="D207" s="226" t="s">
        <v>131</v>
      </c>
      <c r="E207" s="227" t="s">
        <v>19</v>
      </c>
      <c r="F207" s="228" t="s">
        <v>141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131</v>
      </c>
      <c r="AU207" s="234" t="s">
        <v>83</v>
      </c>
      <c r="AV207" s="13" t="s">
        <v>80</v>
      </c>
      <c r="AW207" s="13" t="s">
        <v>33</v>
      </c>
      <c r="AX207" s="13" t="s">
        <v>72</v>
      </c>
      <c r="AY207" s="234" t="s">
        <v>120</v>
      </c>
    </row>
    <row r="208" s="14" customFormat="1">
      <c r="A208" s="14"/>
      <c r="B208" s="235"/>
      <c r="C208" s="236"/>
      <c r="D208" s="226" t="s">
        <v>131</v>
      </c>
      <c r="E208" s="237" t="s">
        <v>19</v>
      </c>
      <c r="F208" s="238" t="s">
        <v>256</v>
      </c>
      <c r="G208" s="236"/>
      <c r="H208" s="239">
        <v>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131</v>
      </c>
      <c r="AU208" s="245" t="s">
        <v>83</v>
      </c>
      <c r="AV208" s="14" t="s">
        <v>83</v>
      </c>
      <c r="AW208" s="14" t="s">
        <v>33</v>
      </c>
      <c r="AX208" s="14" t="s">
        <v>72</v>
      </c>
      <c r="AY208" s="245" t="s">
        <v>120</v>
      </c>
    </row>
    <row r="209" s="14" customFormat="1">
      <c r="A209" s="14"/>
      <c r="B209" s="235"/>
      <c r="C209" s="236"/>
      <c r="D209" s="226" t="s">
        <v>131</v>
      </c>
      <c r="E209" s="237" t="s">
        <v>19</v>
      </c>
      <c r="F209" s="238" t="s">
        <v>257</v>
      </c>
      <c r="G209" s="236"/>
      <c r="H209" s="239">
        <v>29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131</v>
      </c>
      <c r="AU209" s="245" t="s">
        <v>83</v>
      </c>
      <c r="AV209" s="14" t="s">
        <v>83</v>
      </c>
      <c r="AW209" s="14" t="s">
        <v>33</v>
      </c>
      <c r="AX209" s="14" t="s">
        <v>72</v>
      </c>
      <c r="AY209" s="245" t="s">
        <v>120</v>
      </c>
    </row>
    <row r="210" s="14" customFormat="1">
      <c r="A210" s="14"/>
      <c r="B210" s="235"/>
      <c r="C210" s="236"/>
      <c r="D210" s="226" t="s">
        <v>131</v>
      </c>
      <c r="E210" s="237" t="s">
        <v>19</v>
      </c>
      <c r="F210" s="238" t="s">
        <v>258</v>
      </c>
      <c r="G210" s="236"/>
      <c r="H210" s="239">
        <v>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131</v>
      </c>
      <c r="AU210" s="245" t="s">
        <v>83</v>
      </c>
      <c r="AV210" s="14" t="s">
        <v>83</v>
      </c>
      <c r="AW210" s="14" t="s">
        <v>33</v>
      </c>
      <c r="AX210" s="14" t="s">
        <v>72</v>
      </c>
      <c r="AY210" s="245" t="s">
        <v>120</v>
      </c>
    </row>
    <row r="211" s="13" customFormat="1">
      <c r="A211" s="13"/>
      <c r="B211" s="224"/>
      <c r="C211" s="225"/>
      <c r="D211" s="226" t="s">
        <v>131</v>
      </c>
      <c r="E211" s="227" t="s">
        <v>19</v>
      </c>
      <c r="F211" s="228" t="s">
        <v>243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131</v>
      </c>
      <c r="AU211" s="234" t="s">
        <v>83</v>
      </c>
      <c r="AV211" s="13" t="s">
        <v>80</v>
      </c>
      <c r="AW211" s="13" t="s">
        <v>33</v>
      </c>
      <c r="AX211" s="13" t="s">
        <v>72</v>
      </c>
      <c r="AY211" s="234" t="s">
        <v>120</v>
      </c>
    </row>
    <row r="212" s="14" customFormat="1">
      <c r="A212" s="14"/>
      <c r="B212" s="235"/>
      <c r="C212" s="236"/>
      <c r="D212" s="226" t="s">
        <v>131</v>
      </c>
      <c r="E212" s="237" t="s">
        <v>19</v>
      </c>
      <c r="F212" s="238" t="s">
        <v>185</v>
      </c>
      <c r="G212" s="236"/>
      <c r="H212" s="239">
        <v>220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131</v>
      </c>
      <c r="AU212" s="245" t="s">
        <v>83</v>
      </c>
      <c r="AV212" s="14" t="s">
        <v>83</v>
      </c>
      <c r="AW212" s="14" t="s">
        <v>33</v>
      </c>
      <c r="AX212" s="14" t="s">
        <v>72</v>
      </c>
      <c r="AY212" s="245" t="s">
        <v>120</v>
      </c>
    </row>
    <row r="213" s="13" customFormat="1">
      <c r="A213" s="13"/>
      <c r="B213" s="224"/>
      <c r="C213" s="225"/>
      <c r="D213" s="226" t="s">
        <v>131</v>
      </c>
      <c r="E213" s="227" t="s">
        <v>19</v>
      </c>
      <c r="F213" s="228" t="s">
        <v>186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131</v>
      </c>
      <c r="AU213" s="234" t="s">
        <v>83</v>
      </c>
      <c r="AV213" s="13" t="s">
        <v>80</v>
      </c>
      <c r="AW213" s="13" t="s">
        <v>33</v>
      </c>
      <c r="AX213" s="13" t="s">
        <v>72</v>
      </c>
      <c r="AY213" s="234" t="s">
        <v>120</v>
      </c>
    </row>
    <row r="214" s="13" customFormat="1">
      <c r="A214" s="13"/>
      <c r="B214" s="224"/>
      <c r="C214" s="225"/>
      <c r="D214" s="226" t="s">
        <v>131</v>
      </c>
      <c r="E214" s="227" t="s">
        <v>19</v>
      </c>
      <c r="F214" s="228" t="s">
        <v>135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131</v>
      </c>
      <c r="AU214" s="234" t="s">
        <v>83</v>
      </c>
      <c r="AV214" s="13" t="s">
        <v>80</v>
      </c>
      <c r="AW214" s="13" t="s">
        <v>33</v>
      </c>
      <c r="AX214" s="13" t="s">
        <v>72</v>
      </c>
      <c r="AY214" s="234" t="s">
        <v>120</v>
      </c>
    </row>
    <row r="215" s="15" customFormat="1">
      <c r="A215" s="15"/>
      <c r="B215" s="246"/>
      <c r="C215" s="247"/>
      <c r="D215" s="226" t="s">
        <v>131</v>
      </c>
      <c r="E215" s="248" t="s">
        <v>19</v>
      </c>
      <c r="F215" s="249" t="s">
        <v>162</v>
      </c>
      <c r="G215" s="247"/>
      <c r="H215" s="250">
        <v>262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131</v>
      </c>
      <c r="AU215" s="256" t="s">
        <v>83</v>
      </c>
      <c r="AV215" s="15" t="s">
        <v>127</v>
      </c>
      <c r="AW215" s="15" t="s">
        <v>33</v>
      </c>
      <c r="AX215" s="15" t="s">
        <v>80</v>
      </c>
      <c r="AY215" s="256" t="s">
        <v>120</v>
      </c>
    </row>
    <row r="216" s="2" customFormat="1" ht="44.25" customHeight="1">
      <c r="A216" s="40"/>
      <c r="B216" s="41"/>
      <c r="C216" s="206" t="s">
        <v>273</v>
      </c>
      <c r="D216" s="206" t="s">
        <v>122</v>
      </c>
      <c r="E216" s="207" t="s">
        <v>274</v>
      </c>
      <c r="F216" s="208" t="s">
        <v>275</v>
      </c>
      <c r="G216" s="209" t="s">
        <v>181</v>
      </c>
      <c r="H216" s="210">
        <v>2940</v>
      </c>
      <c r="I216" s="211"/>
      <c r="J216" s="212">
        <f>ROUND(I216*H216,2)</f>
        <v>0</v>
      </c>
      <c r="K216" s="208" t="s">
        <v>126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0.19400000000000001</v>
      </c>
      <c r="T216" s="216">
        <f>S216*H216</f>
        <v>570.36000000000001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127</v>
      </c>
      <c r="AT216" s="217" t="s">
        <v>122</v>
      </c>
      <c r="AU216" s="217" t="s">
        <v>83</v>
      </c>
      <c r="AY216" s="19" t="s">
        <v>120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127</v>
      </c>
      <c r="BM216" s="217" t="s">
        <v>276</v>
      </c>
    </row>
    <row r="217" s="2" customFormat="1">
      <c r="A217" s="40"/>
      <c r="B217" s="41"/>
      <c r="C217" s="42"/>
      <c r="D217" s="219" t="s">
        <v>129</v>
      </c>
      <c r="E217" s="42"/>
      <c r="F217" s="220" t="s">
        <v>277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129</v>
      </c>
      <c r="AU217" s="19" t="s">
        <v>83</v>
      </c>
    </row>
    <row r="218" s="14" customFormat="1">
      <c r="A218" s="14"/>
      <c r="B218" s="235"/>
      <c r="C218" s="236"/>
      <c r="D218" s="226" t="s">
        <v>131</v>
      </c>
      <c r="E218" s="237" t="s">
        <v>19</v>
      </c>
      <c r="F218" s="238" t="s">
        <v>278</v>
      </c>
      <c r="G218" s="236"/>
      <c r="H218" s="239">
        <v>2940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131</v>
      </c>
      <c r="AU218" s="245" t="s">
        <v>83</v>
      </c>
      <c r="AV218" s="14" t="s">
        <v>83</v>
      </c>
      <c r="AW218" s="14" t="s">
        <v>33</v>
      </c>
      <c r="AX218" s="14" t="s">
        <v>80</v>
      </c>
      <c r="AY218" s="245" t="s">
        <v>120</v>
      </c>
    </row>
    <row r="219" s="13" customFormat="1">
      <c r="A219" s="13"/>
      <c r="B219" s="224"/>
      <c r="C219" s="225"/>
      <c r="D219" s="226" t="s">
        <v>131</v>
      </c>
      <c r="E219" s="227" t="s">
        <v>19</v>
      </c>
      <c r="F219" s="228" t="s">
        <v>279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131</v>
      </c>
      <c r="AU219" s="234" t="s">
        <v>83</v>
      </c>
      <c r="AV219" s="13" t="s">
        <v>80</v>
      </c>
      <c r="AW219" s="13" t="s">
        <v>33</v>
      </c>
      <c r="AX219" s="13" t="s">
        <v>72</v>
      </c>
      <c r="AY219" s="234" t="s">
        <v>120</v>
      </c>
    </row>
    <row r="220" s="2" customFormat="1" ht="21.75" customHeight="1">
      <c r="A220" s="40"/>
      <c r="B220" s="41"/>
      <c r="C220" s="206" t="s">
        <v>280</v>
      </c>
      <c r="D220" s="206" t="s">
        <v>122</v>
      </c>
      <c r="E220" s="207" t="s">
        <v>281</v>
      </c>
      <c r="F220" s="208" t="s">
        <v>282</v>
      </c>
      <c r="G220" s="209" t="s">
        <v>125</v>
      </c>
      <c r="H220" s="210">
        <v>9400</v>
      </c>
      <c r="I220" s="211"/>
      <c r="J220" s="212">
        <f>ROUND(I220*H220,2)</f>
        <v>0</v>
      </c>
      <c r="K220" s="208" t="s">
        <v>126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0.01</v>
      </c>
      <c r="T220" s="216">
        <f>S220*H220</f>
        <v>94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127</v>
      </c>
      <c r="AT220" s="217" t="s">
        <v>122</v>
      </c>
      <c r="AU220" s="217" t="s">
        <v>83</v>
      </c>
      <c r="AY220" s="19" t="s">
        <v>120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127</v>
      </c>
      <c r="BM220" s="217" t="s">
        <v>283</v>
      </c>
    </row>
    <row r="221" s="2" customFormat="1">
      <c r="A221" s="40"/>
      <c r="B221" s="41"/>
      <c r="C221" s="42"/>
      <c r="D221" s="219" t="s">
        <v>129</v>
      </c>
      <c r="E221" s="42"/>
      <c r="F221" s="220" t="s">
        <v>284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129</v>
      </c>
      <c r="AU221" s="19" t="s">
        <v>83</v>
      </c>
    </row>
    <row r="222" s="13" customFormat="1">
      <c r="A222" s="13"/>
      <c r="B222" s="224"/>
      <c r="C222" s="225"/>
      <c r="D222" s="226" t="s">
        <v>131</v>
      </c>
      <c r="E222" s="227" t="s">
        <v>19</v>
      </c>
      <c r="F222" s="228" t="s">
        <v>141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131</v>
      </c>
      <c r="AU222" s="234" t="s">
        <v>83</v>
      </c>
      <c r="AV222" s="13" t="s">
        <v>80</v>
      </c>
      <c r="AW222" s="13" t="s">
        <v>33</v>
      </c>
      <c r="AX222" s="13" t="s">
        <v>72</v>
      </c>
      <c r="AY222" s="234" t="s">
        <v>120</v>
      </c>
    </row>
    <row r="223" s="14" customFormat="1">
      <c r="A223" s="14"/>
      <c r="B223" s="235"/>
      <c r="C223" s="236"/>
      <c r="D223" s="226" t="s">
        <v>131</v>
      </c>
      <c r="E223" s="237" t="s">
        <v>19</v>
      </c>
      <c r="F223" s="238" t="s">
        <v>142</v>
      </c>
      <c r="G223" s="236"/>
      <c r="H223" s="239">
        <v>6270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131</v>
      </c>
      <c r="AU223" s="245" t="s">
        <v>83</v>
      </c>
      <c r="AV223" s="14" t="s">
        <v>83</v>
      </c>
      <c r="AW223" s="14" t="s">
        <v>33</v>
      </c>
      <c r="AX223" s="14" t="s">
        <v>72</v>
      </c>
      <c r="AY223" s="245" t="s">
        <v>120</v>
      </c>
    </row>
    <row r="224" s="14" customFormat="1">
      <c r="A224" s="14"/>
      <c r="B224" s="235"/>
      <c r="C224" s="236"/>
      <c r="D224" s="226" t="s">
        <v>131</v>
      </c>
      <c r="E224" s="237" t="s">
        <v>19</v>
      </c>
      <c r="F224" s="238" t="s">
        <v>197</v>
      </c>
      <c r="G224" s="236"/>
      <c r="H224" s="239">
        <v>3130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131</v>
      </c>
      <c r="AU224" s="245" t="s">
        <v>83</v>
      </c>
      <c r="AV224" s="14" t="s">
        <v>83</v>
      </c>
      <c r="AW224" s="14" t="s">
        <v>33</v>
      </c>
      <c r="AX224" s="14" t="s">
        <v>72</v>
      </c>
      <c r="AY224" s="245" t="s">
        <v>120</v>
      </c>
    </row>
    <row r="225" s="15" customFormat="1">
      <c r="A225" s="15"/>
      <c r="B225" s="246"/>
      <c r="C225" s="247"/>
      <c r="D225" s="226" t="s">
        <v>131</v>
      </c>
      <c r="E225" s="248" t="s">
        <v>19</v>
      </c>
      <c r="F225" s="249" t="s">
        <v>162</v>
      </c>
      <c r="G225" s="247"/>
      <c r="H225" s="250">
        <v>9400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131</v>
      </c>
      <c r="AU225" s="256" t="s">
        <v>83</v>
      </c>
      <c r="AV225" s="15" t="s">
        <v>127</v>
      </c>
      <c r="AW225" s="15" t="s">
        <v>33</v>
      </c>
      <c r="AX225" s="15" t="s">
        <v>80</v>
      </c>
      <c r="AY225" s="256" t="s">
        <v>120</v>
      </c>
    </row>
    <row r="226" s="2" customFormat="1" ht="33" customHeight="1">
      <c r="A226" s="40"/>
      <c r="B226" s="41"/>
      <c r="C226" s="206" t="s">
        <v>285</v>
      </c>
      <c r="D226" s="206" t="s">
        <v>122</v>
      </c>
      <c r="E226" s="207" t="s">
        <v>286</v>
      </c>
      <c r="F226" s="208" t="s">
        <v>287</v>
      </c>
      <c r="G226" s="209" t="s">
        <v>125</v>
      </c>
      <c r="H226" s="210">
        <v>9400</v>
      </c>
      <c r="I226" s="211"/>
      <c r="J226" s="212">
        <f>ROUND(I226*H226,2)</f>
        <v>0</v>
      </c>
      <c r="K226" s="208" t="s">
        <v>126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0.02</v>
      </c>
      <c r="T226" s="216">
        <f>S226*H226</f>
        <v>188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127</v>
      </c>
      <c r="AT226" s="217" t="s">
        <v>122</v>
      </c>
      <c r="AU226" s="217" t="s">
        <v>83</v>
      </c>
      <c r="AY226" s="19" t="s">
        <v>120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127</v>
      </c>
      <c r="BM226" s="217" t="s">
        <v>288</v>
      </c>
    </row>
    <row r="227" s="2" customFormat="1">
      <c r="A227" s="40"/>
      <c r="B227" s="41"/>
      <c r="C227" s="42"/>
      <c r="D227" s="219" t="s">
        <v>129</v>
      </c>
      <c r="E227" s="42"/>
      <c r="F227" s="220" t="s">
        <v>289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129</v>
      </c>
      <c r="AU227" s="19" t="s">
        <v>83</v>
      </c>
    </row>
    <row r="228" s="13" customFormat="1">
      <c r="A228" s="13"/>
      <c r="B228" s="224"/>
      <c r="C228" s="225"/>
      <c r="D228" s="226" t="s">
        <v>131</v>
      </c>
      <c r="E228" s="227" t="s">
        <v>19</v>
      </c>
      <c r="F228" s="228" t="s">
        <v>141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131</v>
      </c>
      <c r="AU228" s="234" t="s">
        <v>83</v>
      </c>
      <c r="AV228" s="13" t="s">
        <v>80</v>
      </c>
      <c r="AW228" s="13" t="s">
        <v>33</v>
      </c>
      <c r="AX228" s="13" t="s">
        <v>72</v>
      </c>
      <c r="AY228" s="234" t="s">
        <v>120</v>
      </c>
    </row>
    <row r="229" s="14" customFormat="1">
      <c r="A229" s="14"/>
      <c r="B229" s="235"/>
      <c r="C229" s="236"/>
      <c r="D229" s="226" t="s">
        <v>131</v>
      </c>
      <c r="E229" s="237" t="s">
        <v>19</v>
      </c>
      <c r="F229" s="238" t="s">
        <v>142</v>
      </c>
      <c r="G229" s="236"/>
      <c r="H229" s="239">
        <v>6270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131</v>
      </c>
      <c r="AU229" s="245" t="s">
        <v>83</v>
      </c>
      <c r="AV229" s="14" t="s">
        <v>83</v>
      </c>
      <c r="AW229" s="14" t="s">
        <v>33</v>
      </c>
      <c r="AX229" s="14" t="s">
        <v>72</v>
      </c>
      <c r="AY229" s="245" t="s">
        <v>120</v>
      </c>
    </row>
    <row r="230" s="14" customFormat="1">
      <c r="A230" s="14"/>
      <c r="B230" s="235"/>
      <c r="C230" s="236"/>
      <c r="D230" s="226" t="s">
        <v>131</v>
      </c>
      <c r="E230" s="237" t="s">
        <v>19</v>
      </c>
      <c r="F230" s="238" t="s">
        <v>197</v>
      </c>
      <c r="G230" s="236"/>
      <c r="H230" s="239">
        <v>3130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131</v>
      </c>
      <c r="AU230" s="245" t="s">
        <v>83</v>
      </c>
      <c r="AV230" s="14" t="s">
        <v>83</v>
      </c>
      <c r="AW230" s="14" t="s">
        <v>33</v>
      </c>
      <c r="AX230" s="14" t="s">
        <v>72</v>
      </c>
      <c r="AY230" s="245" t="s">
        <v>120</v>
      </c>
    </row>
    <row r="231" s="15" customFormat="1">
      <c r="A231" s="15"/>
      <c r="B231" s="246"/>
      <c r="C231" s="247"/>
      <c r="D231" s="226" t="s">
        <v>131</v>
      </c>
      <c r="E231" s="248" t="s">
        <v>19</v>
      </c>
      <c r="F231" s="249" t="s">
        <v>162</v>
      </c>
      <c r="G231" s="247"/>
      <c r="H231" s="250">
        <v>9400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131</v>
      </c>
      <c r="AU231" s="256" t="s">
        <v>83</v>
      </c>
      <c r="AV231" s="15" t="s">
        <v>127</v>
      </c>
      <c r="AW231" s="15" t="s">
        <v>33</v>
      </c>
      <c r="AX231" s="15" t="s">
        <v>80</v>
      </c>
      <c r="AY231" s="256" t="s">
        <v>120</v>
      </c>
    </row>
    <row r="232" s="2" customFormat="1" ht="37.8" customHeight="1">
      <c r="A232" s="40"/>
      <c r="B232" s="41"/>
      <c r="C232" s="206" t="s">
        <v>290</v>
      </c>
      <c r="D232" s="206" t="s">
        <v>122</v>
      </c>
      <c r="E232" s="207" t="s">
        <v>291</v>
      </c>
      <c r="F232" s="208" t="s">
        <v>292</v>
      </c>
      <c r="G232" s="209" t="s">
        <v>125</v>
      </c>
      <c r="H232" s="210">
        <v>1547.5</v>
      </c>
      <c r="I232" s="211"/>
      <c r="J232" s="212">
        <f>ROUND(I232*H232,2)</f>
        <v>0</v>
      </c>
      <c r="K232" s="208" t="s">
        <v>126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0.126</v>
      </c>
      <c r="T232" s="216">
        <f>S232*H232</f>
        <v>194.98500000000001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127</v>
      </c>
      <c r="AT232" s="217" t="s">
        <v>122</v>
      </c>
      <c r="AU232" s="217" t="s">
        <v>83</v>
      </c>
      <c r="AY232" s="19" t="s">
        <v>120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127</v>
      </c>
      <c r="BM232" s="217" t="s">
        <v>293</v>
      </c>
    </row>
    <row r="233" s="2" customFormat="1">
      <c r="A233" s="40"/>
      <c r="B233" s="41"/>
      <c r="C233" s="42"/>
      <c r="D233" s="219" t="s">
        <v>129</v>
      </c>
      <c r="E233" s="42"/>
      <c r="F233" s="220" t="s">
        <v>294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129</v>
      </c>
      <c r="AU233" s="19" t="s">
        <v>83</v>
      </c>
    </row>
    <row r="234" s="13" customFormat="1">
      <c r="A234" s="13"/>
      <c r="B234" s="224"/>
      <c r="C234" s="225"/>
      <c r="D234" s="226" t="s">
        <v>131</v>
      </c>
      <c r="E234" s="227" t="s">
        <v>19</v>
      </c>
      <c r="F234" s="228" t="s">
        <v>295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131</v>
      </c>
      <c r="AU234" s="234" t="s">
        <v>83</v>
      </c>
      <c r="AV234" s="13" t="s">
        <v>80</v>
      </c>
      <c r="AW234" s="13" t="s">
        <v>33</v>
      </c>
      <c r="AX234" s="13" t="s">
        <v>72</v>
      </c>
      <c r="AY234" s="234" t="s">
        <v>120</v>
      </c>
    </row>
    <row r="235" s="14" customFormat="1">
      <c r="A235" s="14"/>
      <c r="B235" s="235"/>
      <c r="C235" s="236"/>
      <c r="D235" s="226" t="s">
        <v>131</v>
      </c>
      <c r="E235" s="237" t="s">
        <v>19</v>
      </c>
      <c r="F235" s="238" t="s">
        <v>160</v>
      </c>
      <c r="G235" s="236"/>
      <c r="H235" s="239">
        <v>531.75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131</v>
      </c>
      <c r="AU235" s="245" t="s">
        <v>83</v>
      </c>
      <c r="AV235" s="14" t="s">
        <v>83</v>
      </c>
      <c r="AW235" s="14" t="s">
        <v>33</v>
      </c>
      <c r="AX235" s="14" t="s">
        <v>72</v>
      </c>
      <c r="AY235" s="245" t="s">
        <v>120</v>
      </c>
    </row>
    <row r="236" s="14" customFormat="1">
      <c r="A236" s="14"/>
      <c r="B236" s="235"/>
      <c r="C236" s="236"/>
      <c r="D236" s="226" t="s">
        <v>131</v>
      </c>
      <c r="E236" s="237" t="s">
        <v>19</v>
      </c>
      <c r="F236" s="238" t="s">
        <v>161</v>
      </c>
      <c r="G236" s="236"/>
      <c r="H236" s="239">
        <v>540.25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131</v>
      </c>
      <c r="AU236" s="245" t="s">
        <v>83</v>
      </c>
      <c r="AV236" s="14" t="s">
        <v>83</v>
      </c>
      <c r="AW236" s="14" t="s">
        <v>33</v>
      </c>
      <c r="AX236" s="14" t="s">
        <v>72</v>
      </c>
      <c r="AY236" s="245" t="s">
        <v>120</v>
      </c>
    </row>
    <row r="237" s="14" customFormat="1">
      <c r="A237" s="14"/>
      <c r="B237" s="235"/>
      <c r="C237" s="236"/>
      <c r="D237" s="226" t="s">
        <v>131</v>
      </c>
      <c r="E237" s="237" t="s">
        <v>19</v>
      </c>
      <c r="F237" s="238" t="s">
        <v>169</v>
      </c>
      <c r="G237" s="236"/>
      <c r="H237" s="239">
        <v>232.5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131</v>
      </c>
      <c r="AU237" s="245" t="s">
        <v>83</v>
      </c>
      <c r="AV237" s="14" t="s">
        <v>83</v>
      </c>
      <c r="AW237" s="14" t="s">
        <v>33</v>
      </c>
      <c r="AX237" s="14" t="s">
        <v>72</v>
      </c>
      <c r="AY237" s="245" t="s">
        <v>120</v>
      </c>
    </row>
    <row r="238" s="14" customFormat="1">
      <c r="A238" s="14"/>
      <c r="B238" s="235"/>
      <c r="C238" s="236"/>
      <c r="D238" s="226" t="s">
        <v>131</v>
      </c>
      <c r="E238" s="237" t="s">
        <v>19</v>
      </c>
      <c r="F238" s="238" t="s">
        <v>170</v>
      </c>
      <c r="G238" s="236"/>
      <c r="H238" s="239">
        <v>243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131</v>
      </c>
      <c r="AU238" s="245" t="s">
        <v>83</v>
      </c>
      <c r="AV238" s="14" t="s">
        <v>83</v>
      </c>
      <c r="AW238" s="14" t="s">
        <v>33</v>
      </c>
      <c r="AX238" s="14" t="s">
        <v>72</v>
      </c>
      <c r="AY238" s="245" t="s">
        <v>120</v>
      </c>
    </row>
    <row r="239" s="15" customFormat="1">
      <c r="A239" s="15"/>
      <c r="B239" s="246"/>
      <c r="C239" s="247"/>
      <c r="D239" s="226" t="s">
        <v>131</v>
      </c>
      <c r="E239" s="248" t="s">
        <v>19</v>
      </c>
      <c r="F239" s="249" t="s">
        <v>162</v>
      </c>
      <c r="G239" s="247"/>
      <c r="H239" s="250">
        <v>1547.5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131</v>
      </c>
      <c r="AU239" s="256" t="s">
        <v>83</v>
      </c>
      <c r="AV239" s="15" t="s">
        <v>127</v>
      </c>
      <c r="AW239" s="15" t="s">
        <v>33</v>
      </c>
      <c r="AX239" s="15" t="s">
        <v>80</v>
      </c>
      <c r="AY239" s="256" t="s">
        <v>120</v>
      </c>
    </row>
    <row r="240" s="12" customFormat="1" ht="22.8" customHeight="1">
      <c r="A240" s="12"/>
      <c r="B240" s="190"/>
      <c r="C240" s="191"/>
      <c r="D240" s="192" t="s">
        <v>71</v>
      </c>
      <c r="E240" s="204" t="s">
        <v>296</v>
      </c>
      <c r="F240" s="204" t="s">
        <v>297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SUM(P241:P256)</f>
        <v>0</v>
      </c>
      <c r="Q240" s="198"/>
      <c r="R240" s="199">
        <f>SUM(R241:R256)</f>
        <v>0</v>
      </c>
      <c r="S240" s="198"/>
      <c r="T240" s="200">
        <f>SUM(T241:T256)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80</v>
      </c>
      <c r="AT240" s="202" t="s">
        <v>71</v>
      </c>
      <c r="AU240" s="202" t="s">
        <v>80</v>
      </c>
      <c r="AY240" s="201" t="s">
        <v>120</v>
      </c>
      <c r="BK240" s="203">
        <f>SUM(BK241:BK256)</f>
        <v>0</v>
      </c>
    </row>
    <row r="241" s="2" customFormat="1" ht="24.15" customHeight="1">
      <c r="A241" s="40"/>
      <c r="B241" s="41"/>
      <c r="C241" s="206" t="s">
        <v>298</v>
      </c>
      <c r="D241" s="206" t="s">
        <v>122</v>
      </c>
      <c r="E241" s="207" t="s">
        <v>299</v>
      </c>
      <c r="F241" s="208" t="s">
        <v>300</v>
      </c>
      <c r="G241" s="209" t="s">
        <v>301</v>
      </c>
      <c r="H241" s="210">
        <v>218.5</v>
      </c>
      <c r="I241" s="211"/>
      <c r="J241" s="212">
        <f>ROUND(I241*H241,2)</f>
        <v>0</v>
      </c>
      <c r="K241" s="208" t="s">
        <v>126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127</v>
      </c>
      <c r="AT241" s="217" t="s">
        <v>122</v>
      </c>
      <c r="AU241" s="217" t="s">
        <v>83</v>
      </c>
      <c r="AY241" s="19" t="s">
        <v>120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127</v>
      </c>
      <c r="BM241" s="217" t="s">
        <v>302</v>
      </c>
    </row>
    <row r="242" s="2" customFormat="1">
      <c r="A242" s="40"/>
      <c r="B242" s="41"/>
      <c r="C242" s="42"/>
      <c r="D242" s="219" t="s">
        <v>129</v>
      </c>
      <c r="E242" s="42"/>
      <c r="F242" s="220" t="s">
        <v>303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129</v>
      </c>
      <c r="AU242" s="19" t="s">
        <v>83</v>
      </c>
    </row>
    <row r="243" s="13" customFormat="1">
      <c r="A243" s="13"/>
      <c r="B243" s="224"/>
      <c r="C243" s="225"/>
      <c r="D243" s="226" t="s">
        <v>131</v>
      </c>
      <c r="E243" s="227" t="s">
        <v>19</v>
      </c>
      <c r="F243" s="228" t="s">
        <v>304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131</v>
      </c>
      <c r="AU243" s="234" t="s">
        <v>83</v>
      </c>
      <c r="AV243" s="13" t="s">
        <v>80</v>
      </c>
      <c r="AW243" s="13" t="s">
        <v>33</v>
      </c>
      <c r="AX243" s="13" t="s">
        <v>72</v>
      </c>
      <c r="AY243" s="234" t="s">
        <v>120</v>
      </c>
    </row>
    <row r="244" s="14" customFormat="1">
      <c r="A244" s="14"/>
      <c r="B244" s="235"/>
      <c r="C244" s="236"/>
      <c r="D244" s="226" t="s">
        <v>131</v>
      </c>
      <c r="E244" s="237" t="s">
        <v>19</v>
      </c>
      <c r="F244" s="238" t="s">
        <v>305</v>
      </c>
      <c r="G244" s="236"/>
      <c r="H244" s="239">
        <v>218.5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131</v>
      </c>
      <c r="AU244" s="245" t="s">
        <v>83</v>
      </c>
      <c r="AV244" s="14" t="s">
        <v>83</v>
      </c>
      <c r="AW244" s="14" t="s">
        <v>33</v>
      </c>
      <c r="AX244" s="14" t="s">
        <v>80</v>
      </c>
      <c r="AY244" s="245" t="s">
        <v>120</v>
      </c>
    </row>
    <row r="245" s="2" customFormat="1" ht="24.15" customHeight="1">
      <c r="A245" s="40"/>
      <c r="B245" s="41"/>
      <c r="C245" s="206" t="s">
        <v>306</v>
      </c>
      <c r="D245" s="206" t="s">
        <v>122</v>
      </c>
      <c r="E245" s="207" t="s">
        <v>307</v>
      </c>
      <c r="F245" s="208" t="s">
        <v>308</v>
      </c>
      <c r="G245" s="209" t="s">
        <v>301</v>
      </c>
      <c r="H245" s="210">
        <v>655.5</v>
      </c>
      <c r="I245" s="211"/>
      <c r="J245" s="212">
        <f>ROUND(I245*H245,2)</f>
        <v>0</v>
      </c>
      <c r="K245" s="208" t="s">
        <v>126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127</v>
      </c>
      <c r="AT245" s="217" t="s">
        <v>122</v>
      </c>
      <c r="AU245" s="217" t="s">
        <v>83</v>
      </c>
      <c r="AY245" s="19" t="s">
        <v>120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127</v>
      </c>
      <c r="BM245" s="217" t="s">
        <v>309</v>
      </c>
    </row>
    <row r="246" s="2" customFormat="1">
      <c r="A246" s="40"/>
      <c r="B246" s="41"/>
      <c r="C246" s="42"/>
      <c r="D246" s="219" t="s">
        <v>129</v>
      </c>
      <c r="E246" s="42"/>
      <c r="F246" s="220" t="s">
        <v>310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129</v>
      </c>
      <c r="AU246" s="19" t="s">
        <v>83</v>
      </c>
    </row>
    <row r="247" s="13" customFormat="1">
      <c r="A247" s="13"/>
      <c r="B247" s="224"/>
      <c r="C247" s="225"/>
      <c r="D247" s="226" t="s">
        <v>131</v>
      </c>
      <c r="E247" s="227" t="s">
        <v>19</v>
      </c>
      <c r="F247" s="228" t="s">
        <v>311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131</v>
      </c>
      <c r="AU247" s="234" t="s">
        <v>83</v>
      </c>
      <c r="AV247" s="13" t="s">
        <v>80</v>
      </c>
      <c r="AW247" s="13" t="s">
        <v>33</v>
      </c>
      <c r="AX247" s="13" t="s">
        <v>72</v>
      </c>
      <c r="AY247" s="234" t="s">
        <v>120</v>
      </c>
    </row>
    <row r="248" s="14" customFormat="1">
      <c r="A248" s="14"/>
      <c r="B248" s="235"/>
      <c r="C248" s="236"/>
      <c r="D248" s="226" t="s">
        <v>131</v>
      </c>
      <c r="E248" s="237" t="s">
        <v>19</v>
      </c>
      <c r="F248" s="238" t="s">
        <v>312</v>
      </c>
      <c r="G248" s="236"/>
      <c r="H248" s="239">
        <v>655.5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131</v>
      </c>
      <c r="AU248" s="245" t="s">
        <v>83</v>
      </c>
      <c r="AV248" s="14" t="s">
        <v>83</v>
      </c>
      <c r="AW248" s="14" t="s">
        <v>33</v>
      </c>
      <c r="AX248" s="14" t="s">
        <v>80</v>
      </c>
      <c r="AY248" s="245" t="s">
        <v>120</v>
      </c>
    </row>
    <row r="249" s="2" customFormat="1" ht="16.5" customHeight="1">
      <c r="A249" s="40"/>
      <c r="B249" s="41"/>
      <c r="C249" s="206" t="s">
        <v>313</v>
      </c>
      <c r="D249" s="206" t="s">
        <v>122</v>
      </c>
      <c r="E249" s="207" t="s">
        <v>314</v>
      </c>
      <c r="F249" s="208" t="s">
        <v>315</v>
      </c>
      <c r="G249" s="209" t="s">
        <v>301</v>
      </c>
      <c r="H249" s="210">
        <v>765.39999999999998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127</v>
      </c>
      <c r="AT249" s="217" t="s">
        <v>122</v>
      </c>
      <c r="AU249" s="217" t="s">
        <v>83</v>
      </c>
      <c r="AY249" s="19" t="s">
        <v>120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127</v>
      </c>
      <c r="BM249" s="217" t="s">
        <v>316</v>
      </c>
    </row>
    <row r="250" s="14" customFormat="1">
      <c r="A250" s="14"/>
      <c r="B250" s="235"/>
      <c r="C250" s="236"/>
      <c r="D250" s="226" t="s">
        <v>131</v>
      </c>
      <c r="E250" s="237" t="s">
        <v>19</v>
      </c>
      <c r="F250" s="238" t="s">
        <v>317</v>
      </c>
      <c r="G250" s="236"/>
      <c r="H250" s="239">
        <v>570.39999999999998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131</v>
      </c>
      <c r="AU250" s="245" t="s">
        <v>83</v>
      </c>
      <c r="AV250" s="14" t="s">
        <v>83</v>
      </c>
      <c r="AW250" s="14" t="s">
        <v>33</v>
      </c>
      <c r="AX250" s="14" t="s">
        <v>72</v>
      </c>
      <c r="AY250" s="245" t="s">
        <v>120</v>
      </c>
    </row>
    <row r="251" s="14" customFormat="1">
      <c r="A251" s="14"/>
      <c r="B251" s="235"/>
      <c r="C251" s="236"/>
      <c r="D251" s="226" t="s">
        <v>131</v>
      </c>
      <c r="E251" s="237" t="s">
        <v>19</v>
      </c>
      <c r="F251" s="238" t="s">
        <v>318</v>
      </c>
      <c r="G251" s="236"/>
      <c r="H251" s="239">
        <v>195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131</v>
      </c>
      <c r="AU251" s="245" t="s">
        <v>83</v>
      </c>
      <c r="AV251" s="14" t="s">
        <v>83</v>
      </c>
      <c r="AW251" s="14" t="s">
        <v>33</v>
      </c>
      <c r="AX251" s="14" t="s">
        <v>72</v>
      </c>
      <c r="AY251" s="245" t="s">
        <v>120</v>
      </c>
    </row>
    <row r="252" s="15" customFormat="1">
      <c r="A252" s="15"/>
      <c r="B252" s="246"/>
      <c r="C252" s="247"/>
      <c r="D252" s="226" t="s">
        <v>131</v>
      </c>
      <c r="E252" s="248" t="s">
        <v>19</v>
      </c>
      <c r="F252" s="249" t="s">
        <v>162</v>
      </c>
      <c r="G252" s="247"/>
      <c r="H252" s="250">
        <v>765.39999999999998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131</v>
      </c>
      <c r="AU252" s="256" t="s">
        <v>83</v>
      </c>
      <c r="AV252" s="15" t="s">
        <v>127</v>
      </c>
      <c r="AW252" s="15" t="s">
        <v>33</v>
      </c>
      <c r="AX252" s="15" t="s">
        <v>80</v>
      </c>
      <c r="AY252" s="256" t="s">
        <v>120</v>
      </c>
    </row>
    <row r="253" s="2" customFormat="1" ht="16.5" customHeight="1">
      <c r="A253" s="40"/>
      <c r="B253" s="41"/>
      <c r="C253" s="206" t="s">
        <v>319</v>
      </c>
      <c r="D253" s="206" t="s">
        <v>122</v>
      </c>
      <c r="E253" s="207" t="s">
        <v>320</v>
      </c>
      <c r="F253" s="208" t="s">
        <v>321</v>
      </c>
      <c r="G253" s="209" t="s">
        <v>301</v>
      </c>
      <c r="H253" s="210">
        <v>218.5</v>
      </c>
      <c r="I253" s="211"/>
      <c r="J253" s="212">
        <f>ROUND(I253*H253,2)</f>
        <v>0</v>
      </c>
      <c r="K253" s="208" t="s">
        <v>126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127</v>
      </c>
      <c r="AT253" s="217" t="s">
        <v>122</v>
      </c>
      <c r="AU253" s="217" t="s">
        <v>83</v>
      </c>
      <c r="AY253" s="19" t="s">
        <v>120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127</v>
      </c>
      <c r="BM253" s="217" t="s">
        <v>322</v>
      </c>
    </row>
    <row r="254" s="2" customFormat="1">
      <c r="A254" s="40"/>
      <c r="B254" s="41"/>
      <c r="C254" s="42"/>
      <c r="D254" s="219" t="s">
        <v>129</v>
      </c>
      <c r="E254" s="42"/>
      <c r="F254" s="220" t="s">
        <v>323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129</v>
      </c>
      <c r="AU254" s="19" t="s">
        <v>83</v>
      </c>
    </row>
    <row r="255" s="13" customFormat="1">
      <c r="A255" s="13"/>
      <c r="B255" s="224"/>
      <c r="C255" s="225"/>
      <c r="D255" s="226" t="s">
        <v>131</v>
      </c>
      <c r="E255" s="227" t="s">
        <v>19</v>
      </c>
      <c r="F255" s="228" t="s">
        <v>311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131</v>
      </c>
      <c r="AU255" s="234" t="s">
        <v>83</v>
      </c>
      <c r="AV255" s="13" t="s">
        <v>80</v>
      </c>
      <c r="AW255" s="13" t="s">
        <v>33</v>
      </c>
      <c r="AX255" s="13" t="s">
        <v>72</v>
      </c>
      <c r="AY255" s="234" t="s">
        <v>120</v>
      </c>
    </row>
    <row r="256" s="14" customFormat="1">
      <c r="A256" s="14"/>
      <c r="B256" s="235"/>
      <c r="C256" s="236"/>
      <c r="D256" s="226" t="s">
        <v>131</v>
      </c>
      <c r="E256" s="237" t="s">
        <v>19</v>
      </c>
      <c r="F256" s="238" t="s">
        <v>305</v>
      </c>
      <c r="G256" s="236"/>
      <c r="H256" s="239">
        <v>218.5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131</v>
      </c>
      <c r="AU256" s="245" t="s">
        <v>83</v>
      </c>
      <c r="AV256" s="14" t="s">
        <v>83</v>
      </c>
      <c r="AW256" s="14" t="s">
        <v>33</v>
      </c>
      <c r="AX256" s="14" t="s">
        <v>80</v>
      </c>
      <c r="AY256" s="245" t="s">
        <v>120</v>
      </c>
    </row>
    <row r="257" s="12" customFormat="1" ht="22.8" customHeight="1">
      <c r="A257" s="12"/>
      <c r="B257" s="190"/>
      <c r="C257" s="191"/>
      <c r="D257" s="192" t="s">
        <v>71</v>
      </c>
      <c r="E257" s="204" t="s">
        <v>324</v>
      </c>
      <c r="F257" s="204" t="s">
        <v>325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SUM(P258:P261)</f>
        <v>0</v>
      </c>
      <c r="Q257" s="198"/>
      <c r="R257" s="199">
        <f>SUM(R258:R261)</f>
        <v>0</v>
      </c>
      <c r="S257" s="198"/>
      <c r="T257" s="200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80</v>
      </c>
      <c r="AT257" s="202" t="s">
        <v>71</v>
      </c>
      <c r="AU257" s="202" t="s">
        <v>80</v>
      </c>
      <c r="AY257" s="201" t="s">
        <v>120</v>
      </c>
      <c r="BK257" s="203">
        <f>SUM(BK258:BK261)</f>
        <v>0</v>
      </c>
    </row>
    <row r="258" s="2" customFormat="1" ht="24.15" customHeight="1">
      <c r="A258" s="40"/>
      <c r="B258" s="41"/>
      <c r="C258" s="206" t="s">
        <v>326</v>
      </c>
      <c r="D258" s="206" t="s">
        <v>122</v>
      </c>
      <c r="E258" s="207" t="s">
        <v>327</v>
      </c>
      <c r="F258" s="208" t="s">
        <v>328</v>
      </c>
      <c r="G258" s="209" t="s">
        <v>301</v>
      </c>
      <c r="H258" s="210">
        <v>658.19100000000003</v>
      </c>
      <c r="I258" s="211"/>
      <c r="J258" s="212">
        <f>ROUND(I258*H258,2)</f>
        <v>0</v>
      </c>
      <c r="K258" s="208" t="s">
        <v>126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127</v>
      </c>
      <c r="AT258" s="217" t="s">
        <v>122</v>
      </c>
      <c r="AU258" s="217" t="s">
        <v>83</v>
      </c>
      <c r="AY258" s="19" t="s">
        <v>120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127</v>
      </c>
      <c r="BM258" s="217" t="s">
        <v>329</v>
      </c>
    </row>
    <row r="259" s="2" customFormat="1">
      <c r="A259" s="40"/>
      <c r="B259" s="41"/>
      <c r="C259" s="42"/>
      <c r="D259" s="219" t="s">
        <v>129</v>
      </c>
      <c r="E259" s="42"/>
      <c r="F259" s="220" t="s">
        <v>330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129</v>
      </c>
      <c r="AU259" s="19" t="s">
        <v>83</v>
      </c>
    </row>
    <row r="260" s="2" customFormat="1" ht="24.15" customHeight="1">
      <c r="A260" s="40"/>
      <c r="B260" s="41"/>
      <c r="C260" s="206" t="s">
        <v>331</v>
      </c>
      <c r="D260" s="206" t="s">
        <v>122</v>
      </c>
      <c r="E260" s="207" t="s">
        <v>332</v>
      </c>
      <c r="F260" s="208" t="s">
        <v>333</v>
      </c>
      <c r="G260" s="209" t="s">
        <v>301</v>
      </c>
      <c r="H260" s="210">
        <v>658.19100000000003</v>
      </c>
      <c r="I260" s="211"/>
      <c r="J260" s="212">
        <f>ROUND(I260*H260,2)</f>
        <v>0</v>
      </c>
      <c r="K260" s="208" t="s">
        <v>126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127</v>
      </c>
      <c r="AT260" s="217" t="s">
        <v>122</v>
      </c>
      <c r="AU260" s="217" t="s">
        <v>83</v>
      </c>
      <c r="AY260" s="19" t="s">
        <v>120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127</v>
      </c>
      <c r="BM260" s="217" t="s">
        <v>334</v>
      </c>
    </row>
    <row r="261" s="2" customFormat="1">
      <c r="A261" s="40"/>
      <c r="B261" s="41"/>
      <c r="C261" s="42"/>
      <c r="D261" s="219" t="s">
        <v>129</v>
      </c>
      <c r="E261" s="42"/>
      <c r="F261" s="220" t="s">
        <v>335</v>
      </c>
      <c r="G261" s="42"/>
      <c r="H261" s="42"/>
      <c r="I261" s="221"/>
      <c r="J261" s="42"/>
      <c r="K261" s="42"/>
      <c r="L261" s="46"/>
      <c r="M261" s="257"/>
      <c r="N261" s="258"/>
      <c r="O261" s="259"/>
      <c r="P261" s="259"/>
      <c r="Q261" s="259"/>
      <c r="R261" s="259"/>
      <c r="S261" s="259"/>
      <c r="T261" s="26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129</v>
      </c>
      <c r="AU261" s="19" t="s">
        <v>83</v>
      </c>
    </row>
    <row r="262" s="2" customFormat="1" ht="6.96" customHeight="1">
      <c r="A262" s="40"/>
      <c r="B262" s="61"/>
      <c r="C262" s="62"/>
      <c r="D262" s="62"/>
      <c r="E262" s="62"/>
      <c r="F262" s="62"/>
      <c r="G262" s="62"/>
      <c r="H262" s="62"/>
      <c r="I262" s="62"/>
      <c r="J262" s="62"/>
      <c r="K262" s="62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rnCjugnkpmtGcdf2Fe1x2cdZyJ2ODL+Pim/sGjXi0BQC1Jfk1c7lGlMyxq2EWyWOc2VEZ/4mjPqC7ePLqqsBiQ==" hashValue="bBDoTVQJKBmCeFmdTSrPor6KSICvzEWSCEtHO0B2CfFBShWECoLk+u5KL/5YbMW8T/YXwVx50TQCYTW+eLJCCQ==" algorithmName="SHA-512" password="CC35"/>
  <autoFilter ref="C84:K26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4523"/>
    <hyperlink ref="F96" r:id="rId2" display="https://podminky.urs.cz/item/CS_URS_2024_02/113154553"/>
    <hyperlink ref="F101" r:id="rId3" display="https://podminky.urs.cz/item/CS_URS_2024_02/113154557"/>
    <hyperlink ref="F107" r:id="rId4" display="https://podminky.urs.cz/item/CS_URS_2024_02/565135101"/>
    <hyperlink ref="F113" r:id="rId5" display="https://podminky.urs.cz/item/CS_URS_2024_02/569911131"/>
    <hyperlink ref="F119" r:id="rId6" display="https://podminky.urs.cz/item/CS_URS_2024_02/569931132"/>
    <hyperlink ref="F125" r:id="rId7" display="https://podminky.urs.cz/item/CS_URS_2024_02/572141112"/>
    <hyperlink ref="F130" r:id="rId8" display="https://podminky.urs.cz/item/CS_URS_2024_02/572531121"/>
    <hyperlink ref="F136" r:id="rId9" display="https://podminky.urs.cz/item/CS_URS_2024_02/573211107"/>
    <hyperlink ref="F142" r:id="rId10" display="https://podminky.urs.cz/item/CS_URS_2024_02/573211108"/>
    <hyperlink ref="F146" r:id="rId11" display="https://podminky.urs.cz/item/CS_URS_2024_02/577144141"/>
    <hyperlink ref="F152" r:id="rId12" display="https://podminky.urs.cz/item/CS_URS_2024_02/577156141"/>
    <hyperlink ref="F157" r:id="rId13" display="https://podminky.urs.cz/item/CS_URS_2024_02/915211112"/>
    <hyperlink ref="F166" r:id="rId14" display="https://podminky.urs.cz/item/CS_URS_2024_02/915211122"/>
    <hyperlink ref="F171" r:id="rId15" display="https://podminky.urs.cz/item/CS_URS_2024_02/915221122"/>
    <hyperlink ref="F176" r:id="rId16" display="https://podminky.urs.cz/item/CS_URS_2024_02/915611111"/>
    <hyperlink ref="F178" r:id="rId17" display="https://podminky.urs.cz/item/CS_URS_2024_02/919721233"/>
    <hyperlink ref="F184" r:id="rId18" display="https://podminky.urs.cz/item/CS_URS_2024_02/919731121"/>
    <hyperlink ref="F188" r:id="rId19" display="https://podminky.urs.cz/item/CS_URS_2024_02/919731122"/>
    <hyperlink ref="F195" r:id="rId20" display="https://podminky.urs.cz/item/CS_URS_2024_02/919732211"/>
    <hyperlink ref="F202" r:id="rId21" display="https://podminky.urs.cz/item/CS_URS_2024_02/919735111"/>
    <hyperlink ref="F206" r:id="rId22" display="https://podminky.urs.cz/item/CS_URS_2024_02/919735112"/>
    <hyperlink ref="F217" r:id="rId23" display="https://podminky.urs.cz/item/CS_URS_2024_02/938902112"/>
    <hyperlink ref="F221" r:id="rId24" display="https://podminky.urs.cz/item/CS_URS_2024_02/938908411"/>
    <hyperlink ref="F227" r:id="rId25" display="https://podminky.urs.cz/item/CS_URS_2024_02/938909311"/>
    <hyperlink ref="F233" r:id="rId26" display="https://podminky.urs.cz/item/CS_URS_2024_02/938909611"/>
    <hyperlink ref="F242" r:id="rId27" display="https://podminky.urs.cz/item/CS_URS_2024_02/997221551"/>
    <hyperlink ref="F246" r:id="rId28" display="https://podminky.urs.cz/item/CS_URS_2024_02/997221559"/>
    <hyperlink ref="F254" r:id="rId29" display="https://podminky.urs.cz/item/CS_URS_2024_02/997221611"/>
    <hyperlink ref="F259" r:id="rId30" display="https://podminky.urs.cz/item/CS_URS_2024_02/998225111"/>
    <hyperlink ref="F261" r:id="rId31" display="https://podminky.urs.cz/item/CS_URS_2024_02/9982251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II/199 A III/19920a TACHOV - CTIBOŘ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87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ROUND((SUM(BE88:BE274)),  2)</f>
        <v>0</v>
      </c>
      <c r="G33" s="40"/>
      <c r="H33" s="40"/>
      <c r="I33" s="150">
        <v>0.20999999999999999</v>
      </c>
      <c r="J33" s="149">
        <f>ROUND(((SUM(BE88:BE274))*I33),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ROUND((SUM(BF88:BF274)),  2)</f>
        <v>0</v>
      </c>
      <c r="G34" s="40"/>
      <c r="H34" s="40"/>
      <c r="I34" s="150">
        <v>0.12</v>
      </c>
      <c r="J34" s="149">
        <f>ROUND(((SUM(BF88:BF274))*I34),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ROUND((SUM(BG88:BG274)),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ROUND((SUM(BH88:BH274)),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ROUND((SUM(BI88:BI274)),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II/199 A III/19920a TACHOV - CTIBOŘ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102 - Silnice III/19920a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Tachov, Ctiboř</v>
      </c>
      <c r="G52" s="42"/>
      <c r="H52" s="42"/>
      <c r="I52" s="34" t="s">
        <v>23</v>
      </c>
      <c r="J52" s="74" t="str">
        <f>IF(J12="","",J12)</f>
        <v>22. 10. 2024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337</v>
      </c>
      <c r="E62" s="176"/>
      <c r="F62" s="176"/>
      <c r="G62" s="176"/>
      <c r="H62" s="176"/>
      <c r="I62" s="176"/>
      <c r="J62" s="177">
        <f>J114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338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J134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339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J179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J247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J270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II/199 A III/19920a TACHOV - CTIBOŘ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102 - Silnice III/19920a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Tachov, Ctiboř</v>
      </c>
      <c r="G82" s="42"/>
      <c r="H82" s="42"/>
      <c r="I82" s="34" t="s">
        <v>23</v>
      </c>
      <c r="J82" s="74" t="str">
        <f>IF(J12="","",J12)</f>
        <v>22. 10. 2024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SÚS Plzeňského kraje, p.o.</v>
      </c>
      <c r="G84" s="42"/>
      <c r="H84" s="42"/>
      <c r="I84" s="34" t="s">
        <v>31</v>
      </c>
      <c r="J84" s="38" t="str">
        <f>E21</f>
        <v>Ing. Jaroslav Rojt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Jan Leinhäupel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106</v>
      </c>
      <c r="D87" s="182" t="s">
        <v>57</v>
      </c>
      <c r="E87" s="182" t="s">
        <v>53</v>
      </c>
      <c r="F87" s="182" t="s">
        <v>54</v>
      </c>
      <c r="G87" s="182" t="s">
        <v>107</v>
      </c>
      <c r="H87" s="182" t="s">
        <v>108</v>
      </c>
      <c r="I87" s="182" t="s">
        <v>109</v>
      </c>
      <c r="J87" s="182" t="s">
        <v>97</v>
      </c>
      <c r="K87" s="183" t="s">
        <v>110</v>
      </c>
      <c r="L87" s="184"/>
      <c r="M87" s="94" t="s">
        <v>19</v>
      </c>
      <c r="N87" s="95" t="s">
        <v>42</v>
      </c>
      <c r="O87" s="95" t="s">
        <v>111</v>
      </c>
      <c r="P87" s="95" t="s">
        <v>112</v>
      </c>
      <c r="Q87" s="95" t="s">
        <v>113</v>
      </c>
      <c r="R87" s="95" t="s">
        <v>114</v>
      </c>
      <c r="S87" s="95" t="s">
        <v>115</v>
      </c>
      <c r="T87" s="96" t="s">
        <v>116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201.77489200000002</v>
      </c>
      <c r="S88" s="98"/>
      <c r="T88" s="188">
        <f>T89</f>
        <v>703.34580000000005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98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118</v>
      </c>
      <c r="F89" s="193" t="s">
        <v>119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P90+P114+P121+P134+P174+P179+P247+P270</f>
        <v>0</v>
      </c>
      <c r="Q89" s="198"/>
      <c r="R89" s="199">
        <f>R90+R114+R121+R134+R174+R179+R247+R270</f>
        <v>201.77489200000002</v>
      </c>
      <c r="S89" s="198"/>
      <c r="T89" s="200">
        <f>T90+T114+T121+T134+T174+T179+T247+T270</f>
        <v>703.34580000000005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120</v>
      </c>
      <c r="BK89" s="203">
        <f>BK90+BK114+BK121+BK134+BK174+BK179+BK247+BK270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121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SUM(P91:P113)</f>
        <v>0</v>
      </c>
      <c r="Q90" s="198"/>
      <c r="R90" s="199">
        <f>SUM(R91:R113)</f>
        <v>0.040050000000000002</v>
      </c>
      <c r="S90" s="198"/>
      <c r="T90" s="200">
        <f>SUM(T91:T113)</f>
        <v>399.16499999999996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120</v>
      </c>
      <c r="BK90" s="203">
        <f>SUM(BK91:BK113)</f>
        <v>0</v>
      </c>
    </row>
    <row r="91" s="2" customFormat="1" ht="24.15" customHeight="1">
      <c r="A91" s="40"/>
      <c r="B91" s="41"/>
      <c r="C91" s="206" t="s">
        <v>80</v>
      </c>
      <c r="D91" s="206" t="s">
        <v>122</v>
      </c>
      <c r="E91" s="207" t="s">
        <v>123</v>
      </c>
      <c r="F91" s="208" t="s">
        <v>124</v>
      </c>
      <c r="G91" s="209" t="s">
        <v>125</v>
      </c>
      <c r="H91" s="210">
        <v>1335</v>
      </c>
      <c r="I91" s="211"/>
      <c r="J91" s="212">
        <f>ROUND(I91*H91,2)</f>
        <v>0</v>
      </c>
      <c r="K91" s="208" t="s">
        <v>126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1.0000000000000001E-05</v>
      </c>
      <c r="R91" s="215">
        <f>Q91*H91</f>
        <v>0.013350000000000001</v>
      </c>
      <c r="S91" s="215">
        <v>0.11500000000000001</v>
      </c>
      <c r="T91" s="216">
        <f>S91*H91</f>
        <v>153.52500000000001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127</v>
      </c>
      <c r="AT91" s="217" t="s">
        <v>122</v>
      </c>
      <c r="AU91" s="217" t="s">
        <v>83</v>
      </c>
      <c r="AY91" s="19" t="s">
        <v>120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127</v>
      </c>
      <c r="BM91" s="217" t="s">
        <v>128</v>
      </c>
    </row>
    <row r="92" s="2" customFormat="1">
      <c r="A92" s="40"/>
      <c r="B92" s="41"/>
      <c r="C92" s="42"/>
      <c r="D92" s="219" t="s">
        <v>129</v>
      </c>
      <c r="E92" s="42"/>
      <c r="F92" s="220" t="s">
        <v>130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129</v>
      </c>
      <c r="AU92" s="19" t="s">
        <v>83</v>
      </c>
    </row>
    <row r="93" s="13" customFormat="1">
      <c r="A93" s="13"/>
      <c r="B93" s="224"/>
      <c r="C93" s="225"/>
      <c r="D93" s="226" t="s">
        <v>131</v>
      </c>
      <c r="E93" s="227" t="s">
        <v>19</v>
      </c>
      <c r="F93" s="228" t="s">
        <v>132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131</v>
      </c>
      <c r="AU93" s="234" t="s">
        <v>83</v>
      </c>
      <c r="AV93" s="13" t="s">
        <v>80</v>
      </c>
      <c r="AW93" s="13" t="s">
        <v>33</v>
      </c>
      <c r="AX93" s="13" t="s">
        <v>72</v>
      </c>
      <c r="AY93" s="234" t="s">
        <v>120</v>
      </c>
    </row>
    <row r="94" s="14" customFormat="1">
      <c r="A94" s="14"/>
      <c r="B94" s="235"/>
      <c r="C94" s="236"/>
      <c r="D94" s="226" t="s">
        <v>131</v>
      </c>
      <c r="E94" s="237" t="s">
        <v>19</v>
      </c>
      <c r="F94" s="238" t="s">
        <v>340</v>
      </c>
      <c r="G94" s="236"/>
      <c r="H94" s="239">
        <v>1335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131</v>
      </c>
      <c r="AU94" s="245" t="s">
        <v>83</v>
      </c>
      <c r="AV94" s="14" t="s">
        <v>83</v>
      </c>
      <c r="AW94" s="14" t="s">
        <v>33</v>
      </c>
      <c r="AX94" s="14" t="s">
        <v>80</v>
      </c>
      <c r="AY94" s="245" t="s">
        <v>120</v>
      </c>
    </row>
    <row r="95" s="13" customFormat="1">
      <c r="A95" s="13"/>
      <c r="B95" s="224"/>
      <c r="C95" s="225"/>
      <c r="D95" s="226" t="s">
        <v>131</v>
      </c>
      <c r="E95" s="227" t="s">
        <v>19</v>
      </c>
      <c r="F95" s="228" t="s">
        <v>341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131</v>
      </c>
      <c r="AU95" s="234" t="s">
        <v>83</v>
      </c>
      <c r="AV95" s="13" t="s">
        <v>80</v>
      </c>
      <c r="AW95" s="13" t="s">
        <v>33</v>
      </c>
      <c r="AX95" s="13" t="s">
        <v>72</v>
      </c>
      <c r="AY95" s="234" t="s">
        <v>120</v>
      </c>
    </row>
    <row r="96" s="13" customFormat="1">
      <c r="A96" s="13"/>
      <c r="B96" s="224"/>
      <c r="C96" s="225"/>
      <c r="D96" s="226" t="s">
        <v>131</v>
      </c>
      <c r="E96" s="227" t="s">
        <v>19</v>
      </c>
      <c r="F96" s="228" t="s">
        <v>342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131</v>
      </c>
      <c r="AU96" s="234" t="s">
        <v>83</v>
      </c>
      <c r="AV96" s="13" t="s">
        <v>80</v>
      </c>
      <c r="AW96" s="13" t="s">
        <v>33</v>
      </c>
      <c r="AX96" s="13" t="s">
        <v>72</v>
      </c>
      <c r="AY96" s="234" t="s">
        <v>120</v>
      </c>
    </row>
    <row r="97" s="2" customFormat="1" ht="24.15" customHeight="1">
      <c r="A97" s="40"/>
      <c r="B97" s="41"/>
      <c r="C97" s="206" t="s">
        <v>83</v>
      </c>
      <c r="D97" s="206" t="s">
        <v>122</v>
      </c>
      <c r="E97" s="207" t="s">
        <v>343</v>
      </c>
      <c r="F97" s="208" t="s">
        <v>344</v>
      </c>
      <c r="G97" s="209" t="s">
        <v>125</v>
      </c>
      <c r="H97" s="210">
        <v>2670</v>
      </c>
      <c r="I97" s="211"/>
      <c r="J97" s="212">
        <f>ROUND(I97*H97,2)</f>
        <v>0</v>
      </c>
      <c r="K97" s="208" t="s">
        <v>126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1.0000000000000001E-05</v>
      </c>
      <c r="R97" s="215">
        <f>Q97*H97</f>
        <v>0.026700000000000002</v>
      </c>
      <c r="S97" s="215">
        <v>0.091999999999999998</v>
      </c>
      <c r="T97" s="216">
        <f>S97*H97</f>
        <v>245.63999999999999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127</v>
      </c>
      <c r="AT97" s="217" t="s">
        <v>122</v>
      </c>
      <c r="AU97" s="217" t="s">
        <v>83</v>
      </c>
      <c r="AY97" s="19" t="s">
        <v>120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127</v>
      </c>
      <c r="BM97" s="217" t="s">
        <v>345</v>
      </c>
    </row>
    <row r="98" s="2" customFormat="1">
      <c r="A98" s="40"/>
      <c r="B98" s="41"/>
      <c r="C98" s="42"/>
      <c r="D98" s="219" t="s">
        <v>129</v>
      </c>
      <c r="E98" s="42"/>
      <c r="F98" s="220" t="s">
        <v>346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129</v>
      </c>
      <c r="AU98" s="19" t="s">
        <v>83</v>
      </c>
    </row>
    <row r="99" s="13" customFormat="1">
      <c r="A99" s="13"/>
      <c r="B99" s="224"/>
      <c r="C99" s="225"/>
      <c r="D99" s="226" t="s">
        <v>131</v>
      </c>
      <c r="E99" s="227" t="s">
        <v>19</v>
      </c>
      <c r="F99" s="228" t="s">
        <v>141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131</v>
      </c>
      <c r="AU99" s="234" t="s">
        <v>83</v>
      </c>
      <c r="AV99" s="13" t="s">
        <v>80</v>
      </c>
      <c r="AW99" s="13" t="s">
        <v>33</v>
      </c>
      <c r="AX99" s="13" t="s">
        <v>72</v>
      </c>
      <c r="AY99" s="234" t="s">
        <v>120</v>
      </c>
    </row>
    <row r="100" s="14" customFormat="1">
      <c r="A100" s="14"/>
      <c r="B100" s="235"/>
      <c r="C100" s="236"/>
      <c r="D100" s="226" t="s">
        <v>131</v>
      </c>
      <c r="E100" s="237" t="s">
        <v>19</v>
      </c>
      <c r="F100" s="238" t="s">
        <v>347</v>
      </c>
      <c r="G100" s="236"/>
      <c r="H100" s="239">
        <v>2670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131</v>
      </c>
      <c r="AU100" s="245" t="s">
        <v>83</v>
      </c>
      <c r="AV100" s="14" t="s">
        <v>83</v>
      </c>
      <c r="AW100" s="14" t="s">
        <v>33</v>
      </c>
      <c r="AX100" s="14" t="s">
        <v>80</v>
      </c>
      <c r="AY100" s="245" t="s">
        <v>120</v>
      </c>
    </row>
    <row r="101" s="13" customFormat="1">
      <c r="A101" s="13"/>
      <c r="B101" s="224"/>
      <c r="C101" s="225"/>
      <c r="D101" s="226" t="s">
        <v>131</v>
      </c>
      <c r="E101" s="227" t="s">
        <v>19</v>
      </c>
      <c r="F101" s="228" t="s">
        <v>136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131</v>
      </c>
      <c r="AU101" s="234" t="s">
        <v>83</v>
      </c>
      <c r="AV101" s="13" t="s">
        <v>80</v>
      </c>
      <c r="AW101" s="13" t="s">
        <v>33</v>
      </c>
      <c r="AX101" s="13" t="s">
        <v>72</v>
      </c>
      <c r="AY101" s="234" t="s">
        <v>120</v>
      </c>
    </row>
    <row r="102" s="2" customFormat="1" ht="16.5" customHeight="1">
      <c r="A102" s="40"/>
      <c r="B102" s="41"/>
      <c r="C102" s="206" t="s">
        <v>143</v>
      </c>
      <c r="D102" s="206" t="s">
        <v>122</v>
      </c>
      <c r="E102" s="207" t="s">
        <v>348</v>
      </c>
      <c r="F102" s="208" t="s">
        <v>349</v>
      </c>
      <c r="G102" s="209" t="s">
        <v>125</v>
      </c>
      <c r="H102" s="210">
        <v>16</v>
      </c>
      <c r="I102" s="211"/>
      <c r="J102" s="212">
        <f>ROUND(I102*H102,2)</f>
        <v>0</v>
      </c>
      <c r="K102" s="208" t="s">
        <v>126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127</v>
      </c>
      <c r="AT102" s="217" t="s">
        <v>122</v>
      </c>
      <c r="AU102" s="217" t="s">
        <v>83</v>
      </c>
      <c r="AY102" s="19" t="s">
        <v>120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127</v>
      </c>
      <c r="BM102" s="217" t="s">
        <v>350</v>
      </c>
    </row>
    <row r="103" s="2" customFormat="1">
      <c r="A103" s="40"/>
      <c r="B103" s="41"/>
      <c r="C103" s="42"/>
      <c r="D103" s="219" t="s">
        <v>129</v>
      </c>
      <c r="E103" s="42"/>
      <c r="F103" s="220" t="s">
        <v>351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83</v>
      </c>
    </row>
    <row r="104" s="13" customFormat="1">
      <c r="A104" s="13"/>
      <c r="B104" s="224"/>
      <c r="C104" s="225"/>
      <c r="D104" s="226" t="s">
        <v>131</v>
      </c>
      <c r="E104" s="227" t="s">
        <v>19</v>
      </c>
      <c r="F104" s="228" t="s">
        <v>352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131</v>
      </c>
      <c r="AU104" s="234" t="s">
        <v>83</v>
      </c>
      <c r="AV104" s="13" t="s">
        <v>80</v>
      </c>
      <c r="AW104" s="13" t="s">
        <v>33</v>
      </c>
      <c r="AX104" s="13" t="s">
        <v>72</v>
      </c>
      <c r="AY104" s="234" t="s">
        <v>120</v>
      </c>
    </row>
    <row r="105" s="14" customFormat="1">
      <c r="A105" s="14"/>
      <c r="B105" s="235"/>
      <c r="C105" s="236"/>
      <c r="D105" s="226" t="s">
        <v>131</v>
      </c>
      <c r="E105" s="237" t="s">
        <v>19</v>
      </c>
      <c r="F105" s="238" t="s">
        <v>353</v>
      </c>
      <c r="G105" s="236"/>
      <c r="H105" s="239">
        <v>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131</v>
      </c>
      <c r="AU105" s="245" t="s">
        <v>83</v>
      </c>
      <c r="AV105" s="14" t="s">
        <v>83</v>
      </c>
      <c r="AW105" s="14" t="s">
        <v>33</v>
      </c>
      <c r="AX105" s="14" t="s">
        <v>72</v>
      </c>
      <c r="AY105" s="245" t="s">
        <v>120</v>
      </c>
    </row>
    <row r="106" s="14" customFormat="1">
      <c r="A106" s="14"/>
      <c r="B106" s="235"/>
      <c r="C106" s="236"/>
      <c r="D106" s="226" t="s">
        <v>131</v>
      </c>
      <c r="E106" s="237" t="s">
        <v>19</v>
      </c>
      <c r="F106" s="238" t="s">
        <v>354</v>
      </c>
      <c r="G106" s="236"/>
      <c r="H106" s="239">
        <v>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131</v>
      </c>
      <c r="AU106" s="245" t="s">
        <v>83</v>
      </c>
      <c r="AV106" s="14" t="s">
        <v>83</v>
      </c>
      <c r="AW106" s="14" t="s">
        <v>33</v>
      </c>
      <c r="AX106" s="14" t="s">
        <v>72</v>
      </c>
      <c r="AY106" s="245" t="s">
        <v>120</v>
      </c>
    </row>
    <row r="107" s="15" customFormat="1">
      <c r="A107" s="15"/>
      <c r="B107" s="246"/>
      <c r="C107" s="247"/>
      <c r="D107" s="226" t="s">
        <v>131</v>
      </c>
      <c r="E107" s="248" t="s">
        <v>19</v>
      </c>
      <c r="F107" s="249" t="s">
        <v>162</v>
      </c>
      <c r="G107" s="247"/>
      <c r="H107" s="250">
        <v>16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131</v>
      </c>
      <c r="AU107" s="256" t="s">
        <v>83</v>
      </c>
      <c r="AV107" s="15" t="s">
        <v>127</v>
      </c>
      <c r="AW107" s="15" t="s">
        <v>33</v>
      </c>
      <c r="AX107" s="15" t="s">
        <v>80</v>
      </c>
      <c r="AY107" s="256" t="s">
        <v>120</v>
      </c>
    </row>
    <row r="108" s="2" customFormat="1" ht="24.15" customHeight="1">
      <c r="A108" s="40"/>
      <c r="B108" s="41"/>
      <c r="C108" s="206" t="s">
        <v>127</v>
      </c>
      <c r="D108" s="206" t="s">
        <v>122</v>
      </c>
      <c r="E108" s="207" t="s">
        <v>355</v>
      </c>
      <c r="F108" s="208" t="s">
        <v>356</v>
      </c>
      <c r="G108" s="209" t="s">
        <v>357</v>
      </c>
      <c r="H108" s="210">
        <v>3.2000000000000002</v>
      </c>
      <c r="I108" s="211"/>
      <c r="J108" s="212">
        <f>ROUND(I108*H108,2)</f>
        <v>0</v>
      </c>
      <c r="K108" s="208" t="s">
        <v>126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127</v>
      </c>
      <c r="AT108" s="217" t="s">
        <v>122</v>
      </c>
      <c r="AU108" s="217" t="s">
        <v>83</v>
      </c>
      <c r="AY108" s="19" t="s">
        <v>120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127</v>
      </c>
      <c r="BM108" s="217" t="s">
        <v>358</v>
      </c>
    </row>
    <row r="109" s="2" customFormat="1">
      <c r="A109" s="40"/>
      <c r="B109" s="41"/>
      <c r="C109" s="42"/>
      <c r="D109" s="219" t="s">
        <v>129</v>
      </c>
      <c r="E109" s="42"/>
      <c r="F109" s="220" t="s">
        <v>359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83</v>
      </c>
    </row>
    <row r="110" s="14" customFormat="1">
      <c r="A110" s="14"/>
      <c r="B110" s="235"/>
      <c r="C110" s="236"/>
      <c r="D110" s="226" t="s">
        <v>131</v>
      </c>
      <c r="E110" s="237" t="s">
        <v>19</v>
      </c>
      <c r="F110" s="238" t="s">
        <v>360</v>
      </c>
      <c r="G110" s="236"/>
      <c r="H110" s="239">
        <v>3.2000000000000002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131</v>
      </c>
      <c r="AU110" s="245" t="s">
        <v>83</v>
      </c>
      <c r="AV110" s="14" t="s">
        <v>83</v>
      </c>
      <c r="AW110" s="14" t="s">
        <v>33</v>
      </c>
      <c r="AX110" s="14" t="s">
        <v>80</v>
      </c>
      <c r="AY110" s="245" t="s">
        <v>120</v>
      </c>
    </row>
    <row r="111" s="2" customFormat="1" ht="24.15" customHeight="1">
      <c r="A111" s="40"/>
      <c r="B111" s="41"/>
      <c r="C111" s="206" t="s">
        <v>149</v>
      </c>
      <c r="D111" s="206" t="s">
        <v>122</v>
      </c>
      <c r="E111" s="207" t="s">
        <v>361</v>
      </c>
      <c r="F111" s="208" t="s">
        <v>362</v>
      </c>
      <c r="G111" s="209" t="s">
        <v>125</v>
      </c>
      <c r="H111" s="210">
        <v>16</v>
      </c>
      <c r="I111" s="211"/>
      <c r="J111" s="212">
        <f>ROUND(I111*H111,2)</f>
        <v>0</v>
      </c>
      <c r="K111" s="208" t="s">
        <v>126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127</v>
      </c>
      <c r="AT111" s="217" t="s">
        <v>122</v>
      </c>
      <c r="AU111" s="217" t="s">
        <v>83</v>
      </c>
      <c r="AY111" s="19" t="s">
        <v>120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127</v>
      </c>
      <c r="BM111" s="217" t="s">
        <v>363</v>
      </c>
    </row>
    <row r="112" s="2" customFormat="1">
      <c r="A112" s="40"/>
      <c r="B112" s="41"/>
      <c r="C112" s="42"/>
      <c r="D112" s="219" t="s">
        <v>129</v>
      </c>
      <c r="E112" s="42"/>
      <c r="F112" s="220" t="s">
        <v>364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129</v>
      </c>
      <c r="AU112" s="19" t="s">
        <v>83</v>
      </c>
    </row>
    <row r="113" s="14" customFormat="1">
      <c r="A113" s="14"/>
      <c r="B113" s="235"/>
      <c r="C113" s="236"/>
      <c r="D113" s="226" t="s">
        <v>131</v>
      </c>
      <c r="E113" s="237" t="s">
        <v>19</v>
      </c>
      <c r="F113" s="238" t="s">
        <v>365</v>
      </c>
      <c r="G113" s="236"/>
      <c r="H113" s="239">
        <v>16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131</v>
      </c>
      <c r="AU113" s="245" t="s">
        <v>83</v>
      </c>
      <c r="AV113" s="14" t="s">
        <v>83</v>
      </c>
      <c r="AW113" s="14" t="s">
        <v>33</v>
      </c>
      <c r="AX113" s="14" t="s">
        <v>80</v>
      </c>
      <c r="AY113" s="245" t="s">
        <v>120</v>
      </c>
    </row>
    <row r="114" s="12" customFormat="1" ht="22.8" customHeight="1">
      <c r="A114" s="12"/>
      <c r="B114" s="190"/>
      <c r="C114" s="191"/>
      <c r="D114" s="192" t="s">
        <v>71</v>
      </c>
      <c r="E114" s="204" t="s">
        <v>143</v>
      </c>
      <c r="F114" s="204" t="s">
        <v>366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SUM(P115:P120)</f>
        <v>0</v>
      </c>
      <c r="Q114" s="198"/>
      <c r="R114" s="199">
        <f>SUM(R115:R120)</f>
        <v>0.104877</v>
      </c>
      <c r="S114" s="198"/>
      <c r="T114" s="200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80</v>
      </c>
      <c r="AY114" s="201" t="s">
        <v>120</v>
      </c>
      <c r="BK114" s="203">
        <f>SUM(BK115:BK120)</f>
        <v>0</v>
      </c>
    </row>
    <row r="115" s="2" customFormat="1" ht="16.5" customHeight="1">
      <c r="A115" s="40"/>
      <c r="B115" s="41"/>
      <c r="C115" s="206" t="s">
        <v>163</v>
      </c>
      <c r="D115" s="206" t="s">
        <v>122</v>
      </c>
      <c r="E115" s="207" t="s">
        <v>367</v>
      </c>
      <c r="F115" s="208" t="s">
        <v>368</v>
      </c>
      <c r="G115" s="209" t="s">
        <v>301</v>
      </c>
      <c r="H115" s="210">
        <v>0.10000000000000001</v>
      </c>
      <c r="I115" s="211"/>
      <c r="J115" s="212">
        <f>ROUND(I115*H115,2)</f>
        <v>0</v>
      </c>
      <c r="K115" s="208" t="s">
        <v>126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1.04877</v>
      </c>
      <c r="R115" s="215">
        <f>Q115*H115</f>
        <v>0.104877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127</v>
      </c>
      <c r="AT115" s="217" t="s">
        <v>122</v>
      </c>
      <c r="AU115" s="217" t="s">
        <v>83</v>
      </c>
      <c r="AY115" s="19" t="s">
        <v>120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127</v>
      </c>
      <c r="BM115" s="217" t="s">
        <v>369</v>
      </c>
    </row>
    <row r="116" s="2" customFormat="1">
      <c r="A116" s="40"/>
      <c r="B116" s="41"/>
      <c r="C116" s="42"/>
      <c r="D116" s="219" t="s">
        <v>129</v>
      </c>
      <c r="E116" s="42"/>
      <c r="F116" s="220" t="s">
        <v>370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83</v>
      </c>
    </row>
    <row r="117" s="13" customFormat="1">
      <c r="A117" s="13"/>
      <c r="B117" s="224"/>
      <c r="C117" s="225"/>
      <c r="D117" s="226" t="s">
        <v>131</v>
      </c>
      <c r="E117" s="227" t="s">
        <v>19</v>
      </c>
      <c r="F117" s="228" t="s">
        <v>371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131</v>
      </c>
      <c r="AU117" s="234" t="s">
        <v>83</v>
      </c>
      <c r="AV117" s="13" t="s">
        <v>80</v>
      </c>
      <c r="AW117" s="13" t="s">
        <v>33</v>
      </c>
      <c r="AX117" s="13" t="s">
        <v>72</v>
      </c>
      <c r="AY117" s="234" t="s">
        <v>120</v>
      </c>
    </row>
    <row r="118" s="14" customFormat="1">
      <c r="A118" s="14"/>
      <c r="B118" s="235"/>
      <c r="C118" s="236"/>
      <c r="D118" s="226" t="s">
        <v>131</v>
      </c>
      <c r="E118" s="237" t="s">
        <v>19</v>
      </c>
      <c r="F118" s="238" t="s">
        <v>372</v>
      </c>
      <c r="G118" s="236"/>
      <c r="H118" s="239">
        <v>0.050000000000000003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131</v>
      </c>
      <c r="AU118" s="245" t="s">
        <v>83</v>
      </c>
      <c r="AV118" s="14" t="s">
        <v>83</v>
      </c>
      <c r="AW118" s="14" t="s">
        <v>33</v>
      </c>
      <c r="AX118" s="14" t="s">
        <v>72</v>
      </c>
      <c r="AY118" s="245" t="s">
        <v>120</v>
      </c>
    </row>
    <row r="119" s="14" customFormat="1">
      <c r="A119" s="14"/>
      <c r="B119" s="235"/>
      <c r="C119" s="236"/>
      <c r="D119" s="226" t="s">
        <v>131</v>
      </c>
      <c r="E119" s="237" t="s">
        <v>19</v>
      </c>
      <c r="F119" s="238" t="s">
        <v>373</v>
      </c>
      <c r="G119" s="236"/>
      <c r="H119" s="239">
        <v>0.050000000000000003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131</v>
      </c>
      <c r="AU119" s="245" t="s">
        <v>83</v>
      </c>
      <c r="AV119" s="14" t="s">
        <v>83</v>
      </c>
      <c r="AW119" s="14" t="s">
        <v>33</v>
      </c>
      <c r="AX119" s="14" t="s">
        <v>72</v>
      </c>
      <c r="AY119" s="245" t="s">
        <v>120</v>
      </c>
    </row>
    <row r="120" s="15" customFormat="1">
      <c r="A120" s="15"/>
      <c r="B120" s="246"/>
      <c r="C120" s="247"/>
      <c r="D120" s="226" t="s">
        <v>131</v>
      </c>
      <c r="E120" s="248" t="s">
        <v>19</v>
      </c>
      <c r="F120" s="249" t="s">
        <v>162</v>
      </c>
      <c r="G120" s="247"/>
      <c r="H120" s="250">
        <v>0.10000000000000001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131</v>
      </c>
      <c r="AU120" s="256" t="s">
        <v>83</v>
      </c>
      <c r="AV120" s="15" t="s">
        <v>127</v>
      </c>
      <c r="AW120" s="15" t="s">
        <v>33</v>
      </c>
      <c r="AX120" s="15" t="s">
        <v>80</v>
      </c>
      <c r="AY120" s="256" t="s">
        <v>120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127</v>
      </c>
      <c r="F121" s="204" t="s">
        <v>374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SUM(P122:P133)</f>
        <v>0</v>
      </c>
      <c r="Q121" s="198"/>
      <c r="R121" s="199">
        <f>SUM(R122:R133)</f>
        <v>0</v>
      </c>
      <c r="S121" s="198"/>
      <c r="T121" s="200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120</v>
      </c>
      <c r="BK121" s="203">
        <f>SUM(BK122:BK133)</f>
        <v>0</v>
      </c>
    </row>
    <row r="122" s="2" customFormat="1" ht="24.15" customHeight="1">
      <c r="A122" s="40"/>
      <c r="B122" s="41"/>
      <c r="C122" s="206" t="s">
        <v>171</v>
      </c>
      <c r="D122" s="206" t="s">
        <v>122</v>
      </c>
      <c r="E122" s="207" t="s">
        <v>375</v>
      </c>
      <c r="F122" s="208" t="s">
        <v>376</v>
      </c>
      <c r="G122" s="209" t="s">
        <v>125</v>
      </c>
      <c r="H122" s="210">
        <v>16</v>
      </c>
      <c r="I122" s="211"/>
      <c r="J122" s="212">
        <f>ROUND(I122*H122,2)</f>
        <v>0</v>
      </c>
      <c r="K122" s="208" t="s">
        <v>126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127</v>
      </c>
      <c r="AT122" s="217" t="s">
        <v>122</v>
      </c>
      <c r="AU122" s="217" t="s">
        <v>83</v>
      </c>
      <c r="AY122" s="19" t="s">
        <v>120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127</v>
      </c>
      <c r="BM122" s="217" t="s">
        <v>377</v>
      </c>
    </row>
    <row r="123" s="2" customFormat="1">
      <c r="A123" s="40"/>
      <c r="B123" s="41"/>
      <c r="C123" s="42"/>
      <c r="D123" s="219" t="s">
        <v>129</v>
      </c>
      <c r="E123" s="42"/>
      <c r="F123" s="220" t="s">
        <v>378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129</v>
      </c>
      <c r="AU123" s="19" t="s">
        <v>83</v>
      </c>
    </row>
    <row r="124" s="13" customFormat="1">
      <c r="A124" s="13"/>
      <c r="B124" s="224"/>
      <c r="C124" s="225"/>
      <c r="D124" s="226" t="s">
        <v>131</v>
      </c>
      <c r="E124" s="227" t="s">
        <v>19</v>
      </c>
      <c r="F124" s="228" t="s">
        <v>352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131</v>
      </c>
      <c r="AU124" s="234" t="s">
        <v>83</v>
      </c>
      <c r="AV124" s="13" t="s">
        <v>80</v>
      </c>
      <c r="AW124" s="13" t="s">
        <v>33</v>
      </c>
      <c r="AX124" s="13" t="s">
        <v>72</v>
      </c>
      <c r="AY124" s="234" t="s">
        <v>120</v>
      </c>
    </row>
    <row r="125" s="14" customFormat="1">
      <c r="A125" s="14"/>
      <c r="B125" s="235"/>
      <c r="C125" s="236"/>
      <c r="D125" s="226" t="s">
        <v>131</v>
      </c>
      <c r="E125" s="237" t="s">
        <v>19</v>
      </c>
      <c r="F125" s="238" t="s">
        <v>353</v>
      </c>
      <c r="G125" s="236"/>
      <c r="H125" s="239">
        <v>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131</v>
      </c>
      <c r="AU125" s="245" t="s">
        <v>83</v>
      </c>
      <c r="AV125" s="14" t="s">
        <v>83</v>
      </c>
      <c r="AW125" s="14" t="s">
        <v>33</v>
      </c>
      <c r="AX125" s="14" t="s">
        <v>72</v>
      </c>
      <c r="AY125" s="245" t="s">
        <v>120</v>
      </c>
    </row>
    <row r="126" s="14" customFormat="1">
      <c r="A126" s="14"/>
      <c r="B126" s="235"/>
      <c r="C126" s="236"/>
      <c r="D126" s="226" t="s">
        <v>131</v>
      </c>
      <c r="E126" s="237" t="s">
        <v>19</v>
      </c>
      <c r="F126" s="238" t="s">
        <v>354</v>
      </c>
      <c r="G126" s="236"/>
      <c r="H126" s="239">
        <v>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131</v>
      </c>
      <c r="AU126" s="245" t="s">
        <v>83</v>
      </c>
      <c r="AV126" s="14" t="s">
        <v>83</v>
      </c>
      <c r="AW126" s="14" t="s">
        <v>33</v>
      </c>
      <c r="AX126" s="14" t="s">
        <v>72</v>
      </c>
      <c r="AY126" s="245" t="s">
        <v>120</v>
      </c>
    </row>
    <row r="127" s="15" customFormat="1">
      <c r="A127" s="15"/>
      <c r="B127" s="246"/>
      <c r="C127" s="247"/>
      <c r="D127" s="226" t="s">
        <v>131</v>
      </c>
      <c r="E127" s="248" t="s">
        <v>19</v>
      </c>
      <c r="F127" s="249" t="s">
        <v>162</v>
      </c>
      <c r="G127" s="247"/>
      <c r="H127" s="250">
        <v>16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131</v>
      </c>
      <c r="AU127" s="256" t="s">
        <v>83</v>
      </c>
      <c r="AV127" s="15" t="s">
        <v>127</v>
      </c>
      <c r="AW127" s="15" t="s">
        <v>33</v>
      </c>
      <c r="AX127" s="15" t="s">
        <v>80</v>
      </c>
      <c r="AY127" s="256" t="s">
        <v>120</v>
      </c>
    </row>
    <row r="128" s="2" customFormat="1" ht="24.15" customHeight="1">
      <c r="A128" s="40"/>
      <c r="B128" s="41"/>
      <c r="C128" s="206" t="s">
        <v>178</v>
      </c>
      <c r="D128" s="206" t="s">
        <v>122</v>
      </c>
      <c r="E128" s="207" t="s">
        <v>379</v>
      </c>
      <c r="F128" s="208" t="s">
        <v>380</v>
      </c>
      <c r="G128" s="209" t="s">
        <v>357</v>
      </c>
      <c r="H128" s="210">
        <v>1.5</v>
      </c>
      <c r="I128" s="211"/>
      <c r="J128" s="212">
        <f>ROUND(I128*H128,2)</f>
        <v>0</v>
      </c>
      <c r="K128" s="208" t="s">
        <v>126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127</v>
      </c>
      <c r="AT128" s="217" t="s">
        <v>122</v>
      </c>
      <c r="AU128" s="217" t="s">
        <v>83</v>
      </c>
      <c r="AY128" s="19" t="s">
        <v>120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127</v>
      </c>
      <c r="BM128" s="217" t="s">
        <v>381</v>
      </c>
    </row>
    <row r="129" s="2" customFormat="1">
      <c r="A129" s="40"/>
      <c r="B129" s="41"/>
      <c r="C129" s="42"/>
      <c r="D129" s="219" t="s">
        <v>129</v>
      </c>
      <c r="E129" s="42"/>
      <c r="F129" s="220" t="s">
        <v>382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129</v>
      </c>
      <c r="AU129" s="19" t="s">
        <v>83</v>
      </c>
    </row>
    <row r="130" s="13" customFormat="1">
      <c r="A130" s="13"/>
      <c r="B130" s="224"/>
      <c r="C130" s="225"/>
      <c r="D130" s="226" t="s">
        <v>131</v>
      </c>
      <c r="E130" s="227" t="s">
        <v>19</v>
      </c>
      <c r="F130" s="228" t="s">
        <v>352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131</v>
      </c>
      <c r="AU130" s="234" t="s">
        <v>83</v>
      </c>
      <c r="AV130" s="13" t="s">
        <v>80</v>
      </c>
      <c r="AW130" s="13" t="s">
        <v>33</v>
      </c>
      <c r="AX130" s="13" t="s">
        <v>72</v>
      </c>
      <c r="AY130" s="234" t="s">
        <v>120</v>
      </c>
    </row>
    <row r="131" s="14" customFormat="1">
      <c r="A131" s="14"/>
      <c r="B131" s="235"/>
      <c r="C131" s="236"/>
      <c r="D131" s="226" t="s">
        <v>131</v>
      </c>
      <c r="E131" s="237" t="s">
        <v>19</v>
      </c>
      <c r="F131" s="238" t="s">
        <v>383</v>
      </c>
      <c r="G131" s="236"/>
      <c r="H131" s="239">
        <v>0.75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131</v>
      </c>
      <c r="AU131" s="245" t="s">
        <v>83</v>
      </c>
      <c r="AV131" s="14" t="s">
        <v>83</v>
      </c>
      <c r="AW131" s="14" t="s">
        <v>33</v>
      </c>
      <c r="AX131" s="14" t="s">
        <v>72</v>
      </c>
      <c r="AY131" s="245" t="s">
        <v>120</v>
      </c>
    </row>
    <row r="132" s="14" customFormat="1">
      <c r="A132" s="14"/>
      <c r="B132" s="235"/>
      <c r="C132" s="236"/>
      <c r="D132" s="226" t="s">
        <v>131</v>
      </c>
      <c r="E132" s="237" t="s">
        <v>19</v>
      </c>
      <c r="F132" s="238" t="s">
        <v>384</v>
      </c>
      <c r="G132" s="236"/>
      <c r="H132" s="239">
        <v>0.75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131</v>
      </c>
      <c r="AU132" s="245" t="s">
        <v>83</v>
      </c>
      <c r="AV132" s="14" t="s">
        <v>83</v>
      </c>
      <c r="AW132" s="14" t="s">
        <v>33</v>
      </c>
      <c r="AX132" s="14" t="s">
        <v>72</v>
      </c>
      <c r="AY132" s="245" t="s">
        <v>120</v>
      </c>
    </row>
    <row r="133" s="15" customFormat="1">
      <c r="A133" s="15"/>
      <c r="B133" s="246"/>
      <c r="C133" s="247"/>
      <c r="D133" s="226" t="s">
        <v>131</v>
      </c>
      <c r="E133" s="248" t="s">
        <v>19</v>
      </c>
      <c r="F133" s="249" t="s">
        <v>162</v>
      </c>
      <c r="G133" s="247"/>
      <c r="H133" s="250">
        <v>1.5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131</v>
      </c>
      <c r="AU133" s="256" t="s">
        <v>83</v>
      </c>
      <c r="AV133" s="15" t="s">
        <v>127</v>
      </c>
      <c r="AW133" s="15" t="s">
        <v>33</v>
      </c>
      <c r="AX133" s="15" t="s">
        <v>80</v>
      </c>
      <c r="AY133" s="256" t="s">
        <v>120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149</v>
      </c>
      <c r="F134" s="204" t="s">
        <v>150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SUM(P135:P173)</f>
        <v>0</v>
      </c>
      <c r="Q134" s="198"/>
      <c r="R134" s="199">
        <f>SUM(R135:R173)</f>
        <v>177.62266000000003</v>
      </c>
      <c r="S134" s="198"/>
      <c r="T134" s="200">
        <f>SUM(T135:T173)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120</v>
      </c>
      <c r="BK134" s="203">
        <f>SUM(BK135:BK173)</f>
        <v>0</v>
      </c>
    </row>
    <row r="135" s="2" customFormat="1" ht="24.15" customHeight="1">
      <c r="A135" s="40"/>
      <c r="B135" s="41"/>
      <c r="C135" s="206" t="s">
        <v>187</v>
      </c>
      <c r="D135" s="206" t="s">
        <v>122</v>
      </c>
      <c r="E135" s="207" t="s">
        <v>151</v>
      </c>
      <c r="F135" s="208" t="s">
        <v>152</v>
      </c>
      <c r="G135" s="209" t="s">
        <v>125</v>
      </c>
      <c r="H135" s="210">
        <v>1335</v>
      </c>
      <c r="I135" s="211"/>
      <c r="J135" s="212">
        <f>ROUND(I135*H135,2)</f>
        <v>0</v>
      </c>
      <c r="K135" s="208" t="s">
        <v>126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127</v>
      </c>
      <c r="AT135" s="217" t="s">
        <v>122</v>
      </c>
      <c r="AU135" s="217" t="s">
        <v>83</v>
      </c>
      <c r="AY135" s="19" t="s">
        <v>120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127</v>
      </c>
      <c r="BM135" s="217" t="s">
        <v>153</v>
      </c>
    </row>
    <row r="136" s="2" customFormat="1">
      <c r="A136" s="40"/>
      <c r="B136" s="41"/>
      <c r="C136" s="42"/>
      <c r="D136" s="219" t="s">
        <v>129</v>
      </c>
      <c r="E136" s="42"/>
      <c r="F136" s="220" t="s">
        <v>154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129</v>
      </c>
      <c r="AU136" s="19" t="s">
        <v>83</v>
      </c>
    </row>
    <row r="137" s="13" customFormat="1">
      <c r="A137" s="13"/>
      <c r="B137" s="224"/>
      <c r="C137" s="225"/>
      <c r="D137" s="226" t="s">
        <v>131</v>
      </c>
      <c r="E137" s="227" t="s">
        <v>19</v>
      </c>
      <c r="F137" s="228" t="s">
        <v>132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131</v>
      </c>
      <c r="AU137" s="234" t="s">
        <v>83</v>
      </c>
      <c r="AV137" s="13" t="s">
        <v>80</v>
      </c>
      <c r="AW137" s="13" t="s">
        <v>33</v>
      </c>
      <c r="AX137" s="13" t="s">
        <v>72</v>
      </c>
      <c r="AY137" s="234" t="s">
        <v>120</v>
      </c>
    </row>
    <row r="138" s="14" customFormat="1">
      <c r="A138" s="14"/>
      <c r="B138" s="235"/>
      <c r="C138" s="236"/>
      <c r="D138" s="226" t="s">
        <v>131</v>
      </c>
      <c r="E138" s="237" t="s">
        <v>19</v>
      </c>
      <c r="F138" s="238" t="s">
        <v>340</v>
      </c>
      <c r="G138" s="236"/>
      <c r="H138" s="239">
        <v>1335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131</v>
      </c>
      <c r="AU138" s="245" t="s">
        <v>83</v>
      </c>
      <c r="AV138" s="14" t="s">
        <v>83</v>
      </c>
      <c r="AW138" s="14" t="s">
        <v>33</v>
      </c>
      <c r="AX138" s="14" t="s">
        <v>80</v>
      </c>
      <c r="AY138" s="245" t="s">
        <v>120</v>
      </c>
    </row>
    <row r="139" s="13" customFormat="1">
      <c r="A139" s="13"/>
      <c r="B139" s="224"/>
      <c r="C139" s="225"/>
      <c r="D139" s="226" t="s">
        <v>131</v>
      </c>
      <c r="E139" s="227" t="s">
        <v>19</v>
      </c>
      <c r="F139" s="228" t="s">
        <v>135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131</v>
      </c>
      <c r="AU139" s="234" t="s">
        <v>83</v>
      </c>
      <c r="AV139" s="13" t="s">
        <v>80</v>
      </c>
      <c r="AW139" s="13" t="s">
        <v>33</v>
      </c>
      <c r="AX139" s="13" t="s">
        <v>72</v>
      </c>
      <c r="AY139" s="234" t="s">
        <v>120</v>
      </c>
    </row>
    <row r="140" s="2" customFormat="1" ht="24.15" customHeight="1">
      <c r="A140" s="40"/>
      <c r="B140" s="41"/>
      <c r="C140" s="206" t="s">
        <v>192</v>
      </c>
      <c r="D140" s="206" t="s">
        <v>122</v>
      </c>
      <c r="E140" s="207" t="s">
        <v>155</v>
      </c>
      <c r="F140" s="208" t="s">
        <v>156</v>
      </c>
      <c r="G140" s="209" t="s">
        <v>125</v>
      </c>
      <c r="H140" s="210">
        <v>426.5</v>
      </c>
      <c r="I140" s="211"/>
      <c r="J140" s="212">
        <f>ROUND(I140*H140,2)</f>
        <v>0</v>
      </c>
      <c r="K140" s="208" t="s">
        <v>126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0.108</v>
      </c>
      <c r="R140" s="215">
        <f>Q140*H140</f>
        <v>46.061999999999998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127</v>
      </c>
      <c r="AT140" s="217" t="s">
        <v>122</v>
      </c>
      <c r="AU140" s="217" t="s">
        <v>83</v>
      </c>
      <c r="AY140" s="19" t="s">
        <v>120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127</v>
      </c>
      <c r="BM140" s="217" t="s">
        <v>157</v>
      </c>
    </row>
    <row r="141" s="2" customFormat="1">
      <c r="A141" s="40"/>
      <c r="B141" s="41"/>
      <c r="C141" s="42"/>
      <c r="D141" s="219" t="s">
        <v>129</v>
      </c>
      <c r="E141" s="42"/>
      <c r="F141" s="220" t="s">
        <v>158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129</v>
      </c>
      <c r="AU141" s="19" t="s">
        <v>83</v>
      </c>
    </row>
    <row r="142" s="13" customFormat="1">
      <c r="A142" s="13"/>
      <c r="B142" s="224"/>
      <c r="C142" s="225"/>
      <c r="D142" s="226" t="s">
        <v>131</v>
      </c>
      <c r="E142" s="227" t="s">
        <v>19</v>
      </c>
      <c r="F142" s="228" t="s">
        <v>159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131</v>
      </c>
      <c r="AU142" s="234" t="s">
        <v>83</v>
      </c>
      <c r="AV142" s="13" t="s">
        <v>80</v>
      </c>
      <c r="AW142" s="13" t="s">
        <v>33</v>
      </c>
      <c r="AX142" s="13" t="s">
        <v>72</v>
      </c>
      <c r="AY142" s="234" t="s">
        <v>120</v>
      </c>
    </row>
    <row r="143" s="14" customFormat="1">
      <c r="A143" s="14"/>
      <c r="B143" s="235"/>
      <c r="C143" s="236"/>
      <c r="D143" s="226" t="s">
        <v>131</v>
      </c>
      <c r="E143" s="237" t="s">
        <v>19</v>
      </c>
      <c r="F143" s="238" t="s">
        <v>385</v>
      </c>
      <c r="G143" s="236"/>
      <c r="H143" s="239">
        <v>214.25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131</v>
      </c>
      <c r="AU143" s="245" t="s">
        <v>83</v>
      </c>
      <c r="AV143" s="14" t="s">
        <v>83</v>
      </c>
      <c r="AW143" s="14" t="s">
        <v>33</v>
      </c>
      <c r="AX143" s="14" t="s">
        <v>72</v>
      </c>
      <c r="AY143" s="245" t="s">
        <v>120</v>
      </c>
    </row>
    <row r="144" s="14" customFormat="1">
      <c r="A144" s="14"/>
      <c r="B144" s="235"/>
      <c r="C144" s="236"/>
      <c r="D144" s="226" t="s">
        <v>131</v>
      </c>
      <c r="E144" s="237" t="s">
        <v>19</v>
      </c>
      <c r="F144" s="238" t="s">
        <v>386</v>
      </c>
      <c r="G144" s="236"/>
      <c r="H144" s="239">
        <v>212.25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131</v>
      </c>
      <c r="AU144" s="245" t="s">
        <v>83</v>
      </c>
      <c r="AV144" s="14" t="s">
        <v>83</v>
      </c>
      <c r="AW144" s="14" t="s">
        <v>33</v>
      </c>
      <c r="AX144" s="14" t="s">
        <v>72</v>
      </c>
      <c r="AY144" s="245" t="s">
        <v>120</v>
      </c>
    </row>
    <row r="145" s="15" customFormat="1">
      <c r="A145" s="15"/>
      <c r="B145" s="246"/>
      <c r="C145" s="247"/>
      <c r="D145" s="226" t="s">
        <v>131</v>
      </c>
      <c r="E145" s="248" t="s">
        <v>19</v>
      </c>
      <c r="F145" s="249" t="s">
        <v>162</v>
      </c>
      <c r="G145" s="247"/>
      <c r="H145" s="250">
        <v>426.5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131</v>
      </c>
      <c r="AU145" s="256" t="s">
        <v>83</v>
      </c>
      <c r="AV145" s="15" t="s">
        <v>127</v>
      </c>
      <c r="AW145" s="15" t="s">
        <v>33</v>
      </c>
      <c r="AX145" s="15" t="s">
        <v>80</v>
      </c>
      <c r="AY145" s="256" t="s">
        <v>120</v>
      </c>
    </row>
    <row r="146" s="2" customFormat="1" ht="24.15" customHeight="1">
      <c r="A146" s="40"/>
      <c r="B146" s="41"/>
      <c r="C146" s="206" t="s">
        <v>198</v>
      </c>
      <c r="D146" s="206" t="s">
        <v>122</v>
      </c>
      <c r="E146" s="207" t="s">
        <v>172</v>
      </c>
      <c r="F146" s="208" t="s">
        <v>173</v>
      </c>
      <c r="G146" s="209" t="s">
        <v>125</v>
      </c>
      <c r="H146" s="210">
        <v>800</v>
      </c>
      <c r="I146" s="211"/>
      <c r="J146" s="212">
        <f>ROUND(I146*H146,2)</f>
        <v>0</v>
      </c>
      <c r="K146" s="208" t="s">
        <v>126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0.15620000000000001</v>
      </c>
      <c r="R146" s="215">
        <f>Q146*H146</f>
        <v>124.96000000000001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127</v>
      </c>
      <c r="AT146" s="217" t="s">
        <v>122</v>
      </c>
      <c r="AU146" s="217" t="s">
        <v>83</v>
      </c>
      <c r="AY146" s="19" t="s">
        <v>120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127</v>
      </c>
      <c r="BM146" s="217" t="s">
        <v>174</v>
      </c>
    </row>
    <row r="147" s="2" customFormat="1">
      <c r="A147" s="40"/>
      <c r="B147" s="41"/>
      <c r="C147" s="42"/>
      <c r="D147" s="219" t="s">
        <v>129</v>
      </c>
      <c r="E147" s="42"/>
      <c r="F147" s="220" t="s">
        <v>175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129</v>
      </c>
      <c r="AU147" s="19" t="s">
        <v>83</v>
      </c>
    </row>
    <row r="148" s="13" customFormat="1">
      <c r="A148" s="13"/>
      <c r="B148" s="224"/>
      <c r="C148" s="225"/>
      <c r="D148" s="226" t="s">
        <v>131</v>
      </c>
      <c r="E148" s="227" t="s">
        <v>19</v>
      </c>
      <c r="F148" s="228" t="s">
        <v>176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131</v>
      </c>
      <c r="AU148" s="234" t="s">
        <v>83</v>
      </c>
      <c r="AV148" s="13" t="s">
        <v>80</v>
      </c>
      <c r="AW148" s="13" t="s">
        <v>33</v>
      </c>
      <c r="AX148" s="13" t="s">
        <v>72</v>
      </c>
      <c r="AY148" s="234" t="s">
        <v>120</v>
      </c>
    </row>
    <row r="149" s="14" customFormat="1">
      <c r="A149" s="14"/>
      <c r="B149" s="235"/>
      <c r="C149" s="236"/>
      <c r="D149" s="226" t="s">
        <v>131</v>
      </c>
      <c r="E149" s="237" t="s">
        <v>19</v>
      </c>
      <c r="F149" s="238" t="s">
        <v>387</v>
      </c>
      <c r="G149" s="236"/>
      <c r="H149" s="239">
        <v>800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131</v>
      </c>
      <c r="AU149" s="245" t="s">
        <v>83</v>
      </c>
      <c r="AV149" s="14" t="s">
        <v>83</v>
      </c>
      <c r="AW149" s="14" t="s">
        <v>33</v>
      </c>
      <c r="AX149" s="14" t="s">
        <v>80</v>
      </c>
      <c r="AY149" s="245" t="s">
        <v>120</v>
      </c>
    </row>
    <row r="150" s="13" customFormat="1">
      <c r="A150" s="13"/>
      <c r="B150" s="224"/>
      <c r="C150" s="225"/>
      <c r="D150" s="226" t="s">
        <v>131</v>
      </c>
      <c r="E150" s="227" t="s">
        <v>19</v>
      </c>
      <c r="F150" s="228" t="s">
        <v>135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131</v>
      </c>
      <c r="AU150" s="234" t="s">
        <v>83</v>
      </c>
      <c r="AV150" s="13" t="s">
        <v>80</v>
      </c>
      <c r="AW150" s="13" t="s">
        <v>33</v>
      </c>
      <c r="AX150" s="13" t="s">
        <v>72</v>
      </c>
      <c r="AY150" s="234" t="s">
        <v>120</v>
      </c>
    </row>
    <row r="151" s="2" customFormat="1" ht="16.5" customHeight="1">
      <c r="A151" s="40"/>
      <c r="B151" s="41"/>
      <c r="C151" s="206" t="s">
        <v>8</v>
      </c>
      <c r="D151" s="206" t="s">
        <v>122</v>
      </c>
      <c r="E151" s="207" t="s">
        <v>179</v>
      </c>
      <c r="F151" s="208" t="s">
        <v>180</v>
      </c>
      <c r="G151" s="209" t="s">
        <v>181</v>
      </c>
      <c r="H151" s="210">
        <v>90</v>
      </c>
      <c r="I151" s="211"/>
      <c r="J151" s="212">
        <f>ROUND(I151*H151,2)</f>
        <v>0</v>
      </c>
      <c r="K151" s="208" t="s">
        <v>126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0.00084999999999999995</v>
      </c>
      <c r="R151" s="215">
        <f>Q151*H151</f>
        <v>0.076499999999999999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127</v>
      </c>
      <c r="AT151" s="217" t="s">
        <v>122</v>
      </c>
      <c r="AU151" s="217" t="s">
        <v>83</v>
      </c>
      <c r="AY151" s="19" t="s">
        <v>120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127</v>
      </c>
      <c r="BM151" s="217" t="s">
        <v>182</v>
      </c>
    </row>
    <row r="152" s="2" customFormat="1">
      <c r="A152" s="40"/>
      <c r="B152" s="41"/>
      <c r="C152" s="42"/>
      <c r="D152" s="219" t="s">
        <v>129</v>
      </c>
      <c r="E152" s="42"/>
      <c r="F152" s="220" t="s">
        <v>183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129</v>
      </c>
      <c r="AU152" s="19" t="s">
        <v>83</v>
      </c>
    </row>
    <row r="153" s="13" customFormat="1">
      <c r="A153" s="13"/>
      <c r="B153" s="224"/>
      <c r="C153" s="225"/>
      <c r="D153" s="226" t="s">
        <v>131</v>
      </c>
      <c r="E153" s="227" t="s">
        <v>19</v>
      </c>
      <c r="F153" s="228" t="s">
        <v>184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131</v>
      </c>
      <c r="AU153" s="234" t="s">
        <v>83</v>
      </c>
      <c r="AV153" s="13" t="s">
        <v>80</v>
      </c>
      <c r="AW153" s="13" t="s">
        <v>33</v>
      </c>
      <c r="AX153" s="13" t="s">
        <v>72</v>
      </c>
      <c r="AY153" s="234" t="s">
        <v>120</v>
      </c>
    </row>
    <row r="154" s="14" customFormat="1">
      <c r="A154" s="14"/>
      <c r="B154" s="235"/>
      <c r="C154" s="236"/>
      <c r="D154" s="226" t="s">
        <v>131</v>
      </c>
      <c r="E154" s="237" t="s">
        <v>19</v>
      </c>
      <c r="F154" s="238" t="s">
        <v>388</v>
      </c>
      <c r="G154" s="236"/>
      <c r="H154" s="239">
        <v>90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131</v>
      </c>
      <c r="AU154" s="245" t="s">
        <v>83</v>
      </c>
      <c r="AV154" s="14" t="s">
        <v>83</v>
      </c>
      <c r="AW154" s="14" t="s">
        <v>33</v>
      </c>
      <c r="AX154" s="14" t="s">
        <v>80</v>
      </c>
      <c r="AY154" s="245" t="s">
        <v>120</v>
      </c>
    </row>
    <row r="155" s="13" customFormat="1">
      <c r="A155" s="13"/>
      <c r="B155" s="224"/>
      <c r="C155" s="225"/>
      <c r="D155" s="226" t="s">
        <v>131</v>
      </c>
      <c r="E155" s="227" t="s">
        <v>19</v>
      </c>
      <c r="F155" s="228" t="s">
        <v>135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131</v>
      </c>
      <c r="AU155" s="234" t="s">
        <v>83</v>
      </c>
      <c r="AV155" s="13" t="s">
        <v>80</v>
      </c>
      <c r="AW155" s="13" t="s">
        <v>33</v>
      </c>
      <c r="AX155" s="13" t="s">
        <v>72</v>
      </c>
      <c r="AY155" s="234" t="s">
        <v>120</v>
      </c>
    </row>
    <row r="156" s="2" customFormat="1" ht="16.5" customHeight="1">
      <c r="A156" s="40"/>
      <c r="B156" s="41"/>
      <c r="C156" s="206" t="s">
        <v>208</v>
      </c>
      <c r="D156" s="206" t="s">
        <v>122</v>
      </c>
      <c r="E156" s="207" t="s">
        <v>188</v>
      </c>
      <c r="F156" s="208" t="s">
        <v>189</v>
      </c>
      <c r="G156" s="209" t="s">
        <v>125</v>
      </c>
      <c r="H156" s="210">
        <v>2670</v>
      </c>
      <c r="I156" s="211"/>
      <c r="J156" s="212">
        <f>ROUND(I156*H156,2)</f>
        <v>0</v>
      </c>
      <c r="K156" s="208" t="s">
        <v>126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127</v>
      </c>
      <c r="AT156" s="217" t="s">
        <v>122</v>
      </c>
      <c r="AU156" s="217" t="s">
        <v>83</v>
      </c>
      <c r="AY156" s="19" t="s">
        <v>120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127</v>
      </c>
      <c r="BM156" s="217" t="s">
        <v>190</v>
      </c>
    </row>
    <row r="157" s="2" customFormat="1">
      <c r="A157" s="40"/>
      <c r="B157" s="41"/>
      <c r="C157" s="42"/>
      <c r="D157" s="219" t="s">
        <v>129</v>
      </c>
      <c r="E157" s="42"/>
      <c r="F157" s="220" t="s">
        <v>191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83</v>
      </c>
    </row>
    <row r="158" s="13" customFormat="1">
      <c r="A158" s="13"/>
      <c r="B158" s="224"/>
      <c r="C158" s="225"/>
      <c r="D158" s="226" t="s">
        <v>131</v>
      </c>
      <c r="E158" s="227" t="s">
        <v>19</v>
      </c>
      <c r="F158" s="228" t="s">
        <v>141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131</v>
      </c>
      <c r="AU158" s="234" t="s">
        <v>83</v>
      </c>
      <c r="AV158" s="13" t="s">
        <v>80</v>
      </c>
      <c r="AW158" s="13" t="s">
        <v>33</v>
      </c>
      <c r="AX158" s="13" t="s">
        <v>72</v>
      </c>
      <c r="AY158" s="234" t="s">
        <v>120</v>
      </c>
    </row>
    <row r="159" s="14" customFormat="1">
      <c r="A159" s="14"/>
      <c r="B159" s="235"/>
      <c r="C159" s="236"/>
      <c r="D159" s="226" t="s">
        <v>131</v>
      </c>
      <c r="E159" s="237" t="s">
        <v>19</v>
      </c>
      <c r="F159" s="238" t="s">
        <v>347</v>
      </c>
      <c r="G159" s="236"/>
      <c r="H159" s="239">
        <v>2670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131</v>
      </c>
      <c r="AU159" s="245" t="s">
        <v>83</v>
      </c>
      <c r="AV159" s="14" t="s">
        <v>83</v>
      </c>
      <c r="AW159" s="14" t="s">
        <v>33</v>
      </c>
      <c r="AX159" s="14" t="s">
        <v>80</v>
      </c>
      <c r="AY159" s="245" t="s">
        <v>120</v>
      </c>
    </row>
    <row r="160" s="2" customFormat="1" ht="24.15" customHeight="1">
      <c r="A160" s="40"/>
      <c r="B160" s="41"/>
      <c r="C160" s="206" t="s">
        <v>219</v>
      </c>
      <c r="D160" s="206" t="s">
        <v>122</v>
      </c>
      <c r="E160" s="207" t="s">
        <v>389</v>
      </c>
      <c r="F160" s="208" t="s">
        <v>390</v>
      </c>
      <c r="G160" s="209" t="s">
        <v>125</v>
      </c>
      <c r="H160" s="210">
        <v>2670</v>
      </c>
      <c r="I160" s="211"/>
      <c r="J160" s="212">
        <f>ROUND(I160*H160,2)</f>
        <v>0</v>
      </c>
      <c r="K160" s="208" t="s">
        <v>126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127</v>
      </c>
      <c r="AT160" s="217" t="s">
        <v>122</v>
      </c>
      <c r="AU160" s="217" t="s">
        <v>83</v>
      </c>
      <c r="AY160" s="19" t="s">
        <v>120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127</v>
      </c>
      <c r="BM160" s="217" t="s">
        <v>391</v>
      </c>
    </row>
    <row r="161" s="2" customFormat="1">
      <c r="A161" s="40"/>
      <c r="B161" s="41"/>
      <c r="C161" s="42"/>
      <c r="D161" s="219" t="s">
        <v>129</v>
      </c>
      <c r="E161" s="42"/>
      <c r="F161" s="220" t="s">
        <v>392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129</v>
      </c>
      <c r="AU161" s="19" t="s">
        <v>83</v>
      </c>
    </row>
    <row r="162" s="13" customFormat="1">
      <c r="A162" s="13"/>
      <c r="B162" s="224"/>
      <c r="C162" s="225"/>
      <c r="D162" s="226" t="s">
        <v>131</v>
      </c>
      <c r="E162" s="227" t="s">
        <v>19</v>
      </c>
      <c r="F162" s="228" t="s">
        <v>141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131</v>
      </c>
      <c r="AU162" s="234" t="s">
        <v>83</v>
      </c>
      <c r="AV162" s="13" t="s">
        <v>80</v>
      </c>
      <c r="AW162" s="13" t="s">
        <v>33</v>
      </c>
      <c r="AX162" s="13" t="s">
        <v>72</v>
      </c>
      <c r="AY162" s="234" t="s">
        <v>120</v>
      </c>
    </row>
    <row r="163" s="14" customFormat="1">
      <c r="A163" s="14"/>
      <c r="B163" s="235"/>
      <c r="C163" s="236"/>
      <c r="D163" s="226" t="s">
        <v>131</v>
      </c>
      <c r="E163" s="237" t="s">
        <v>19</v>
      </c>
      <c r="F163" s="238" t="s">
        <v>347</v>
      </c>
      <c r="G163" s="236"/>
      <c r="H163" s="239">
        <v>2670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131</v>
      </c>
      <c r="AU163" s="245" t="s">
        <v>83</v>
      </c>
      <c r="AV163" s="14" t="s">
        <v>83</v>
      </c>
      <c r="AW163" s="14" t="s">
        <v>33</v>
      </c>
      <c r="AX163" s="14" t="s">
        <v>80</v>
      </c>
      <c r="AY163" s="245" t="s">
        <v>120</v>
      </c>
    </row>
    <row r="164" s="2" customFormat="1" ht="24.15" customHeight="1">
      <c r="A164" s="40"/>
      <c r="B164" s="41"/>
      <c r="C164" s="206" t="s">
        <v>226</v>
      </c>
      <c r="D164" s="206" t="s">
        <v>122</v>
      </c>
      <c r="E164" s="207" t="s">
        <v>393</v>
      </c>
      <c r="F164" s="208" t="s">
        <v>394</v>
      </c>
      <c r="G164" s="209" t="s">
        <v>125</v>
      </c>
      <c r="H164" s="210">
        <v>16</v>
      </c>
      <c r="I164" s="211"/>
      <c r="J164" s="212">
        <f>ROUND(I164*H164,2)</f>
        <v>0</v>
      </c>
      <c r="K164" s="208" t="s">
        <v>126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0.13403999999999999</v>
      </c>
      <c r="R164" s="215">
        <f>Q164*H164</f>
        <v>2.1446399999999999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127</v>
      </c>
      <c r="AT164" s="217" t="s">
        <v>122</v>
      </c>
      <c r="AU164" s="217" t="s">
        <v>83</v>
      </c>
      <c r="AY164" s="19" t="s">
        <v>120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127</v>
      </c>
      <c r="BM164" s="217" t="s">
        <v>395</v>
      </c>
    </row>
    <row r="165" s="2" customFormat="1">
      <c r="A165" s="40"/>
      <c r="B165" s="41"/>
      <c r="C165" s="42"/>
      <c r="D165" s="219" t="s">
        <v>129</v>
      </c>
      <c r="E165" s="42"/>
      <c r="F165" s="220" t="s">
        <v>396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129</v>
      </c>
      <c r="AU165" s="19" t="s">
        <v>83</v>
      </c>
    </row>
    <row r="166" s="13" customFormat="1">
      <c r="A166" s="13"/>
      <c r="B166" s="224"/>
      <c r="C166" s="225"/>
      <c r="D166" s="226" t="s">
        <v>131</v>
      </c>
      <c r="E166" s="227" t="s">
        <v>19</v>
      </c>
      <c r="F166" s="228" t="s">
        <v>352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131</v>
      </c>
      <c r="AU166" s="234" t="s">
        <v>83</v>
      </c>
      <c r="AV166" s="13" t="s">
        <v>80</v>
      </c>
      <c r="AW166" s="13" t="s">
        <v>33</v>
      </c>
      <c r="AX166" s="13" t="s">
        <v>72</v>
      </c>
      <c r="AY166" s="234" t="s">
        <v>120</v>
      </c>
    </row>
    <row r="167" s="14" customFormat="1">
      <c r="A167" s="14"/>
      <c r="B167" s="235"/>
      <c r="C167" s="236"/>
      <c r="D167" s="226" t="s">
        <v>131</v>
      </c>
      <c r="E167" s="237" t="s">
        <v>19</v>
      </c>
      <c r="F167" s="238" t="s">
        <v>353</v>
      </c>
      <c r="G167" s="236"/>
      <c r="H167" s="239">
        <v>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131</v>
      </c>
      <c r="AU167" s="245" t="s">
        <v>83</v>
      </c>
      <c r="AV167" s="14" t="s">
        <v>83</v>
      </c>
      <c r="AW167" s="14" t="s">
        <v>33</v>
      </c>
      <c r="AX167" s="14" t="s">
        <v>72</v>
      </c>
      <c r="AY167" s="245" t="s">
        <v>120</v>
      </c>
    </row>
    <row r="168" s="14" customFormat="1">
      <c r="A168" s="14"/>
      <c r="B168" s="235"/>
      <c r="C168" s="236"/>
      <c r="D168" s="226" t="s">
        <v>131</v>
      </c>
      <c r="E168" s="237" t="s">
        <v>19</v>
      </c>
      <c r="F168" s="238" t="s">
        <v>354</v>
      </c>
      <c r="G168" s="236"/>
      <c r="H168" s="239">
        <v>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131</v>
      </c>
      <c r="AU168" s="245" t="s">
        <v>83</v>
      </c>
      <c r="AV168" s="14" t="s">
        <v>83</v>
      </c>
      <c r="AW168" s="14" t="s">
        <v>33</v>
      </c>
      <c r="AX168" s="14" t="s">
        <v>72</v>
      </c>
      <c r="AY168" s="245" t="s">
        <v>120</v>
      </c>
    </row>
    <row r="169" s="15" customFormat="1">
      <c r="A169" s="15"/>
      <c r="B169" s="246"/>
      <c r="C169" s="247"/>
      <c r="D169" s="226" t="s">
        <v>131</v>
      </c>
      <c r="E169" s="248" t="s">
        <v>19</v>
      </c>
      <c r="F169" s="249" t="s">
        <v>162</v>
      </c>
      <c r="G169" s="247"/>
      <c r="H169" s="250">
        <v>16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131</v>
      </c>
      <c r="AU169" s="256" t="s">
        <v>83</v>
      </c>
      <c r="AV169" s="15" t="s">
        <v>127</v>
      </c>
      <c r="AW169" s="15" t="s">
        <v>33</v>
      </c>
      <c r="AX169" s="15" t="s">
        <v>80</v>
      </c>
      <c r="AY169" s="256" t="s">
        <v>120</v>
      </c>
    </row>
    <row r="170" s="2" customFormat="1" ht="16.5" customHeight="1">
      <c r="A170" s="40"/>
      <c r="B170" s="41"/>
      <c r="C170" s="261" t="s">
        <v>233</v>
      </c>
      <c r="D170" s="261" t="s">
        <v>397</v>
      </c>
      <c r="E170" s="262" t="s">
        <v>398</v>
      </c>
      <c r="F170" s="263" t="s">
        <v>399</v>
      </c>
      <c r="G170" s="264" t="s">
        <v>301</v>
      </c>
      <c r="H170" s="265">
        <v>3.52</v>
      </c>
      <c r="I170" s="266"/>
      <c r="J170" s="267">
        <f>ROUND(I170*H170,2)</f>
        <v>0</v>
      </c>
      <c r="K170" s="263" t="s">
        <v>126</v>
      </c>
      <c r="L170" s="268"/>
      <c r="M170" s="269" t="s">
        <v>19</v>
      </c>
      <c r="N170" s="270" t="s">
        <v>43</v>
      </c>
      <c r="O170" s="86"/>
      <c r="P170" s="215">
        <f>O170*H170</f>
        <v>0</v>
      </c>
      <c r="Q170" s="215">
        <v>1</v>
      </c>
      <c r="R170" s="215">
        <f>Q170*H170</f>
        <v>3.52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178</v>
      </c>
      <c r="AT170" s="217" t="s">
        <v>397</v>
      </c>
      <c r="AU170" s="217" t="s">
        <v>83</v>
      </c>
      <c r="AY170" s="19" t="s">
        <v>120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127</v>
      </c>
      <c r="BM170" s="217" t="s">
        <v>400</v>
      </c>
    </row>
    <row r="171" s="14" customFormat="1">
      <c r="A171" s="14"/>
      <c r="B171" s="235"/>
      <c r="C171" s="236"/>
      <c r="D171" s="226" t="s">
        <v>131</v>
      </c>
      <c r="E171" s="236"/>
      <c r="F171" s="238" t="s">
        <v>401</v>
      </c>
      <c r="G171" s="236"/>
      <c r="H171" s="239">
        <v>3.52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131</v>
      </c>
      <c r="AU171" s="245" t="s">
        <v>83</v>
      </c>
      <c r="AV171" s="14" t="s">
        <v>83</v>
      </c>
      <c r="AW171" s="14" t="s">
        <v>4</v>
      </c>
      <c r="AX171" s="14" t="s">
        <v>80</v>
      </c>
      <c r="AY171" s="245" t="s">
        <v>120</v>
      </c>
    </row>
    <row r="172" s="2" customFormat="1" ht="24.15" customHeight="1">
      <c r="A172" s="40"/>
      <c r="B172" s="41"/>
      <c r="C172" s="206" t="s">
        <v>238</v>
      </c>
      <c r="D172" s="206" t="s">
        <v>122</v>
      </c>
      <c r="E172" s="207" t="s">
        <v>402</v>
      </c>
      <c r="F172" s="208" t="s">
        <v>403</v>
      </c>
      <c r="G172" s="209" t="s">
        <v>125</v>
      </c>
      <c r="H172" s="210">
        <v>16</v>
      </c>
      <c r="I172" s="211"/>
      <c r="J172" s="212">
        <f>ROUND(I172*H172,2)</f>
        <v>0</v>
      </c>
      <c r="K172" s="208" t="s">
        <v>126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0.053719999999999997</v>
      </c>
      <c r="R172" s="215">
        <f>Q172*H172</f>
        <v>0.85951999999999995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127</v>
      </c>
      <c r="AT172" s="217" t="s">
        <v>122</v>
      </c>
      <c r="AU172" s="217" t="s">
        <v>83</v>
      </c>
      <c r="AY172" s="19" t="s">
        <v>120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127</v>
      </c>
      <c r="BM172" s="217" t="s">
        <v>404</v>
      </c>
    </row>
    <row r="173" s="2" customFormat="1">
      <c r="A173" s="40"/>
      <c r="B173" s="41"/>
      <c r="C173" s="42"/>
      <c r="D173" s="219" t="s">
        <v>129</v>
      </c>
      <c r="E173" s="42"/>
      <c r="F173" s="220" t="s">
        <v>405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129</v>
      </c>
      <c r="AU173" s="19" t="s">
        <v>83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178</v>
      </c>
      <c r="F174" s="204" t="s">
        <v>406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SUM(P175:P178)</f>
        <v>0</v>
      </c>
      <c r="Q174" s="198"/>
      <c r="R174" s="199">
        <f>SUM(R175:R178)</f>
        <v>0.14146999999999999</v>
      </c>
      <c r="S174" s="198"/>
      <c r="T174" s="200">
        <f>SUM(T175:T178)</f>
        <v>0.10000000000000001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80</v>
      </c>
      <c r="AT174" s="202" t="s">
        <v>71</v>
      </c>
      <c r="AU174" s="202" t="s">
        <v>80</v>
      </c>
      <c r="AY174" s="201" t="s">
        <v>120</v>
      </c>
      <c r="BK174" s="203">
        <f>SUM(BK175:BK178)</f>
        <v>0</v>
      </c>
    </row>
    <row r="175" s="2" customFormat="1" ht="16.5" customHeight="1">
      <c r="A175" s="40"/>
      <c r="B175" s="41"/>
      <c r="C175" s="206" t="s">
        <v>245</v>
      </c>
      <c r="D175" s="206" t="s">
        <v>122</v>
      </c>
      <c r="E175" s="207" t="s">
        <v>407</v>
      </c>
      <c r="F175" s="208" t="s">
        <v>408</v>
      </c>
      <c r="G175" s="209" t="s">
        <v>409</v>
      </c>
      <c r="H175" s="210">
        <v>1</v>
      </c>
      <c r="I175" s="211"/>
      <c r="J175" s="212">
        <f>ROUND(I175*H175,2)</f>
        <v>0</v>
      </c>
      <c r="K175" s="208" t="s">
        <v>126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0.10037</v>
      </c>
      <c r="R175" s="215">
        <f>Q175*H175</f>
        <v>0.10037</v>
      </c>
      <c r="S175" s="215">
        <v>0.10000000000000001</v>
      </c>
      <c r="T175" s="216">
        <f>S175*H175</f>
        <v>0.10000000000000001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127</v>
      </c>
      <c r="AT175" s="217" t="s">
        <v>122</v>
      </c>
      <c r="AU175" s="217" t="s">
        <v>83</v>
      </c>
      <c r="AY175" s="19" t="s">
        <v>120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127</v>
      </c>
      <c r="BM175" s="217" t="s">
        <v>410</v>
      </c>
    </row>
    <row r="176" s="2" customFormat="1">
      <c r="A176" s="40"/>
      <c r="B176" s="41"/>
      <c r="C176" s="42"/>
      <c r="D176" s="219" t="s">
        <v>129</v>
      </c>
      <c r="E176" s="42"/>
      <c r="F176" s="220" t="s">
        <v>411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129</v>
      </c>
      <c r="AU176" s="19" t="s">
        <v>83</v>
      </c>
    </row>
    <row r="177" s="14" customFormat="1">
      <c r="A177" s="14"/>
      <c r="B177" s="235"/>
      <c r="C177" s="236"/>
      <c r="D177" s="226" t="s">
        <v>131</v>
      </c>
      <c r="E177" s="237" t="s">
        <v>19</v>
      </c>
      <c r="F177" s="238" t="s">
        <v>412</v>
      </c>
      <c r="G177" s="236"/>
      <c r="H177" s="239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131</v>
      </c>
      <c r="AU177" s="245" t="s">
        <v>83</v>
      </c>
      <c r="AV177" s="14" t="s">
        <v>83</v>
      </c>
      <c r="AW177" s="14" t="s">
        <v>33</v>
      </c>
      <c r="AX177" s="14" t="s">
        <v>80</v>
      </c>
      <c r="AY177" s="245" t="s">
        <v>120</v>
      </c>
    </row>
    <row r="178" s="2" customFormat="1" ht="16.5" customHeight="1">
      <c r="A178" s="40"/>
      <c r="B178" s="41"/>
      <c r="C178" s="261" t="s">
        <v>251</v>
      </c>
      <c r="D178" s="261" t="s">
        <v>397</v>
      </c>
      <c r="E178" s="262" t="s">
        <v>413</v>
      </c>
      <c r="F178" s="263" t="s">
        <v>414</v>
      </c>
      <c r="G178" s="264" t="s">
        <v>409</v>
      </c>
      <c r="H178" s="265">
        <v>1</v>
      </c>
      <c r="I178" s="266"/>
      <c r="J178" s="267">
        <f>ROUND(I178*H178,2)</f>
        <v>0</v>
      </c>
      <c r="K178" s="263" t="s">
        <v>126</v>
      </c>
      <c r="L178" s="268"/>
      <c r="M178" s="269" t="s">
        <v>19</v>
      </c>
      <c r="N178" s="270" t="s">
        <v>43</v>
      </c>
      <c r="O178" s="86"/>
      <c r="P178" s="215">
        <f>O178*H178</f>
        <v>0</v>
      </c>
      <c r="Q178" s="215">
        <v>0.041099999999999998</v>
      </c>
      <c r="R178" s="215">
        <f>Q178*H178</f>
        <v>0.041099999999999998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178</v>
      </c>
      <c r="AT178" s="217" t="s">
        <v>397</v>
      </c>
      <c r="AU178" s="217" t="s">
        <v>83</v>
      </c>
      <c r="AY178" s="19" t="s">
        <v>120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127</v>
      </c>
      <c r="BM178" s="217" t="s">
        <v>415</v>
      </c>
    </row>
    <row r="179" s="12" customFormat="1" ht="22.8" customHeight="1">
      <c r="A179" s="12"/>
      <c r="B179" s="190"/>
      <c r="C179" s="191"/>
      <c r="D179" s="192" t="s">
        <v>71</v>
      </c>
      <c r="E179" s="204" t="s">
        <v>187</v>
      </c>
      <c r="F179" s="204" t="s">
        <v>207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SUM(P180:P246)</f>
        <v>0</v>
      </c>
      <c r="Q179" s="198"/>
      <c r="R179" s="199">
        <f>SUM(R180:R246)</f>
        <v>23.865835000000001</v>
      </c>
      <c r="S179" s="198"/>
      <c r="T179" s="200">
        <f>SUM(T180:T246)</f>
        <v>304.08080000000001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80</v>
      </c>
      <c r="AT179" s="202" t="s">
        <v>71</v>
      </c>
      <c r="AU179" s="202" t="s">
        <v>80</v>
      </c>
      <c r="AY179" s="201" t="s">
        <v>120</v>
      </c>
      <c r="BK179" s="203">
        <f>SUM(BK180:BK246)</f>
        <v>0</v>
      </c>
    </row>
    <row r="180" s="2" customFormat="1" ht="21.75" customHeight="1">
      <c r="A180" s="40"/>
      <c r="B180" s="41"/>
      <c r="C180" s="206" t="s">
        <v>259</v>
      </c>
      <c r="D180" s="206" t="s">
        <v>122</v>
      </c>
      <c r="E180" s="207" t="s">
        <v>209</v>
      </c>
      <c r="F180" s="208" t="s">
        <v>210</v>
      </c>
      <c r="G180" s="209" t="s">
        <v>181</v>
      </c>
      <c r="H180" s="210">
        <v>891</v>
      </c>
      <c r="I180" s="211"/>
      <c r="J180" s="212">
        <f>ROUND(I180*H180,2)</f>
        <v>0</v>
      </c>
      <c r="K180" s="208" t="s">
        <v>126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0.00033</v>
      </c>
      <c r="R180" s="215">
        <f>Q180*H180</f>
        <v>0.29403000000000001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127</v>
      </c>
      <c r="AT180" s="217" t="s">
        <v>122</v>
      </c>
      <c r="AU180" s="217" t="s">
        <v>83</v>
      </c>
      <c r="AY180" s="19" t="s">
        <v>120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127</v>
      </c>
      <c r="BM180" s="217" t="s">
        <v>211</v>
      </c>
    </row>
    <row r="181" s="2" customFormat="1">
      <c r="A181" s="40"/>
      <c r="B181" s="41"/>
      <c r="C181" s="42"/>
      <c r="D181" s="219" t="s">
        <v>129</v>
      </c>
      <c r="E181" s="42"/>
      <c r="F181" s="220" t="s">
        <v>212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129</v>
      </c>
      <c r="AU181" s="19" t="s">
        <v>83</v>
      </c>
    </row>
    <row r="182" s="13" customFormat="1">
      <c r="A182" s="13"/>
      <c r="B182" s="224"/>
      <c r="C182" s="225"/>
      <c r="D182" s="226" t="s">
        <v>131</v>
      </c>
      <c r="E182" s="227" t="s">
        <v>19</v>
      </c>
      <c r="F182" s="228" t="s">
        <v>213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131</v>
      </c>
      <c r="AU182" s="234" t="s">
        <v>83</v>
      </c>
      <c r="AV182" s="13" t="s">
        <v>80</v>
      </c>
      <c r="AW182" s="13" t="s">
        <v>33</v>
      </c>
      <c r="AX182" s="13" t="s">
        <v>72</v>
      </c>
      <c r="AY182" s="234" t="s">
        <v>120</v>
      </c>
    </row>
    <row r="183" s="13" customFormat="1">
      <c r="A183" s="13"/>
      <c r="B183" s="224"/>
      <c r="C183" s="225"/>
      <c r="D183" s="226" t="s">
        <v>131</v>
      </c>
      <c r="E183" s="227" t="s">
        <v>19</v>
      </c>
      <c r="F183" s="228" t="s">
        <v>216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131</v>
      </c>
      <c r="AU183" s="234" t="s">
        <v>83</v>
      </c>
      <c r="AV183" s="13" t="s">
        <v>80</v>
      </c>
      <c r="AW183" s="13" t="s">
        <v>33</v>
      </c>
      <c r="AX183" s="13" t="s">
        <v>72</v>
      </c>
      <c r="AY183" s="234" t="s">
        <v>120</v>
      </c>
    </row>
    <row r="184" s="14" customFormat="1">
      <c r="A184" s="14"/>
      <c r="B184" s="235"/>
      <c r="C184" s="236"/>
      <c r="D184" s="226" t="s">
        <v>131</v>
      </c>
      <c r="E184" s="237" t="s">
        <v>19</v>
      </c>
      <c r="F184" s="238" t="s">
        <v>416</v>
      </c>
      <c r="G184" s="236"/>
      <c r="H184" s="239">
        <v>451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131</v>
      </c>
      <c r="AU184" s="245" t="s">
        <v>83</v>
      </c>
      <c r="AV184" s="14" t="s">
        <v>83</v>
      </c>
      <c r="AW184" s="14" t="s">
        <v>33</v>
      </c>
      <c r="AX184" s="14" t="s">
        <v>72</v>
      </c>
      <c r="AY184" s="245" t="s">
        <v>120</v>
      </c>
    </row>
    <row r="185" s="14" customFormat="1">
      <c r="A185" s="14"/>
      <c r="B185" s="235"/>
      <c r="C185" s="236"/>
      <c r="D185" s="226" t="s">
        <v>131</v>
      </c>
      <c r="E185" s="237" t="s">
        <v>19</v>
      </c>
      <c r="F185" s="238" t="s">
        <v>417</v>
      </c>
      <c r="G185" s="236"/>
      <c r="H185" s="239">
        <v>440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131</v>
      </c>
      <c r="AU185" s="245" t="s">
        <v>83</v>
      </c>
      <c r="AV185" s="14" t="s">
        <v>83</v>
      </c>
      <c r="AW185" s="14" t="s">
        <v>33</v>
      </c>
      <c r="AX185" s="14" t="s">
        <v>72</v>
      </c>
      <c r="AY185" s="245" t="s">
        <v>120</v>
      </c>
    </row>
    <row r="186" s="15" customFormat="1">
      <c r="A186" s="15"/>
      <c r="B186" s="246"/>
      <c r="C186" s="247"/>
      <c r="D186" s="226" t="s">
        <v>131</v>
      </c>
      <c r="E186" s="248" t="s">
        <v>19</v>
      </c>
      <c r="F186" s="249" t="s">
        <v>162</v>
      </c>
      <c r="G186" s="247"/>
      <c r="H186" s="250">
        <v>891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131</v>
      </c>
      <c r="AU186" s="256" t="s">
        <v>83</v>
      </c>
      <c r="AV186" s="15" t="s">
        <v>127</v>
      </c>
      <c r="AW186" s="15" t="s">
        <v>33</v>
      </c>
      <c r="AX186" s="15" t="s">
        <v>80</v>
      </c>
      <c r="AY186" s="256" t="s">
        <v>120</v>
      </c>
    </row>
    <row r="187" s="2" customFormat="1" ht="24.15" customHeight="1">
      <c r="A187" s="40"/>
      <c r="B187" s="41"/>
      <c r="C187" s="206" t="s">
        <v>7</v>
      </c>
      <c r="D187" s="206" t="s">
        <v>122</v>
      </c>
      <c r="E187" s="207" t="s">
        <v>234</v>
      </c>
      <c r="F187" s="208" t="s">
        <v>235</v>
      </c>
      <c r="G187" s="209" t="s">
        <v>181</v>
      </c>
      <c r="H187" s="210">
        <v>891</v>
      </c>
      <c r="I187" s="211"/>
      <c r="J187" s="212">
        <f>ROUND(I187*H187,2)</f>
        <v>0</v>
      </c>
      <c r="K187" s="208" t="s">
        <v>126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127</v>
      </c>
      <c r="AT187" s="217" t="s">
        <v>122</v>
      </c>
      <c r="AU187" s="217" t="s">
        <v>83</v>
      </c>
      <c r="AY187" s="19" t="s">
        <v>120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127</v>
      </c>
      <c r="BM187" s="217" t="s">
        <v>236</v>
      </c>
    </row>
    <row r="188" s="2" customFormat="1">
      <c r="A188" s="40"/>
      <c r="B188" s="41"/>
      <c r="C188" s="42"/>
      <c r="D188" s="219" t="s">
        <v>129</v>
      </c>
      <c r="E188" s="42"/>
      <c r="F188" s="220" t="s">
        <v>237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129</v>
      </c>
      <c r="AU188" s="19" t="s">
        <v>83</v>
      </c>
    </row>
    <row r="189" s="2" customFormat="1" ht="24.15" customHeight="1">
      <c r="A189" s="40"/>
      <c r="B189" s="41"/>
      <c r="C189" s="206" t="s">
        <v>268</v>
      </c>
      <c r="D189" s="206" t="s">
        <v>122</v>
      </c>
      <c r="E189" s="207" t="s">
        <v>418</v>
      </c>
      <c r="F189" s="208" t="s">
        <v>419</v>
      </c>
      <c r="G189" s="209" t="s">
        <v>409</v>
      </c>
      <c r="H189" s="210">
        <v>4</v>
      </c>
      <c r="I189" s="211"/>
      <c r="J189" s="212">
        <f>ROUND(I189*H189,2)</f>
        <v>0</v>
      </c>
      <c r="K189" s="208" t="s">
        <v>126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5.8003900000000002</v>
      </c>
      <c r="R189" s="215">
        <f>Q189*H189</f>
        <v>23.201560000000001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127</v>
      </c>
      <c r="AT189" s="217" t="s">
        <v>122</v>
      </c>
      <c r="AU189" s="217" t="s">
        <v>83</v>
      </c>
      <c r="AY189" s="19" t="s">
        <v>120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127</v>
      </c>
      <c r="BM189" s="217" t="s">
        <v>420</v>
      </c>
    </row>
    <row r="190" s="2" customFormat="1">
      <c r="A190" s="40"/>
      <c r="B190" s="41"/>
      <c r="C190" s="42"/>
      <c r="D190" s="219" t="s">
        <v>129</v>
      </c>
      <c r="E190" s="42"/>
      <c r="F190" s="220" t="s">
        <v>421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129</v>
      </c>
      <c r="AU190" s="19" t="s">
        <v>83</v>
      </c>
    </row>
    <row r="191" s="14" customFormat="1">
      <c r="A191" s="14"/>
      <c r="B191" s="235"/>
      <c r="C191" s="236"/>
      <c r="D191" s="226" t="s">
        <v>131</v>
      </c>
      <c r="E191" s="237" t="s">
        <v>19</v>
      </c>
      <c r="F191" s="238" t="s">
        <v>422</v>
      </c>
      <c r="G191" s="236"/>
      <c r="H191" s="239">
        <v>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131</v>
      </c>
      <c r="AU191" s="245" t="s">
        <v>83</v>
      </c>
      <c r="AV191" s="14" t="s">
        <v>83</v>
      </c>
      <c r="AW191" s="14" t="s">
        <v>33</v>
      </c>
      <c r="AX191" s="14" t="s">
        <v>72</v>
      </c>
      <c r="AY191" s="245" t="s">
        <v>120</v>
      </c>
    </row>
    <row r="192" s="14" customFormat="1">
      <c r="A192" s="14"/>
      <c r="B192" s="235"/>
      <c r="C192" s="236"/>
      <c r="D192" s="226" t="s">
        <v>131</v>
      </c>
      <c r="E192" s="237" t="s">
        <v>19</v>
      </c>
      <c r="F192" s="238" t="s">
        <v>423</v>
      </c>
      <c r="G192" s="236"/>
      <c r="H192" s="239">
        <v>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131</v>
      </c>
      <c r="AU192" s="245" t="s">
        <v>83</v>
      </c>
      <c r="AV192" s="14" t="s">
        <v>83</v>
      </c>
      <c r="AW192" s="14" t="s">
        <v>33</v>
      </c>
      <c r="AX192" s="14" t="s">
        <v>72</v>
      </c>
      <c r="AY192" s="245" t="s">
        <v>120</v>
      </c>
    </row>
    <row r="193" s="15" customFormat="1">
      <c r="A193" s="15"/>
      <c r="B193" s="246"/>
      <c r="C193" s="247"/>
      <c r="D193" s="226" t="s">
        <v>131</v>
      </c>
      <c r="E193" s="248" t="s">
        <v>19</v>
      </c>
      <c r="F193" s="249" t="s">
        <v>162</v>
      </c>
      <c r="G193" s="247"/>
      <c r="H193" s="250">
        <v>4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131</v>
      </c>
      <c r="AU193" s="256" t="s">
        <v>83</v>
      </c>
      <c r="AV193" s="15" t="s">
        <v>127</v>
      </c>
      <c r="AW193" s="15" t="s">
        <v>33</v>
      </c>
      <c r="AX193" s="15" t="s">
        <v>80</v>
      </c>
      <c r="AY193" s="256" t="s">
        <v>120</v>
      </c>
    </row>
    <row r="194" s="2" customFormat="1" ht="21.75" customHeight="1">
      <c r="A194" s="40"/>
      <c r="B194" s="41"/>
      <c r="C194" s="206" t="s">
        <v>273</v>
      </c>
      <c r="D194" s="206" t="s">
        <v>122</v>
      </c>
      <c r="E194" s="207" t="s">
        <v>239</v>
      </c>
      <c r="F194" s="208" t="s">
        <v>240</v>
      </c>
      <c r="G194" s="209" t="s">
        <v>125</v>
      </c>
      <c r="H194" s="210">
        <v>90</v>
      </c>
      <c r="I194" s="211"/>
      <c r="J194" s="212">
        <f>ROUND(I194*H194,2)</f>
        <v>0</v>
      </c>
      <c r="K194" s="208" t="s">
        <v>126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0.0038800000000000002</v>
      </c>
      <c r="R194" s="215">
        <f>Q194*H194</f>
        <v>0.34920000000000001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127</v>
      </c>
      <c r="AT194" s="217" t="s">
        <v>122</v>
      </c>
      <c r="AU194" s="217" t="s">
        <v>83</v>
      </c>
      <c r="AY194" s="19" t="s">
        <v>120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127</v>
      </c>
      <c r="BM194" s="217" t="s">
        <v>241</v>
      </c>
    </row>
    <row r="195" s="2" customFormat="1">
      <c r="A195" s="40"/>
      <c r="B195" s="41"/>
      <c r="C195" s="42"/>
      <c r="D195" s="219" t="s">
        <v>129</v>
      </c>
      <c r="E195" s="42"/>
      <c r="F195" s="220" t="s">
        <v>242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83</v>
      </c>
    </row>
    <row r="196" s="13" customFormat="1">
      <c r="A196" s="13"/>
      <c r="B196" s="224"/>
      <c r="C196" s="225"/>
      <c r="D196" s="226" t="s">
        <v>131</v>
      </c>
      <c r="E196" s="227" t="s">
        <v>19</v>
      </c>
      <c r="F196" s="228" t="s">
        <v>243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131</v>
      </c>
      <c r="AU196" s="234" t="s">
        <v>83</v>
      </c>
      <c r="AV196" s="13" t="s">
        <v>80</v>
      </c>
      <c r="AW196" s="13" t="s">
        <v>33</v>
      </c>
      <c r="AX196" s="13" t="s">
        <v>72</v>
      </c>
      <c r="AY196" s="234" t="s">
        <v>120</v>
      </c>
    </row>
    <row r="197" s="14" customFormat="1">
      <c r="A197" s="14"/>
      <c r="B197" s="235"/>
      <c r="C197" s="236"/>
      <c r="D197" s="226" t="s">
        <v>131</v>
      </c>
      <c r="E197" s="237" t="s">
        <v>19</v>
      </c>
      <c r="F197" s="238" t="s">
        <v>424</v>
      </c>
      <c r="G197" s="236"/>
      <c r="H197" s="239">
        <v>90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131</v>
      </c>
      <c r="AU197" s="245" t="s">
        <v>83</v>
      </c>
      <c r="AV197" s="14" t="s">
        <v>83</v>
      </c>
      <c r="AW197" s="14" t="s">
        <v>33</v>
      </c>
      <c r="AX197" s="14" t="s">
        <v>80</v>
      </c>
      <c r="AY197" s="245" t="s">
        <v>120</v>
      </c>
    </row>
    <row r="198" s="13" customFormat="1">
      <c r="A198" s="13"/>
      <c r="B198" s="224"/>
      <c r="C198" s="225"/>
      <c r="D198" s="226" t="s">
        <v>131</v>
      </c>
      <c r="E198" s="227" t="s">
        <v>19</v>
      </c>
      <c r="F198" s="228" t="s">
        <v>135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131</v>
      </c>
      <c r="AU198" s="234" t="s">
        <v>83</v>
      </c>
      <c r="AV198" s="13" t="s">
        <v>80</v>
      </c>
      <c r="AW198" s="13" t="s">
        <v>33</v>
      </c>
      <c r="AX198" s="13" t="s">
        <v>72</v>
      </c>
      <c r="AY198" s="234" t="s">
        <v>120</v>
      </c>
    </row>
    <row r="199" s="2" customFormat="1" ht="24.15" customHeight="1">
      <c r="A199" s="40"/>
      <c r="B199" s="41"/>
      <c r="C199" s="206" t="s">
        <v>280</v>
      </c>
      <c r="D199" s="206" t="s">
        <v>122</v>
      </c>
      <c r="E199" s="207" t="s">
        <v>246</v>
      </c>
      <c r="F199" s="208" t="s">
        <v>247</v>
      </c>
      <c r="G199" s="209" t="s">
        <v>181</v>
      </c>
      <c r="H199" s="210">
        <v>34.5</v>
      </c>
      <c r="I199" s="211"/>
      <c r="J199" s="212">
        <f>ROUND(I199*H199,2)</f>
        <v>0</v>
      </c>
      <c r="K199" s="208" t="s">
        <v>126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127</v>
      </c>
      <c r="AT199" s="217" t="s">
        <v>122</v>
      </c>
      <c r="AU199" s="217" t="s">
        <v>83</v>
      </c>
      <c r="AY199" s="19" t="s">
        <v>120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127</v>
      </c>
      <c r="BM199" s="217" t="s">
        <v>248</v>
      </c>
    </row>
    <row r="200" s="2" customFormat="1">
      <c r="A200" s="40"/>
      <c r="B200" s="41"/>
      <c r="C200" s="42"/>
      <c r="D200" s="219" t="s">
        <v>129</v>
      </c>
      <c r="E200" s="42"/>
      <c r="F200" s="220" t="s">
        <v>249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129</v>
      </c>
      <c r="AU200" s="19" t="s">
        <v>83</v>
      </c>
    </row>
    <row r="201" s="14" customFormat="1">
      <c r="A201" s="14"/>
      <c r="B201" s="235"/>
      <c r="C201" s="236"/>
      <c r="D201" s="226" t="s">
        <v>131</v>
      </c>
      <c r="E201" s="237" t="s">
        <v>19</v>
      </c>
      <c r="F201" s="238" t="s">
        <v>425</v>
      </c>
      <c r="G201" s="236"/>
      <c r="H201" s="239">
        <v>28.5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131</v>
      </c>
      <c r="AU201" s="245" t="s">
        <v>83</v>
      </c>
      <c r="AV201" s="14" t="s">
        <v>83</v>
      </c>
      <c r="AW201" s="14" t="s">
        <v>33</v>
      </c>
      <c r="AX201" s="14" t="s">
        <v>72</v>
      </c>
      <c r="AY201" s="245" t="s">
        <v>120</v>
      </c>
    </row>
    <row r="202" s="14" customFormat="1">
      <c r="A202" s="14"/>
      <c r="B202" s="235"/>
      <c r="C202" s="236"/>
      <c r="D202" s="226" t="s">
        <v>131</v>
      </c>
      <c r="E202" s="237" t="s">
        <v>19</v>
      </c>
      <c r="F202" s="238" t="s">
        <v>426</v>
      </c>
      <c r="G202" s="236"/>
      <c r="H202" s="239">
        <v>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131</v>
      </c>
      <c r="AU202" s="245" t="s">
        <v>83</v>
      </c>
      <c r="AV202" s="14" t="s">
        <v>83</v>
      </c>
      <c r="AW202" s="14" t="s">
        <v>33</v>
      </c>
      <c r="AX202" s="14" t="s">
        <v>72</v>
      </c>
      <c r="AY202" s="245" t="s">
        <v>120</v>
      </c>
    </row>
    <row r="203" s="15" customFormat="1">
      <c r="A203" s="15"/>
      <c r="B203" s="246"/>
      <c r="C203" s="247"/>
      <c r="D203" s="226" t="s">
        <v>131</v>
      </c>
      <c r="E203" s="248" t="s">
        <v>19</v>
      </c>
      <c r="F203" s="249" t="s">
        <v>162</v>
      </c>
      <c r="G203" s="247"/>
      <c r="H203" s="250">
        <v>34.5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131</v>
      </c>
      <c r="AU203" s="256" t="s">
        <v>83</v>
      </c>
      <c r="AV203" s="15" t="s">
        <v>127</v>
      </c>
      <c r="AW203" s="15" t="s">
        <v>33</v>
      </c>
      <c r="AX203" s="15" t="s">
        <v>80</v>
      </c>
      <c r="AY203" s="256" t="s">
        <v>120</v>
      </c>
    </row>
    <row r="204" s="2" customFormat="1" ht="33" customHeight="1">
      <c r="A204" s="40"/>
      <c r="B204" s="41"/>
      <c r="C204" s="206" t="s">
        <v>285</v>
      </c>
      <c r="D204" s="206" t="s">
        <v>122</v>
      </c>
      <c r="E204" s="207" t="s">
        <v>260</v>
      </c>
      <c r="F204" s="208" t="s">
        <v>261</v>
      </c>
      <c r="G204" s="209" t="s">
        <v>181</v>
      </c>
      <c r="H204" s="210">
        <v>34.5</v>
      </c>
      <c r="I204" s="211"/>
      <c r="J204" s="212">
        <f>ROUND(I204*H204,2)</f>
        <v>0</v>
      </c>
      <c r="K204" s="208" t="s">
        <v>126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0.00060999999999999997</v>
      </c>
      <c r="R204" s="215">
        <f>Q204*H204</f>
        <v>0.021044999999999998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127</v>
      </c>
      <c r="AT204" s="217" t="s">
        <v>122</v>
      </c>
      <c r="AU204" s="217" t="s">
        <v>83</v>
      </c>
      <c r="AY204" s="19" t="s">
        <v>120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127</v>
      </c>
      <c r="BM204" s="217" t="s">
        <v>262</v>
      </c>
    </row>
    <row r="205" s="2" customFormat="1">
      <c r="A205" s="40"/>
      <c r="B205" s="41"/>
      <c r="C205" s="42"/>
      <c r="D205" s="219" t="s">
        <v>129</v>
      </c>
      <c r="E205" s="42"/>
      <c r="F205" s="220" t="s">
        <v>263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129</v>
      </c>
      <c r="AU205" s="19" t="s">
        <v>83</v>
      </c>
    </row>
    <row r="206" s="14" customFormat="1">
      <c r="A206" s="14"/>
      <c r="B206" s="235"/>
      <c r="C206" s="236"/>
      <c r="D206" s="226" t="s">
        <v>131</v>
      </c>
      <c r="E206" s="237" t="s">
        <v>19</v>
      </c>
      <c r="F206" s="238" t="s">
        <v>425</v>
      </c>
      <c r="G206" s="236"/>
      <c r="H206" s="239">
        <v>28.5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131</v>
      </c>
      <c r="AU206" s="245" t="s">
        <v>83</v>
      </c>
      <c r="AV206" s="14" t="s">
        <v>83</v>
      </c>
      <c r="AW206" s="14" t="s">
        <v>33</v>
      </c>
      <c r="AX206" s="14" t="s">
        <v>72</v>
      </c>
      <c r="AY206" s="245" t="s">
        <v>120</v>
      </c>
    </row>
    <row r="207" s="14" customFormat="1">
      <c r="A207" s="14"/>
      <c r="B207" s="235"/>
      <c r="C207" s="236"/>
      <c r="D207" s="226" t="s">
        <v>131</v>
      </c>
      <c r="E207" s="237" t="s">
        <v>19</v>
      </c>
      <c r="F207" s="238" t="s">
        <v>426</v>
      </c>
      <c r="G207" s="236"/>
      <c r="H207" s="239">
        <v>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131</v>
      </c>
      <c r="AU207" s="245" t="s">
        <v>83</v>
      </c>
      <c r="AV207" s="14" t="s">
        <v>83</v>
      </c>
      <c r="AW207" s="14" t="s">
        <v>33</v>
      </c>
      <c r="AX207" s="14" t="s">
        <v>72</v>
      </c>
      <c r="AY207" s="245" t="s">
        <v>120</v>
      </c>
    </row>
    <row r="208" s="15" customFormat="1">
      <c r="A208" s="15"/>
      <c r="B208" s="246"/>
      <c r="C208" s="247"/>
      <c r="D208" s="226" t="s">
        <v>131</v>
      </c>
      <c r="E208" s="248" t="s">
        <v>19</v>
      </c>
      <c r="F208" s="249" t="s">
        <v>162</v>
      </c>
      <c r="G208" s="247"/>
      <c r="H208" s="250">
        <v>34.5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131</v>
      </c>
      <c r="AU208" s="256" t="s">
        <v>83</v>
      </c>
      <c r="AV208" s="15" t="s">
        <v>127</v>
      </c>
      <c r="AW208" s="15" t="s">
        <v>33</v>
      </c>
      <c r="AX208" s="15" t="s">
        <v>80</v>
      </c>
      <c r="AY208" s="256" t="s">
        <v>120</v>
      </c>
    </row>
    <row r="209" s="2" customFormat="1" ht="16.5" customHeight="1">
      <c r="A209" s="40"/>
      <c r="B209" s="41"/>
      <c r="C209" s="206" t="s">
        <v>290</v>
      </c>
      <c r="D209" s="206" t="s">
        <v>122</v>
      </c>
      <c r="E209" s="207" t="s">
        <v>264</v>
      </c>
      <c r="F209" s="208" t="s">
        <v>265</v>
      </c>
      <c r="G209" s="209" t="s">
        <v>181</v>
      </c>
      <c r="H209" s="210">
        <v>34.5</v>
      </c>
      <c r="I209" s="211"/>
      <c r="J209" s="212">
        <f>ROUND(I209*H209,2)</f>
        <v>0</v>
      </c>
      <c r="K209" s="208" t="s">
        <v>126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127</v>
      </c>
      <c r="AT209" s="217" t="s">
        <v>122</v>
      </c>
      <c r="AU209" s="217" t="s">
        <v>83</v>
      </c>
      <c r="AY209" s="19" t="s">
        <v>120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127</v>
      </c>
      <c r="BM209" s="217" t="s">
        <v>266</v>
      </c>
    </row>
    <row r="210" s="2" customFormat="1">
      <c r="A210" s="40"/>
      <c r="B210" s="41"/>
      <c r="C210" s="42"/>
      <c r="D210" s="219" t="s">
        <v>129</v>
      </c>
      <c r="E210" s="42"/>
      <c r="F210" s="220" t="s">
        <v>267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129</v>
      </c>
      <c r="AU210" s="19" t="s">
        <v>83</v>
      </c>
    </row>
    <row r="211" s="14" customFormat="1">
      <c r="A211" s="14"/>
      <c r="B211" s="235"/>
      <c r="C211" s="236"/>
      <c r="D211" s="226" t="s">
        <v>131</v>
      </c>
      <c r="E211" s="237" t="s">
        <v>19</v>
      </c>
      <c r="F211" s="238" t="s">
        <v>425</v>
      </c>
      <c r="G211" s="236"/>
      <c r="H211" s="239">
        <v>28.5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131</v>
      </c>
      <c r="AU211" s="245" t="s">
        <v>83</v>
      </c>
      <c r="AV211" s="14" t="s">
        <v>83</v>
      </c>
      <c r="AW211" s="14" t="s">
        <v>33</v>
      </c>
      <c r="AX211" s="14" t="s">
        <v>72</v>
      </c>
      <c r="AY211" s="245" t="s">
        <v>120</v>
      </c>
    </row>
    <row r="212" s="14" customFormat="1">
      <c r="A212" s="14"/>
      <c r="B212" s="235"/>
      <c r="C212" s="236"/>
      <c r="D212" s="226" t="s">
        <v>131</v>
      </c>
      <c r="E212" s="237" t="s">
        <v>19</v>
      </c>
      <c r="F212" s="238" t="s">
        <v>426</v>
      </c>
      <c r="G212" s="236"/>
      <c r="H212" s="239">
        <v>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131</v>
      </c>
      <c r="AU212" s="245" t="s">
        <v>83</v>
      </c>
      <c r="AV212" s="14" t="s">
        <v>83</v>
      </c>
      <c r="AW212" s="14" t="s">
        <v>33</v>
      </c>
      <c r="AX212" s="14" t="s">
        <v>72</v>
      </c>
      <c r="AY212" s="245" t="s">
        <v>120</v>
      </c>
    </row>
    <row r="213" s="15" customFormat="1">
      <c r="A213" s="15"/>
      <c r="B213" s="246"/>
      <c r="C213" s="247"/>
      <c r="D213" s="226" t="s">
        <v>131</v>
      </c>
      <c r="E213" s="248" t="s">
        <v>19</v>
      </c>
      <c r="F213" s="249" t="s">
        <v>162</v>
      </c>
      <c r="G213" s="247"/>
      <c r="H213" s="250">
        <v>34.5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131</v>
      </c>
      <c r="AU213" s="256" t="s">
        <v>83</v>
      </c>
      <c r="AV213" s="15" t="s">
        <v>127</v>
      </c>
      <c r="AW213" s="15" t="s">
        <v>33</v>
      </c>
      <c r="AX213" s="15" t="s">
        <v>80</v>
      </c>
      <c r="AY213" s="256" t="s">
        <v>120</v>
      </c>
    </row>
    <row r="214" s="2" customFormat="1" ht="44.25" customHeight="1">
      <c r="A214" s="40"/>
      <c r="B214" s="41"/>
      <c r="C214" s="206" t="s">
        <v>298</v>
      </c>
      <c r="D214" s="206" t="s">
        <v>122</v>
      </c>
      <c r="E214" s="207" t="s">
        <v>274</v>
      </c>
      <c r="F214" s="208" t="s">
        <v>275</v>
      </c>
      <c r="G214" s="209" t="s">
        <v>181</v>
      </c>
      <c r="H214" s="210">
        <v>420</v>
      </c>
      <c r="I214" s="211"/>
      <c r="J214" s="212">
        <f>ROUND(I214*H214,2)</f>
        <v>0</v>
      </c>
      <c r="K214" s="208" t="s">
        <v>126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0.19400000000000001</v>
      </c>
      <c r="T214" s="216">
        <f>S214*H214</f>
        <v>81.480000000000004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127</v>
      </c>
      <c r="AT214" s="217" t="s">
        <v>122</v>
      </c>
      <c r="AU214" s="217" t="s">
        <v>83</v>
      </c>
      <c r="AY214" s="19" t="s">
        <v>120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127</v>
      </c>
      <c r="BM214" s="217" t="s">
        <v>276</v>
      </c>
    </row>
    <row r="215" s="2" customFormat="1">
      <c r="A215" s="40"/>
      <c r="B215" s="41"/>
      <c r="C215" s="42"/>
      <c r="D215" s="219" t="s">
        <v>129</v>
      </c>
      <c r="E215" s="42"/>
      <c r="F215" s="220" t="s">
        <v>277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129</v>
      </c>
      <c r="AU215" s="19" t="s">
        <v>83</v>
      </c>
    </row>
    <row r="216" s="14" customFormat="1">
      <c r="A216" s="14"/>
      <c r="B216" s="235"/>
      <c r="C216" s="236"/>
      <c r="D216" s="226" t="s">
        <v>131</v>
      </c>
      <c r="E216" s="237" t="s">
        <v>19</v>
      </c>
      <c r="F216" s="238" t="s">
        <v>427</v>
      </c>
      <c r="G216" s="236"/>
      <c r="H216" s="239">
        <v>420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131</v>
      </c>
      <c r="AU216" s="245" t="s">
        <v>83</v>
      </c>
      <c r="AV216" s="14" t="s">
        <v>83</v>
      </c>
      <c r="AW216" s="14" t="s">
        <v>33</v>
      </c>
      <c r="AX216" s="14" t="s">
        <v>80</v>
      </c>
      <c r="AY216" s="245" t="s">
        <v>120</v>
      </c>
    </row>
    <row r="217" s="2" customFormat="1" ht="44.25" customHeight="1">
      <c r="A217" s="40"/>
      <c r="B217" s="41"/>
      <c r="C217" s="206" t="s">
        <v>306</v>
      </c>
      <c r="D217" s="206" t="s">
        <v>122</v>
      </c>
      <c r="E217" s="207" t="s">
        <v>428</v>
      </c>
      <c r="F217" s="208" t="s">
        <v>429</v>
      </c>
      <c r="G217" s="209" t="s">
        <v>181</v>
      </c>
      <c r="H217" s="210">
        <v>240</v>
      </c>
      <c r="I217" s="211"/>
      <c r="J217" s="212">
        <f>ROUND(I217*H217,2)</f>
        <v>0</v>
      </c>
      <c r="K217" s="208" t="s">
        <v>126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0.32400000000000001</v>
      </c>
      <c r="T217" s="216">
        <f>S217*H217</f>
        <v>77.760000000000005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127</v>
      </c>
      <c r="AT217" s="217" t="s">
        <v>122</v>
      </c>
      <c r="AU217" s="217" t="s">
        <v>83</v>
      </c>
      <c r="AY217" s="19" t="s">
        <v>120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127</v>
      </c>
      <c r="BM217" s="217" t="s">
        <v>430</v>
      </c>
    </row>
    <row r="218" s="2" customFormat="1">
      <c r="A218" s="40"/>
      <c r="B218" s="41"/>
      <c r="C218" s="42"/>
      <c r="D218" s="219" t="s">
        <v>129</v>
      </c>
      <c r="E218" s="42"/>
      <c r="F218" s="220" t="s">
        <v>431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129</v>
      </c>
      <c r="AU218" s="19" t="s">
        <v>83</v>
      </c>
    </row>
    <row r="219" s="14" customFormat="1">
      <c r="A219" s="14"/>
      <c r="B219" s="235"/>
      <c r="C219" s="236"/>
      <c r="D219" s="226" t="s">
        <v>131</v>
      </c>
      <c r="E219" s="237" t="s">
        <v>19</v>
      </c>
      <c r="F219" s="238" t="s">
        <v>432</v>
      </c>
      <c r="G219" s="236"/>
      <c r="H219" s="239">
        <v>240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131</v>
      </c>
      <c r="AU219" s="245" t="s">
        <v>83</v>
      </c>
      <c r="AV219" s="14" t="s">
        <v>83</v>
      </c>
      <c r="AW219" s="14" t="s">
        <v>33</v>
      </c>
      <c r="AX219" s="14" t="s">
        <v>80</v>
      </c>
      <c r="AY219" s="245" t="s">
        <v>120</v>
      </c>
    </row>
    <row r="220" s="2" customFormat="1" ht="37.8" customHeight="1">
      <c r="A220" s="40"/>
      <c r="B220" s="41"/>
      <c r="C220" s="206" t="s">
        <v>313</v>
      </c>
      <c r="D220" s="206" t="s">
        <v>122</v>
      </c>
      <c r="E220" s="207" t="s">
        <v>433</v>
      </c>
      <c r="F220" s="208" t="s">
        <v>434</v>
      </c>
      <c r="G220" s="209" t="s">
        <v>181</v>
      </c>
      <c r="H220" s="210">
        <v>16.199999999999999</v>
      </c>
      <c r="I220" s="211"/>
      <c r="J220" s="212">
        <f>ROUND(I220*H220,2)</f>
        <v>0</v>
      </c>
      <c r="K220" s="208" t="s">
        <v>126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0.085999999999999993</v>
      </c>
      <c r="T220" s="216">
        <f>S220*H220</f>
        <v>1.3931999999999998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127</v>
      </c>
      <c r="AT220" s="217" t="s">
        <v>122</v>
      </c>
      <c r="AU220" s="217" t="s">
        <v>83</v>
      </c>
      <c r="AY220" s="19" t="s">
        <v>120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127</v>
      </c>
      <c r="BM220" s="217" t="s">
        <v>435</v>
      </c>
    </row>
    <row r="221" s="2" customFormat="1">
      <c r="A221" s="40"/>
      <c r="B221" s="41"/>
      <c r="C221" s="42"/>
      <c r="D221" s="219" t="s">
        <v>129</v>
      </c>
      <c r="E221" s="42"/>
      <c r="F221" s="220" t="s">
        <v>436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129</v>
      </c>
      <c r="AU221" s="19" t="s">
        <v>83</v>
      </c>
    </row>
    <row r="222" s="14" customFormat="1">
      <c r="A222" s="14"/>
      <c r="B222" s="235"/>
      <c r="C222" s="236"/>
      <c r="D222" s="226" t="s">
        <v>131</v>
      </c>
      <c r="E222" s="237" t="s">
        <v>19</v>
      </c>
      <c r="F222" s="238" t="s">
        <v>437</v>
      </c>
      <c r="G222" s="236"/>
      <c r="H222" s="239">
        <v>8.1999999999999993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131</v>
      </c>
      <c r="AU222" s="245" t="s">
        <v>83</v>
      </c>
      <c r="AV222" s="14" t="s">
        <v>83</v>
      </c>
      <c r="AW222" s="14" t="s">
        <v>33</v>
      </c>
      <c r="AX222" s="14" t="s">
        <v>72</v>
      </c>
      <c r="AY222" s="245" t="s">
        <v>120</v>
      </c>
    </row>
    <row r="223" s="14" customFormat="1">
      <c r="A223" s="14"/>
      <c r="B223" s="235"/>
      <c r="C223" s="236"/>
      <c r="D223" s="226" t="s">
        <v>131</v>
      </c>
      <c r="E223" s="237" t="s">
        <v>19</v>
      </c>
      <c r="F223" s="238" t="s">
        <v>354</v>
      </c>
      <c r="G223" s="236"/>
      <c r="H223" s="239">
        <v>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131</v>
      </c>
      <c r="AU223" s="245" t="s">
        <v>83</v>
      </c>
      <c r="AV223" s="14" t="s">
        <v>83</v>
      </c>
      <c r="AW223" s="14" t="s">
        <v>33</v>
      </c>
      <c r="AX223" s="14" t="s">
        <v>72</v>
      </c>
      <c r="AY223" s="245" t="s">
        <v>120</v>
      </c>
    </row>
    <row r="224" s="15" customFormat="1">
      <c r="A224" s="15"/>
      <c r="B224" s="246"/>
      <c r="C224" s="247"/>
      <c r="D224" s="226" t="s">
        <v>131</v>
      </c>
      <c r="E224" s="248" t="s">
        <v>19</v>
      </c>
      <c r="F224" s="249" t="s">
        <v>162</v>
      </c>
      <c r="G224" s="247"/>
      <c r="H224" s="250">
        <v>16.199999999999999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131</v>
      </c>
      <c r="AU224" s="256" t="s">
        <v>83</v>
      </c>
      <c r="AV224" s="15" t="s">
        <v>127</v>
      </c>
      <c r="AW224" s="15" t="s">
        <v>33</v>
      </c>
      <c r="AX224" s="15" t="s">
        <v>80</v>
      </c>
      <c r="AY224" s="256" t="s">
        <v>120</v>
      </c>
    </row>
    <row r="225" s="2" customFormat="1" ht="37.8" customHeight="1">
      <c r="A225" s="40"/>
      <c r="B225" s="41"/>
      <c r="C225" s="206" t="s">
        <v>319</v>
      </c>
      <c r="D225" s="206" t="s">
        <v>122</v>
      </c>
      <c r="E225" s="207" t="s">
        <v>438</v>
      </c>
      <c r="F225" s="208" t="s">
        <v>439</v>
      </c>
      <c r="G225" s="209" t="s">
        <v>181</v>
      </c>
      <c r="H225" s="210">
        <v>0.20000000000000001</v>
      </c>
      <c r="I225" s="211"/>
      <c r="J225" s="212">
        <f>ROUND(I225*H225,2)</f>
        <v>0</v>
      </c>
      <c r="K225" s="208" t="s">
        <v>126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0.042999999999999997</v>
      </c>
      <c r="T225" s="216">
        <f>S225*H225</f>
        <v>0.0086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127</v>
      </c>
      <c r="AT225" s="217" t="s">
        <v>122</v>
      </c>
      <c r="AU225" s="217" t="s">
        <v>83</v>
      </c>
      <c r="AY225" s="19" t="s">
        <v>120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127</v>
      </c>
      <c r="BM225" s="217" t="s">
        <v>440</v>
      </c>
    </row>
    <row r="226" s="2" customFormat="1">
      <c r="A226" s="40"/>
      <c r="B226" s="41"/>
      <c r="C226" s="42"/>
      <c r="D226" s="219" t="s">
        <v>129</v>
      </c>
      <c r="E226" s="42"/>
      <c r="F226" s="220" t="s">
        <v>441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129</v>
      </c>
      <c r="AU226" s="19" t="s">
        <v>83</v>
      </c>
    </row>
    <row r="227" s="14" customFormat="1">
      <c r="A227" s="14"/>
      <c r="B227" s="235"/>
      <c r="C227" s="236"/>
      <c r="D227" s="226" t="s">
        <v>131</v>
      </c>
      <c r="E227" s="237" t="s">
        <v>19</v>
      </c>
      <c r="F227" s="238" t="s">
        <v>442</v>
      </c>
      <c r="G227" s="236"/>
      <c r="H227" s="239">
        <v>0.20000000000000001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131</v>
      </c>
      <c r="AU227" s="245" t="s">
        <v>83</v>
      </c>
      <c r="AV227" s="14" t="s">
        <v>83</v>
      </c>
      <c r="AW227" s="14" t="s">
        <v>33</v>
      </c>
      <c r="AX227" s="14" t="s">
        <v>80</v>
      </c>
      <c r="AY227" s="245" t="s">
        <v>120</v>
      </c>
    </row>
    <row r="228" s="2" customFormat="1" ht="21.75" customHeight="1">
      <c r="A228" s="40"/>
      <c r="B228" s="41"/>
      <c r="C228" s="206" t="s">
        <v>326</v>
      </c>
      <c r="D228" s="206" t="s">
        <v>122</v>
      </c>
      <c r="E228" s="207" t="s">
        <v>281</v>
      </c>
      <c r="F228" s="208" t="s">
        <v>282</v>
      </c>
      <c r="G228" s="209" t="s">
        <v>125</v>
      </c>
      <c r="H228" s="210">
        <v>2670</v>
      </c>
      <c r="I228" s="211"/>
      <c r="J228" s="212">
        <f>ROUND(I228*H228,2)</f>
        <v>0</v>
      </c>
      <c r="K228" s="208" t="s">
        <v>126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0.01</v>
      </c>
      <c r="T228" s="216">
        <f>S228*H228</f>
        <v>26.699999999999999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127</v>
      </c>
      <c r="AT228" s="217" t="s">
        <v>122</v>
      </c>
      <c r="AU228" s="217" t="s">
        <v>83</v>
      </c>
      <c r="AY228" s="19" t="s">
        <v>120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127</v>
      </c>
      <c r="BM228" s="217" t="s">
        <v>283</v>
      </c>
    </row>
    <row r="229" s="2" customFormat="1">
      <c r="A229" s="40"/>
      <c r="B229" s="41"/>
      <c r="C229" s="42"/>
      <c r="D229" s="219" t="s">
        <v>129</v>
      </c>
      <c r="E229" s="42"/>
      <c r="F229" s="220" t="s">
        <v>284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129</v>
      </c>
      <c r="AU229" s="19" t="s">
        <v>83</v>
      </c>
    </row>
    <row r="230" s="13" customFormat="1">
      <c r="A230" s="13"/>
      <c r="B230" s="224"/>
      <c r="C230" s="225"/>
      <c r="D230" s="226" t="s">
        <v>131</v>
      </c>
      <c r="E230" s="227" t="s">
        <v>19</v>
      </c>
      <c r="F230" s="228" t="s">
        <v>141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131</v>
      </c>
      <c r="AU230" s="234" t="s">
        <v>83</v>
      </c>
      <c r="AV230" s="13" t="s">
        <v>80</v>
      </c>
      <c r="AW230" s="13" t="s">
        <v>33</v>
      </c>
      <c r="AX230" s="13" t="s">
        <v>72</v>
      </c>
      <c r="AY230" s="234" t="s">
        <v>120</v>
      </c>
    </row>
    <row r="231" s="14" customFormat="1">
      <c r="A231" s="14"/>
      <c r="B231" s="235"/>
      <c r="C231" s="236"/>
      <c r="D231" s="226" t="s">
        <v>131</v>
      </c>
      <c r="E231" s="237" t="s">
        <v>19</v>
      </c>
      <c r="F231" s="238" t="s">
        <v>347</v>
      </c>
      <c r="G231" s="236"/>
      <c r="H231" s="239">
        <v>2670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131</v>
      </c>
      <c r="AU231" s="245" t="s">
        <v>83</v>
      </c>
      <c r="AV231" s="14" t="s">
        <v>83</v>
      </c>
      <c r="AW231" s="14" t="s">
        <v>33</v>
      </c>
      <c r="AX231" s="14" t="s">
        <v>80</v>
      </c>
      <c r="AY231" s="245" t="s">
        <v>120</v>
      </c>
    </row>
    <row r="232" s="2" customFormat="1" ht="33" customHeight="1">
      <c r="A232" s="40"/>
      <c r="B232" s="41"/>
      <c r="C232" s="206" t="s">
        <v>331</v>
      </c>
      <c r="D232" s="206" t="s">
        <v>122</v>
      </c>
      <c r="E232" s="207" t="s">
        <v>286</v>
      </c>
      <c r="F232" s="208" t="s">
        <v>287</v>
      </c>
      <c r="G232" s="209" t="s">
        <v>125</v>
      </c>
      <c r="H232" s="210">
        <v>2670</v>
      </c>
      <c r="I232" s="211"/>
      <c r="J232" s="212">
        <f>ROUND(I232*H232,2)</f>
        <v>0</v>
      </c>
      <c r="K232" s="208" t="s">
        <v>126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0.02</v>
      </c>
      <c r="T232" s="216">
        <f>S232*H232</f>
        <v>53.399999999999999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127</v>
      </c>
      <c r="AT232" s="217" t="s">
        <v>122</v>
      </c>
      <c r="AU232" s="217" t="s">
        <v>83</v>
      </c>
      <c r="AY232" s="19" t="s">
        <v>120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127</v>
      </c>
      <c r="BM232" s="217" t="s">
        <v>288</v>
      </c>
    </row>
    <row r="233" s="2" customFormat="1">
      <c r="A233" s="40"/>
      <c r="B233" s="41"/>
      <c r="C233" s="42"/>
      <c r="D233" s="219" t="s">
        <v>129</v>
      </c>
      <c r="E233" s="42"/>
      <c r="F233" s="220" t="s">
        <v>289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129</v>
      </c>
      <c r="AU233" s="19" t="s">
        <v>83</v>
      </c>
    </row>
    <row r="234" s="13" customFormat="1">
      <c r="A234" s="13"/>
      <c r="B234" s="224"/>
      <c r="C234" s="225"/>
      <c r="D234" s="226" t="s">
        <v>131</v>
      </c>
      <c r="E234" s="227" t="s">
        <v>19</v>
      </c>
      <c r="F234" s="228" t="s">
        <v>141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131</v>
      </c>
      <c r="AU234" s="234" t="s">
        <v>83</v>
      </c>
      <c r="AV234" s="13" t="s">
        <v>80</v>
      </c>
      <c r="AW234" s="13" t="s">
        <v>33</v>
      </c>
      <c r="AX234" s="13" t="s">
        <v>72</v>
      </c>
      <c r="AY234" s="234" t="s">
        <v>120</v>
      </c>
    </row>
    <row r="235" s="14" customFormat="1">
      <c r="A235" s="14"/>
      <c r="B235" s="235"/>
      <c r="C235" s="236"/>
      <c r="D235" s="226" t="s">
        <v>131</v>
      </c>
      <c r="E235" s="237" t="s">
        <v>19</v>
      </c>
      <c r="F235" s="238" t="s">
        <v>347</v>
      </c>
      <c r="G235" s="236"/>
      <c r="H235" s="239">
        <v>2670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131</v>
      </c>
      <c r="AU235" s="245" t="s">
        <v>83</v>
      </c>
      <c r="AV235" s="14" t="s">
        <v>83</v>
      </c>
      <c r="AW235" s="14" t="s">
        <v>33</v>
      </c>
      <c r="AX235" s="14" t="s">
        <v>80</v>
      </c>
      <c r="AY235" s="245" t="s">
        <v>120</v>
      </c>
    </row>
    <row r="236" s="2" customFormat="1" ht="37.8" customHeight="1">
      <c r="A236" s="40"/>
      <c r="B236" s="41"/>
      <c r="C236" s="206" t="s">
        <v>443</v>
      </c>
      <c r="D236" s="206" t="s">
        <v>122</v>
      </c>
      <c r="E236" s="207" t="s">
        <v>291</v>
      </c>
      <c r="F236" s="208" t="s">
        <v>292</v>
      </c>
      <c r="G236" s="209" t="s">
        <v>125</v>
      </c>
      <c r="H236" s="210">
        <v>426.5</v>
      </c>
      <c r="I236" s="211"/>
      <c r="J236" s="212">
        <f>ROUND(I236*H236,2)</f>
        <v>0</v>
      </c>
      <c r="K236" s="208" t="s">
        <v>126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0.126</v>
      </c>
      <c r="T236" s="216">
        <f>S236*H236</f>
        <v>53.738999999999997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127</v>
      </c>
      <c r="AT236" s="217" t="s">
        <v>122</v>
      </c>
      <c r="AU236" s="217" t="s">
        <v>83</v>
      </c>
      <c r="AY236" s="19" t="s">
        <v>120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127</v>
      </c>
      <c r="BM236" s="217" t="s">
        <v>293</v>
      </c>
    </row>
    <row r="237" s="2" customFormat="1">
      <c r="A237" s="40"/>
      <c r="B237" s="41"/>
      <c r="C237" s="42"/>
      <c r="D237" s="219" t="s">
        <v>129</v>
      </c>
      <c r="E237" s="42"/>
      <c r="F237" s="220" t="s">
        <v>294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129</v>
      </c>
      <c r="AU237" s="19" t="s">
        <v>83</v>
      </c>
    </row>
    <row r="238" s="13" customFormat="1">
      <c r="A238" s="13"/>
      <c r="B238" s="224"/>
      <c r="C238" s="225"/>
      <c r="D238" s="226" t="s">
        <v>131</v>
      </c>
      <c r="E238" s="227" t="s">
        <v>19</v>
      </c>
      <c r="F238" s="228" t="s">
        <v>295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131</v>
      </c>
      <c r="AU238" s="234" t="s">
        <v>83</v>
      </c>
      <c r="AV238" s="13" t="s">
        <v>80</v>
      </c>
      <c r="AW238" s="13" t="s">
        <v>33</v>
      </c>
      <c r="AX238" s="13" t="s">
        <v>72</v>
      </c>
      <c r="AY238" s="234" t="s">
        <v>120</v>
      </c>
    </row>
    <row r="239" s="14" customFormat="1">
      <c r="A239" s="14"/>
      <c r="B239" s="235"/>
      <c r="C239" s="236"/>
      <c r="D239" s="226" t="s">
        <v>131</v>
      </c>
      <c r="E239" s="237" t="s">
        <v>19</v>
      </c>
      <c r="F239" s="238" t="s">
        <v>385</v>
      </c>
      <c r="G239" s="236"/>
      <c r="H239" s="239">
        <v>214.25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131</v>
      </c>
      <c r="AU239" s="245" t="s">
        <v>83</v>
      </c>
      <c r="AV239" s="14" t="s">
        <v>83</v>
      </c>
      <c r="AW239" s="14" t="s">
        <v>33</v>
      </c>
      <c r="AX239" s="14" t="s">
        <v>72</v>
      </c>
      <c r="AY239" s="245" t="s">
        <v>120</v>
      </c>
    </row>
    <row r="240" s="14" customFormat="1">
      <c r="A240" s="14"/>
      <c r="B240" s="235"/>
      <c r="C240" s="236"/>
      <c r="D240" s="226" t="s">
        <v>131</v>
      </c>
      <c r="E240" s="237" t="s">
        <v>19</v>
      </c>
      <c r="F240" s="238" t="s">
        <v>386</v>
      </c>
      <c r="G240" s="236"/>
      <c r="H240" s="239">
        <v>212.25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131</v>
      </c>
      <c r="AU240" s="245" t="s">
        <v>83</v>
      </c>
      <c r="AV240" s="14" t="s">
        <v>83</v>
      </c>
      <c r="AW240" s="14" t="s">
        <v>33</v>
      </c>
      <c r="AX240" s="14" t="s">
        <v>72</v>
      </c>
      <c r="AY240" s="245" t="s">
        <v>120</v>
      </c>
    </row>
    <row r="241" s="15" customFormat="1">
      <c r="A241" s="15"/>
      <c r="B241" s="246"/>
      <c r="C241" s="247"/>
      <c r="D241" s="226" t="s">
        <v>131</v>
      </c>
      <c r="E241" s="248" t="s">
        <v>19</v>
      </c>
      <c r="F241" s="249" t="s">
        <v>162</v>
      </c>
      <c r="G241" s="247"/>
      <c r="H241" s="250">
        <v>426.5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131</v>
      </c>
      <c r="AU241" s="256" t="s">
        <v>83</v>
      </c>
      <c r="AV241" s="15" t="s">
        <v>127</v>
      </c>
      <c r="AW241" s="15" t="s">
        <v>33</v>
      </c>
      <c r="AX241" s="15" t="s">
        <v>80</v>
      </c>
      <c r="AY241" s="256" t="s">
        <v>120</v>
      </c>
    </row>
    <row r="242" s="2" customFormat="1" ht="24.15" customHeight="1">
      <c r="A242" s="40"/>
      <c r="B242" s="41"/>
      <c r="C242" s="206" t="s">
        <v>444</v>
      </c>
      <c r="D242" s="206" t="s">
        <v>122</v>
      </c>
      <c r="E242" s="207" t="s">
        <v>445</v>
      </c>
      <c r="F242" s="208" t="s">
        <v>446</v>
      </c>
      <c r="G242" s="209" t="s">
        <v>357</v>
      </c>
      <c r="H242" s="210">
        <v>4</v>
      </c>
      <c r="I242" s="211"/>
      <c r="J242" s="212">
        <f>ROUND(I242*H242,2)</f>
        <v>0</v>
      </c>
      <c r="K242" s="208" t="s">
        <v>126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2.3999999999999999</v>
      </c>
      <c r="T242" s="216">
        <f>S242*H242</f>
        <v>9.5999999999999996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127</v>
      </c>
      <c r="AT242" s="217" t="s">
        <v>122</v>
      </c>
      <c r="AU242" s="217" t="s">
        <v>83</v>
      </c>
      <c r="AY242" s="19" t="s">
        <v>120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127</v>
      </c>
      <c r="BM242" s="217" t="s">
        <v>447</v>
      </c>
    </row>
    <row r="243" s="2" customFormat="1">
      <c r="A243" s="40"/>
      <c r="B243" s="41"/>
      <c r="C243" s="42"/>
      <c r="D243" s="219" t="s">
        <v>129</v>
      </c>
      <c r="E243" s="42"/>
      <c r="F243" s="220" t="s">
        <v>448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129</v>
      </c>
      <c r="AU243" s="19" t="s">
        <v>83</v>
      </c>
    </row>
    <row r="244" s="14" customFormat="1">
      <c r="A244" s="14"/>
      <c r="B244" s="235"/>
      <c r="C244" s="236"/>
      <c r="D244" s="226" t="s">
        <v>131</v>
      </c>
      <c r="E244" s="237" t="s">
        <v>19</v>
      </c>
      <c r="F244" s="238" t="s">
        <v>449</v>
      </c>
      <c r="G244" s="236"/>
      <c r="H244" s="239">
        <v>1.5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131</v>
      </c>
      <c r="AU244" s="245" t="s">
        <v>83</v>
      </c>
      <c r="AV244" s="14" t="s">
        <v>83</v>
      </c>
      <c r="AW244" s="14" t="s">
        <v>33</v>
      </c>
      <c r="AX244" s="14" t="s">
        <v>72</v>
      </c>
      <c r="AY244" s="245" t="s">
        <v>120</v>
      </c>
    </row>
    <row r="245" s="14" customFormat="1">
      <c r="A245" s="14"/>
      <c r="B245" s="235"/>
      <c r="C245" s="236"/>
      <c r="D245" s="226" t="s">
        <v>131</v>
      </c>
      <c r="E245" s="237" t="s">
        <v>19</v>
      </c>
      <c r="F245" s="238" t="s">
        <v>450</v>
      </c>
      <c r="G245" s="236"/>
      <c r="H245" s="239">
        <v>2.5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131</v>
      </c>
      <c r="AU245" s="245" t="s">
        <v>83</v>
      </c>
      <c r="AV245" s="14" t="s">
        <v>83</v>
      </c>
      <c r="AW245" s="14" t="s">
        <v>33</v>
      </c>
      <c r="AX245" s="14" t="s">
        <v>72</v>
      </c>
      <c r="AY245" s="245" t="s">
        <v>120</v>
      </c>
    </row>
    <row r="246" s="15" customFormat="1">
      <c r="A246" s="15"/>
      <c r="B246" s="246"/>
      <c r="C246" s="247"/>
      <c r="D246" s="226" t="s">
        <v>131</v>
      </c>
      <c r="E246" s="248" t="s">
        <v>19</v>
      </c>
      <c r="F246" s="249" t="s">
        <v>162</v>
      </c>
      <c r="G246" s="247"/>
      <c r="H246" s="250">
        <v>4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131</v>
      </c>
      <c r="AU246" s="256" t="s">
        <v>83</v>
      </c>
      <c r="AV246" s="15" t="s">
        <v>127</v>
      </c>
      <c r="AW246" s="15" t="s">
        <v>33</v>
      </c>
      <c r="AX246" s="15" t="s">
        <v>80</v>
      </c>
      <c r="AY246" s="256" t="s">
        <v>120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296</v>
      </c>
      <c r="F247" s="204" t="s">
        <v>297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SUM(P248:P269)</f>
        <v>0</v>
      </c>
      <c r="Q247" s="198"/>
      <c r="R247" s="199">
        <f>SUM(R248:R269)</f>
        <v>0</v>
      </c>
      <c r="S247" s="198"/>
      <c r="T247" s="200">
        <f>SUM(T248:T269)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80</v>
      </c>
      <c r="AT247" s="202" t="s">
        <v>71</v>
      </c>
      <c r="AU247" s="202" t="s">
        <v>80</v>
      </c>
      <c r="AY247" s="201" t="s">
        <v>120</v>
      </c>
      <c r="BK247" s="203">
        <f>SUM(BK248:BK269)</f>
        <v>0</v>
      </c>
    </row>
    <row r="248" s="2" customFormat="1" ht="24.15" customHeight="1">
      <c r="A248" s="40"/>
      <c r="B248" s="41"/>
      <c r="C248" s="206" t="s">
        <v>451</v>
      </c>
      <c r="D248" s="206" t="s">
        <v>122</v>
      </c>
      <c r="E248" s="207" t="s">
        <v>299</v>
      </c>
      <c r="F248" s="208" t="s">
        <v>300</v>
      </c>
      <c r="G248" s="209" t="s">
        <v>301</v>
      </c>
      <c r="H248" s="210">
        <v>46.100000000000001</v>
      </c>
      <c r="I248" s="211"/>
      <c r="J248" s="212">
        <f>ROUND(I248*H248,2)</f>
        <v>0</v>
      </c>
      <c r="K248" s="208" t="s">
        <v>126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127</v>
      </c>
      <c r="AT248" s="217" t="s">
        <v>122</v>
      </c>
      <c r="AU248" s="217" t="s">
        <v>83</v>
      </c>
      <c r="AY248" s="19" t="s">
        <v>120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127</v>
      </c>
      <c r="BM248" s="217" t="s">
        <v>452</v>
      </c>
    </row>
    <row r="249" s="2" customFormat="1">
      <c r="A249" s="40"/>
      <c r="B249" s="41"/>
      <c r="C249" s="42"/>
      <c r="D249" s="219" t="s">
        <v>129</v>
      </c>
      <c r="E249" s="42"/>
      <c r="F249" s="220" t="s">
        <v>303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129</v>
      </c>
      <c r="AU249" s="19" t="s">
        <v>83</v>
      </c>
    </row>
    <row r="250" s="13" customFormat="1">
      <c r="A250" s="13"/>
      <c r="B250" s="224"/>
      <c r="C250" s="225"/>
      <c r="D250" s="226" t="s">
        <v>131</v>
      </c>
      <c r="E250" s="227" t="s">
        <v>19</v>
      </c>
      <c r="F250" s="228" t="s">
        <v>304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131</v>
      </c>
      <c r="AU250" s="234" t="s">
        <v>83</v>
      </c>
      <c r="AV250" s="13" t="s">
        <v>80</v>
      </c>
      <c r="AW250" s="13" t="s">
        <v>33</v>
      </c>
      <c r="AX250" s="13" t="s">
        <v>72</v>
      </c>
      <c r="AY250" s="234" t="s">
        <v>120</v>
      </c>
    </row>
    <row r="251" s="14" customFormat="1">
      <c r="A251" s="14"/>
      <c r="B251" s="235"/>
      <c r="C251" s="236"/>
      <c r="D251" s="226" t="s">
        <v>131</v>
      </c>
      <c r="E251" s="237" t="s">
        <v>19</v>
      </c>
      <c r="F251" s="238" t="s">
        <v>453</v>
      </c>
      <c r="G251" s="236"/>
      <c r="H251" s="239">
        <v>46.100000000000001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131</v>
      </c>
      <c r="AU251" s="245" t="s">
        <v>83</v>
      </c>
      <c r="AV251" s="14" t="s">
        <v>83</v>
      </c>
      <c r="AW251" s="14" t="s">
        <v>33</v>
      </c>
      <c r="AX251" s="14" t="s">
        <v>80</v>
      </c>
      <c r="AY251" s="245" t="s">
        <v>120</v>
      </c>
    </row>
    <row r="252" s="2" customFormat="1" ht="24.15" customHeight="1">
      <c r="A252" s="40"/>
      <c r="B252" s="41"/>
      <c r="C252" s="206" t="s">
        <v>454</v>
      </c>
      <c r="D252" s="206" t="s">
        <v>122</v>
      </c>
      <c r="E252" s="207" t="s">
        <v>307</v>
      </c>
      <c r="F252" s="208" t="s">
        <v>308</v>
      </c>
      <c r="G252" s="209" t="s">
        <v>301</v>
      </c>
      <c r="H252" s="210">
        <v>46.100000000000001</v>
      </c>
      <c r="I252" s="211"/>
      <c r="J252" s="212">
        <f>ROUND(I252*H252,2)</f>
        <v>0</v>
      </c>
      <c r="K252" s="208" t="s">
        <v>126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127</v>
      </c>
      <c r="AT252" s="217" t="s">
        <v>122</v>
      </c>
      <c r="AU252" s="217" t="s">
        <v>83</v>
      </c>
      <c r="AY252" s="19" t="s">
        <v>120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127</v>
      </c>
      <c r="BM252" s="217" t="s">
        <v>455</v>
      </c>
    </row>
    <row r="253" s="2" customFormat="1">
      <c r="A253" s="40"/>
      <c r="B253" s="41"/>
      <c r="C253" s="42"/>
      <c r="D253" s="219" t="s">
        <v>129</v>
      </c>
      <c r="E253" s="42"/>
      <c r="F253" s="220" t="s">
        <v>310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129</v>
      </c>
      <c r="AU253" s="19" t="s">
        <v>83</v>
      </c>
    </row>
    <row r="254" s="13" customFormat="1">
      <c r="A254" s="13"/>
      <c r="B254" s="224"/>
      <c r="C254" s="225"/>
      <c r="D254" s="226" t="s">
        <v>131</v>
      </c>
      <c r="E254" s="227" t="s">
        <v>19</v>
      </c>
      <c r="F254" s="228" t="s">
        <v>311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131</v>
      </c>
      <c r="AU254" s="234" t="s">
        <v>83</v>
      </c>
      <c r="AV254" s="13" t="s">
        <v>80</v>
      </c>
      <c r="AW254" s="13" t="s">
        <v>33</v>
      </c>
      <c r="AX254" s="13" t="s">
        <v>72</v>
      </c>
      <c r="AY254" s="234" t="s">
        <v>120</v>
      </c>
    </row>
    <row r="255" s="14" customFormat="1">
      <c r="A255" s="14"/>
      <c r="B255" s="235"/>
      <c r="C255" s="236"/>
      <c r="D255" s="226" t="s">
        <v>131</v>
      </c>
      <c r="E255" s="237" t="s">
        <v>19</v>
      </c>
      <c r="F255" s="238" t="s">
        <v>453</v>
      </c>
      <c r="G255" s="236"/>
      <c r="H255" s="239">
        <v>46.100000000000001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131</v>
      </c>
      <c r="AU255" s="245" t="s">
        <v>83</v>
      </c>
      <c r="AV255" s="14" t="s">
        <v>83</v>
      </c>
      <c r="AW255" s="14" t="s">
        <v>33</v>
      </c>
      <c r="AX255" s="14" t="s">
        <v>80</v>
      </c>
      <c r="AY255" s="245" t="s">
        <v>120</v>
      </c>
    </row>
    <row r="256" s="2" customFormat="1" ht="16.5" customHeight="1">
      <c r="A256" s="40"/>
      <c r="B256" s="41"/>
      <c r="C256" s="206" t="s">
        <v>456</v>
      </c>
      <c r="D256" s="206" t="s">
        <v>122</v>
      </c>
      <c r="E256" s="207" t="s">
        <v>457</v>
      </c>
      <c r="F256" s="208" t="s">
        <v>458</v>
      </c>
      <c r="G256" s="209" t="s">
        <v>301</v>
      </c>
      <c r="H256" s="210">
        <v>153.5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127</v>
      </c>
      <c r="AT256" s="217" t="s">
        <v>122</v>
      </c>
      <c r="AU256" s="217" t="s">
        <v>83</v>
      </c>
      <c r="AY256" s="19" t="s">
        <v>120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127</v>
      </c>
      <c r="BM256" s="217" t="s">
        <v>459</v>
      </c>
    </row>
    <row r="257" s="13" customFormat="1">
      <c r="A257" s="13"/>
      <c r="B257" s="224"/>
      <c r="C257" s="225"/>
      <c r="D257" s="226" t="s">
        <v>131</v>
      </c>
      <c r="E257" s="227" t="s">
        <v>19</v>
      </c>
      <c r="F257" s="228" t="s">
        <v>132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131</v>
      </c>
      <c r="AU257" s="234" t="s">
        <v>83</v>
      </c>
      <c r="AV257" s="13" t="s">
        <v>80</v>
      </c>
      <c r="AW257" s="13" t="s">
        <v>33</v>
      </c>
      <c r="AX257" s="13" t="s">
        <v>72</v>
      </c>
      <c r="AY257" s="234" t="s">
        <v>120</v>
      </c>
    </row>
    <row r="258" s="14" customFormat="1">
      <c r="A258" s="14"/>
      <c r="B258" s="235"/>
      <c r="C258" s="236"/>
      <c r="D258" s="226" t="s">
        <v>131</v>
      </c>
      <c r="E258" s="237" t="s">
        <v>19</v>
      </c>
      <c r="F258" s="238" t="s">
        <v>460</v>
      </c>
      <c r="G258" s="236"/>
      <c r="H258" s="239">
        <v>153.5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131</v>
      </c>
      <c r="AU258" s="245" t="s">
        <v>83</v>
      </c>
      <c r="AV258" s="14" t="s">
        <v>83</v>
      </c>
      <c r="AW258" s="14" t="s">
        <v>33</v>
      </c>
      <c r="AX258" s="14" t="s">
        <v>80</v>
      </c>
      <c r="AY258" s="245" t="s">
        <v>120</v>
      </c>
    </row>
    <row r="259" s="13" customFormat="1">
      <c r="A259" s="13"/>
      <c r="B259" s="224"/>
      <c r="C259" s="225"/>
      <c r="D259" s="226" t="s">
        <v>131</v>
      </c>
      <c r="E259" s="227" t="s">
        <v>19</v>
      </c>
      <c r="F259" s="228" t="s">
        <v>461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131</v>
      </c>
      <c r="AU259" s="234" t="s">
        <v>83</v>
      </c>
      <c r="AV259" s="13" t="s">
        <v>80</v>
      </c>
      <c r="AW259" s="13" t="s">
        <v>33</v>
      </c>
      <c r="AX259" s="13" t="s">
        <v>72</v>
      </c>
      <c r="AY259" s="234" t="s">
        <v>120</v>
      </c>
    </row>
    <row r="260" s="2" customFormat="1" ht="16.5" customHeight="1">
      <c r="A260" s="40"/>
      <c r="B260" s="41"/>
      <c r="C260" s="206" t="s">
        <v>462</v>
      </c>
      <c r="D260" s="206" t="s">
        <v>122</v>
      </c>
      <c r="E260" s="207" t="s">
        <v>314</v>
      </c>
      <c r="F260" s="208" t="s">
        <v>315</v>
      </c>
      <c r="G260" s="209" t="s">
        <v>301</v>
      </c>
      <c r="H260" s="210">
        <v>223.90000000000001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127</v>
      </c>
      <c r="AT260" s="217" t="s">
        <v>122</v>
      </c>
      <c r="AU260" s="217" t="s">
        <v>83</v>
      </c>
      <c r="AY260" s="19" t="s">
        <v>120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127</v>
      </c>
      <c r="BM260" s="217" t="s">
        <v>463</v>
      </c>
    </row>
    <row r="261" s="14" customFormat="1">
      <c r="A261" s="14"/>
      <c r="B261" s="235"/>
      <c r="C261" s="236"/>
      <c r="D261" s="226" t="s">
        <v>131</v>
      </c>
      <c r="E261" s="237" t="s">
        <v>19</v>
      </c>
      <c r="F261" s="238" t="s">
        <v>464</v>
      </c>
      <c r="G261" s="236"/>
      <c r="H261" s="239">
        <v>159.19999999999999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131</v>
      </c>
      <c r="AU261" s="245" t="s">
        <v>83</v>
      </c>
      <c r="AV261" s="14" t="s">
        <v>83</v>
      </c>
      <c r="AW261" s="14" t="s">
        <v>33</v>
      </c>
      <c r="AX261" s="14" t="s">
        <v>72</v>
      </c>
      <c r="AY261" s="245" t="s">
        <v>120</v>
      </c>
    </row>
    <row r="262" s="14" customFormat="1">
      <c r="A262" s="14"/>
      <c r="B262" s="235"/>
      <c r="C262" s="236"/>
      <c r="D262" s="226" t="s">
        <v>131</v>
      </c>
      <c r="E262" s="237" t="s">
        <v>19</v>
      </c>
      <c r="F262" s="238" t="s">
        <v>465</v>
      </c>
      <c r="G262" s="236"/>
      <c r="H262" s="239">
        <v>53.700000000000003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131</v>
      </c>
      <c r="AU262" s="245" t="s">
        <v>83</v>
      </c>
      <c r="AV262" s="14" t="s">
        <v>83</v>
      </c>
      <c r="AW262" s="14" t="s">
        <v>33</v>
      </c>
      <c r="AX262" s="14" t="s">
        <v>72</v>
      </c>
      <c r="AY262" s="245" t="s">
        <v>120</v>
      </c>
    </row>
    <row r="263" s="14" customFormat="1">
      <c r="A263" s="14"/>
      <c r="B263" s="235"/>
      <c r="C263" s="236"/>
      <c r="D263" s="226" t="s">
        <v>131</v>
      </c>
      <c r="E263" s="237" t="s">
        <v>19</v>
      </c>
      <c r="F263" s="238" t="s">
        <v>466</v>
      </c>
      <c r="G263" s="236"/>
      <c r="H263" s="239">
        <v>1.3999999999999999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131</v>
      </c>
      <c r="AU263" s="245" t="s">
        <v>83</v>
      </c>
      <c r="AV263" s="14" t="s">
        <v>83</v>
      </c>
      <c r="AW263" s="14" t="s">
        <v>33</v>
      </c>
      <c r="AX263" s="14" t="s">
        <v>72</v>
      </c>
      <c r="AY263" s="245" t="s">
        <v>120</v>
      </c>
    </row>
    <row r="264" s="14" customFormat="1">
      <c r="A264" s="14"/>
      <c r="B264" s="235"/>
      <c r="C264" s="236"/>
      <c r="D264" s="226" t="s">
        <v>131</v>
      </c>
      <c r="E264" s="237" t="s">
        <v>19</v>
      </c>
      <c r="F264" s="238" t="s">
        <v>467</v>
      </c>
      <c r="G264" s="236"/>
      <c r="H264" s="239">
        <v>9.5999999999999996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131</v>
      </c>
      <c r="AU264" s="245" t="s">
        <v>83</v>
      </c>
      <c r="AV264" s="14" t="s">
        <v>83</v>
      </c>
      <c r="AW264" s="14" t="s">
        <v>33</v>
      </c>
      <c r="AX264" s="14" t="s">
        <v>72</v>
      </c>
      <c r="AY264" s="245" t="s">
        <v>120</v>
      </c>
    </row>
    <row r="265" s="15" customFormat="1">
      <c r="A265" s="15"/>
      <c r="B265" s="246"/>
      <c r="C265" s="247"/>
      <c r="D265" s="226" t="s">
        <v>131</v>
      </c>
      <c r="E265" s="248" t="s">
        <v>19</v>
      </c>
      <c r="F265" s="249" t="s">
        <v>162</v>
      </c>
      <c r="G265" s="247"/>
      <c r="H265" s="250">
        <v>223.89999999999998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131</v>
      </c>
      <c r="AU265" s="256" t="s">
        <v>83</v>
      </c>
      <c r="AV265" s="15" t="s">
        <v>127</v>
      </c>
      <c r="AW265" s="15" t="s">
        <v>33</v>
      </c>
      <c r="AX265" s="15" t="s">
        <v>80</v>
      </c>
      <c r="AY265" s="256" t="s">
        <v>120</v>
      </c>
    </row>
    <row r="266" s="2" customFormat="1" ht="16.5" customHeight="1">
      <c r="A266" s="40"/>
      <c r="B266" s="41"/>
      <c r="C266" s="206" t="s">
        <v>468</v>
      </c>
      <c r="D266" s="206" t="s">
        <v>122</v>
      </c>
      <c r="E266" s="207" t="s">
        <v>320</v>
      </c>
      <c r="F266" s="208" t="s">
        <v>321</v>
      </c>
      <c r="G266" s="209" t="s">
        <v>301</v>
      </c>
      <c r="H266" s="210">
        <v>46.100000000000001</v>
      </c>
      <c r="I266" s="211"/>
      <c r="J266" s="212">
        <f>ROUND(I266*H266,2)</f>
        <v>0</v>
      </c>
      <c r="K266" s="208" t="s">
        <v>126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127</v>
      </c>
      <c r="AT266" s="217" t="s">
        <v>122</v>
      </c>
      <c r="AU266" s="217" t="s">
        <v>83</v>
      </c>
      <c r="AY266" s="19" t="s">
        <v>120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127</v>
      </c>
      <c r="BM266" s="217" t="s">
        <v>322</v>
      </c>
    </row>
    <row r="267" s="2" customFormat="1">
      <c r="A267" s="40"/>
      <c r="B267" s="41"/>
      <c r="C267" s="42"/>
      <c r="D267" s="219" t="s">
        <v>129</v>
      </c>
      <c r="E267" s="42"/>
      <c r="F267" s="220" t="s">
        <v>323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129</v>
      </c>
      <c r="AU267" s="19" t="s">
        <v>83</v>
      </c>
    </row>
    <row r="268" s="13" customFormat="1">
      <c r="A268" s="13"/>
      <c r="B268" s="224"/>
      <c r="C268" s="225"/>
      <c r="D268" s="226" t="s">
        <v>131</v>
      </c>
      <c r="E268" s="227" t="s">
        <v>19</v>
      </c>
      <c r="F268" s="228" t="s">
        <v>311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131</v>
      </c>
      <c r="AU268" s="234" t="s">
        <v>83</v>
      </c>
      <c r="AV268" s="13" t="s">
        <v>80</v>
      </c>
      <c r="AW268" s="13" t="s">
        <v>33</v>
      </c>
      <c r="AX268" s="13" t="s">
        <v>72</v>
      </c>
      <c r="AY268" s="234" t="s">
        <v>120</v>
      </c>
    </row>
    <row r="269" s="14" customFormat="1">
      <c r="A269" s="14"/>
      <c r="B269" s="235"/>
      <c r="C269" s="236"/>
      <c r="D269" s="226" t="s">
        <v>131</v>
      </c>
      <c r="E269" s="237" t="s">
        <v>19</v>
      </c>
      <c r="F269" s="238" t="s">
        <v>453</v>
      </c>
      <c r="G269" s="236"/>
      <c r="H269" s="239">
        <v>46.100000000000001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131</v>
      </c>
      <c r="AU269" s="245" t="s">
        <v>83</v>
      </c>
      <c r="AV269" s="14" t="s">
        <v>83</v>
      </c>
      <c r="AW269" s="14" t="s">
        <v>33</v>
      </c>
      <c r="AX269" s="14" t="s">
        <v>80</v>
      </c>
      <c r="AY269" s="245" t="s">
        <v>120</v>
      </c>
    </row>
    <row r="270" s="12" customFormat="1" ht="22.8" customHeight="1">
      <c r="A270" s="12"/>
      <c r="B270" s="190"/>
      <c r="C270" s="191"/>
      <c r="D270" s="192" t="s">
        <v>71</v>
      </c>
      <c r="E270" s="204" t="s">
        <v>324</v>
      </c>
      <c r="F270" s="204" t="s">
        <v>325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SUM(P271:P274)</f>
        <v>0</v>
      </c>
      <c r="Q270" s="198"/>
      <c r="R270" s="199">
        <f>SUM(R271:R274)</f>
        <v>0</v>
      </c>
      <c r="S270" s="198"/>
      <c r="T270" s="200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80</v>
      </c>
      <c r="AT270" s="202" t="s">
        <v>71</v>
      </c>
      <c r="AU270" s="202" t="s">
        <v>80</v>
      </c>
      <c r="AY270" s="201" t="s">
        <v>120</v>
      </c>
      <c r="BK270" s="203">
        <f>SUM(BK271:BK274)</f>
        <v>0</v>
      </c>
    </row>
    <row r="271" s="2" customFormat="1" ht="24.15" customHeight="1">
      <c r="A271" s="40"/>
      <c r="B271" s="41"/>
      <c r="C271" s="206" t="s">
        <v>469</v>
      </c>
      <c r="D271" s="206" t="s">
        <v>122</v>
      </c>
      <c r="E271" s="207" t="s">
        <v>327</v>
      </c>
      <c r="F271" s="208" t="s">
        <v>328</v>
      </c>
      <c r="G271" s="209" t="s">
        <v>301</v>
      </c>
      <c r="H271" s="210">
        <v>201.77500000000001</v>
      </c>
      <c r="I271" s="211"/>
      <c r="J271" s="212">
        <f>ROUND(I271*H271,2)</f>
        <v>0</v>
      </c>
      <c r="K271" s="208" t="s">
        <v>126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127</v>
      </c>
      <c r="AT271" s="217" t="s">
        <v>122</v>
      </c>
      <c r="AU271" s="217" t="s">
        <v>83</v>
      </c>
      <c r="AY271" s="19" t="s">
        <v>120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127</v>
      </c>
      <c r="BM271" s="217" t="s">
        <v>329</v>
      </c>
    </row>
    <row r="272" s="2" customFormat="1">
      <c r="A272" s="40"/>
      <c r="B272" s="41"/>
      <c r="C272" s="42"/>
      <c r="D272" s="219" t="s">
        <v>129</v>
      </c>
      <c r="E272" s="42"/>
      <c r="F272" s="220" t="s">
        <v>330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129</v>
      </c>
      <c r="AU272" s="19" t="s">
        <v>83</v>
      </c>
    </row>
    <row r="273" s="2" customFormat="1" ht="24.15" customHeight="1">
      <c r="A273" s="40"/>
      <c r="B273" s="41"/>
      <c r="C273" s="206" t="s">
        <v>470</v>
      </c>
      <c r="D273" s="206" t="s">
        <v>122</v>
      </c>
      <c r="E273" s="207" t="s">
        <v>471</v>
      </c>
      <c r="F273" s="208" t="s">
        <v>472</v>
      </c>
      <c r="G273" s="209" t="s">
        <v>301</v>
      </c>
      <c r="H273" s="210">
        <v>201.77500000000001</v>
      </c>
      <c r="I273" s="211"/>
      <c r="J273" s="212">
        <f>ROUND(I273*H273,2)</f>
        <v>0</v>
      </c>
      <c r="K273" s="208" t="s">
        <v>126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127</v>
      </c>
      <c r="AT273" s="217" t="s">
        <v>122</v>
      </c>
      <c r="AU273" s="217" t="s">
        <v>83</v>
      </c>
      <c r="AY273" s="19" t="s">
        <v>120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127</v>
      </c>
      <c r="BM273" s="217" t="s">
        <v>473</v>
      </c>
    </row>
    <row r="274" s="2" customFormat="1">
      <c r="A274" s="40"/>
      <c r="B274" s="41"/>
      <c r="C274" s="42"/>
      <c r="D274" s="219" t="s">
        <v>129</v>
      </c>
      <c r="E274" s="42"/>
      <c r="F274" s="220" t="s">
        <v>474</v>
      </c>
      <c r="G274" s="42"/>
      <c r="H274" s="42"/>
      <c r="I274" s="221"/>
      <c r="J274" s="42"/>
      <c r="K274" s="42"/>
      <c r="L274" s="46"/>
      <c r="M274" s="257"/>
      <c r="N274" s="258"/>
      <c r="O274" s="259"/>
      <c r="P274" s="259"/>
      <c r="Q274" s="259"/>
      <c r="R274" s="259"/>
      <c r="S274" s="259"/>
      <c r="T274" s="26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129</v>
      </c>
      <c r="AU274" s="19" t="s">
        <v>83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62"/>
      <c r="J275" s="62"/>
      <c r="K275" s="62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le4LB1JX5xlefrC+wwg48nF41L9xQtRfdsSlDA8IUR9ZxQYcIoLwWQuJmYVhMjGm5rJ8NRSkrkvJW52d5aabjA==" hashValue="gRyeN0lZmN1UtKp9qyyS1JdWU54EsmBj1cZTNm4D729447ZKfgHqbPUv2xWMitCICOlImXjJ00HR6cBupqkHtQ==" algorithmName="SHA-512" password="CC35"/>
  <autoFilter ref="C87:K2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54523"/>
    <hyperlink ref="F98" r:id="rId2" display="https://podminky.urs.cz/item/CS_URS_2024_02/113154552"/>
    <hyperlink ref="F103" r:id="rId3" display="https://podminky.urs.cz/item/CS_URS_2024_02/121151103"/>
    <hyperlink ref="F109" r:id="rId4" display="https://podminky.urs.cz/item/CS_URS_2024_02/167151101"/>
    <hyperlink ref="F112" r:id="rId5" display="https://podminky.urs.cz/item/CS_URS_2024_02/182351023"/>
    <hyperlink ref="F116" r:id="rId6" display="https://podminky.urs.cz/item/CS_URS_2024_02/317361116"/>
    <hyperlink ref="F123" r:id="rId7" display="https://podminky.urs.cz/item/CS_URS_2024_02/451317777"/>
    <hyperlink ref="F129" r:id="rId8" display="https://podminky.urs.cz/item/CS_URS_2024_02/452313162"/>
    <hyperlink ref="F136" r:id="rId9" display="https://podminky.urs.cz/item/CS_URS_2024_02/565135101"/>
    <hyperlink ref="F141" r:id="rId10" display="https://podminky.urs.cz/item/CS_URS_2024_02/569911131"/>
    <hyperlink ref="F147" r:id="rId11" display="https://podminky.urs.cz/item/CS_URS_2024_02/572141112"/>
    <hyperlink ref="F152" r:id="rId12" display="https://podminky.urs.cz/item/CS_URS_2024_02/572531121"/>
    <hyperlink ref="F157" r:id="rId13" display="https://podminky.urs.cz/item/CS_URS_2024_02/573211107"/>
    <hyperlink ref="F161" r:id="rId14" display="https://podminky.urs.cz/item/CS_URS_2024_02/577144121"/>
    <hyperlink ref="F165" r:id="rId15" display="https://podminky.urs.cz/item/CS_URS_2024_02/594511113"/>
    <hyperlink ref="F173" r:id="rId16" display="https://podminky.urs.cz/item/CS_URS_2024_02/599632111"/>
    <hyperlink ref="F176" r:id="rId17" display="https://podminky.urs.cz/item/CS_URS_2024_02/899132212"/>
    <hyperlink ref="F181" r:id="rId18" display="https://podminky.urs.cz/item/CS_URS_2024_02/915211112"/>
    <hyperlink ref="F188" r:id="rId19" display="https://podminky.urs.cz/item/CS_URS_2024_02/915611111"/>
    <hyperlink ref="F190" r:id="rId20" display="https://podminky.urs.cz/item/CS_URS_2024_02/919411111"/>
    <hyperlink ref="F195" r:id="rId21" display="https://podminky.urs.cz/item/CS_URS_2024_02/919721233"/>
    <hyperlink ref="F200" r:id="rId22" display="https://podminky.urs.cz/item/CS_URS_2024_02/919731121"/>
    <hyperlink ref="F205" r:id="rId23" display="https://podminky.urs.cz/item/CS_URS_2024_02/919732211"/>
    <hyperlink ref="F210" r:id="rId24" display="https://podminky.urs.cz/item/CS_URS_2024_02/919735111"/>
    <hyperlink ref="F215" r:id="rId25" display="https://podminky.urs.cz/item/CS_URS_2024_02/938902112"/>
    <hyperlink ref="F218" r:id="rId26" display="https://podminky.urs.cz/item/CS_URS_2024_02/938902113"/>
    <hyperlink ref="F221" r:id="rId27" display="https://podminky.urs.cz/item/CS_URS_2024_02/938902421"/>
    <hyperlink ref="F226" r:id="rId28" display="https://podminky.urs.cz/item/CS_URS_2024_02/938902499"/>
    <hyperlink ref="F229" r:id="rId29" display="https://podminky.urs.cz/item/CS_URS_2024_02/938908411"/>
    <hyperlink ref="F233" r:id="rId30" display="https://podminky.urs.cz/item/CS_URS_2024_02/938909311"/>
    <hyperlink ref="F237" r:id="rId31" display="https://podminky.urs.cz/item/CS_URS_2024_02/938909611"/>
    <hyperlink ref="F243" r:id="rId32" display="https://podminky.urs.cz/item/CS_URS_2024_02/966008311"/>
    <hyperlink ref="F249" r:id="rId33" display="https://podminky.urs.cz/item/CS_URS_2024_02/997221551"/>
    <hyperlink ref="F253" r:id="rId34" display="https://podminky.urs.cz/item/CS_URS_2024_02/997221559"/>
    <hyperlink ref="F267" r:id="rId35" display="https://podminky.urs.cz/item/CS_URS_2024_02/997221611"/>
    <hyperlink ref="F272" r:id="rId36" display="https://podminky.urs.cz/item/CS_URS_2024_02/998225111"/>
    <hyperlink ref="F274" r:id="rId37" display="https://podminky.urs.cz/item/CS_URS_2024_02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II/199 A III/19920a TACHOV - CTIBOŘ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II/199 A III/19920a TACHOV - CTIBOŘ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Tachov, Ctiboř</v>
      </c>
      <c r="G52" s="42"/>
      <c r="H52" s="42"/>
      <c r="I52" s="34" t="s">
        <v>23</v>
      </c>
      <c r="J52" s="74" t="str">
        <f>IF(J12="","",J12)</f>
        <v>22. 10. 2024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SÚS Plzeňského kraje, p.o.</v>
      </c>
      <c r="G54" s="42"/>
      <c r="H54" s="42"/>
      <c r="I54" s="34" t="s">
        <v>31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476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477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478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479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II/199 A III/19920a TACHOV - CTIBOŘ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901 -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Tachov, Ctiboř</v>
      </c>
      <c r="G77" s="42"/>
      <c r="H77" s="42"/>
      <c r="I77" s="34" t="s">
        <v>23</v>
      </c>
      <c r="J77" s="74" t="str">
        <f>IF(J12="","",J12)</f>
        <v>22. 10. 2024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SÚS Plzeňského kraje, p.o.</v>
      </c>
      <c r="G79" s="42"/>
      <c r="H79" s="42"/>
      <c r="I79" s="34" t="s">
        <v>31</v>
      </c>
      <c r="J79" s="38" t="str">
        <f>E21</f>
        <v>Ing. Jaroslav Rojt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Leinhäupel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106</v>
      </c>
      <c r="D82" s="182" t="s">
        <v>57</v>
      </c>
      <c r="E82" s="182" t="s">
        <v>53</v>
      </c>
      <c r="F82" s="182" t="s">
        <v>54</v>
      </c>
      <c r="G82" s="182" t="s">
        <v>107</v>
      </c>
      <c r="H82" s="182" t="s">
        <v>108</v>
      </c>
      <c r="I82" s="182" t="s">
        <v>109</v>
      </c>
      <c r="J82" s="182" t="s">
        <v>97</v>
      </c>
      <c r="K82" s="183" t="s">
        <v>110</v>
      </c>
      <c r="L82" s="184"/>
      <c r="M82" s="94" t="s">
        <v>19</v>
      </c>
      <c r="N82" s="95" t="s">
        <v>42</v>
      </c>
      <c r="O82" s="95" t="s">
        <v>111</v>
      </c>
      <c r="P82" s="95" t="s">
        <v>112</v>
      </c>
      <c r="Q82" s="95" t="s">
        <v>113</v>
      </c>
      <c r="R82" s="95" t="s">
        <v>114</v>
      </c>
      <c r="S82" s="95" t="s">
        <v>115</v>
      </c>
      <c r="T82" s="96" t="s">
        <v>116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480</v>
      </c>
      <c r="F84" s="193" t="s">
        <v>89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P85+P98+P110</f>
        <v>0</v>
      </c>
      <c r="Q84" s="198"/>
      <c r="R84" s="199">
        <f>R85+R98+R110</f>
        <v>0</v>
      </c>
      <c r="S84" s="198"/>
      <c r="T84" s="200">
        <f>T85+T98+T110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149</v>
      </c>
      <c r="AT84" s="202" t="s">
        <v>71</v>
      </c>
      <c r="AU84" s="202" t="s">
        <v>72</v>
      </c>
      <c r="AY84" s="201" t="s">
        <v>120</v>
      </c>
      <c r="BK84" s="203">
        <f>BK85+BK98+BK110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481</v>
      </c>
      <c r="F85" s="204" t="s">
        <v>482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SUM(P86:P97)</f>
        <v>0</v>
      </c>
      <c r="Q85" s="198"/>
      <c r="R85" s="199">
        <f>SUM(R86:R97)</f>
        <v>0</v>
      </c>
      <c r="S85" s="198"/>
      <c r="T85" s="200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149</v>
      </c>
      <c r="AT85" s="202" t="s">
        <v>71</v>
      </c>
      <c r="AU85" s="202" t="s">
        <v>80</v>
      </c>
      <c r="AY85" s="201" t="s">
        <v>120</v>
      </c>
      <c r="BK85" s="203">
        <f>SUM(BK86:BK97)</f>
        <v>0</v>
      </c>
    </row>
    <row r="86" s="2" customFormat="1" ht="24.15" customHeight="1">
      <c r="A86" s="40"/>
      <c r="B86" s="41"/>
      <c r="C86" s="206" t="s">
        <v>80</v>
      </c>
      <c r="D86" s="206" t="s">
        <v>122</v>
      </c>
      <c r="E86" s="207" t="s">
        <v>483</v>
      </c>
      <c r="F86" s="208" t="s">
        <v>484</v>
      </c>
      <c r="G86" s="209" t="s">
        <v>485</v>
      </c>
      <c r="H86" s="210">
        <v>1</v>
      </c>
      <c r="I86" s="211"/>
      <c r="J86" s="212">
        <f>ROUND(I86*H86,2)</f>
        <v>0</v>
      </c>
      <c r="K86" s="208" t="s">
        <v>126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486</v>
      </c>
      <c r="AT86" s="217" t="s">
        <v>122</v>
      </c>
      <c r="AU86" s="217" t="s">
        <v>83</v>
      </c>
      <c r="AY86" s="19" t="s">
        <v>120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486</v>
      </c>
      <c r="BM86" s="217" t="s">
        <v>487</v>
      </c>
    </row>
    <row r="87" s="2" customFormat="1">
      <c r="A87" s="40"/>
      <c r="B87" s="41"/>
      <c r="C87" s="42"/>
      <c r="D87" s="219" t="s">
        <v>129</v>
      </c>
      <c r="E87" s="42"/>
      <c r="F87" s="220" t="s">
        <v>488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129</v>
      </c>
      <c r="AU87" s="19" t="s">
        <v>83</v>
      </c>
    </row>
    <row r="88" s="14" customFormat="1">
      <c r="A88" s="14"/>
      <c r="B88" s="235"/>
      <c r="C88" s="236"/>
      <c r="D88" s="226" t="s">
        <v>131</v>
      </c>
      <c r="E88" s="237" t="s">
        <v>19</v>
      </c>
      <c r="F88" s="238" t="s">
        <v>489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131</v>
      </c>
      <c r="AU88" s="245" t="s">
        <v>83</v>
      </c>
      <c r="AV88" s="14" t="s">
        <v>83</v>
      </c>
      <c r="AW88" s="14" t="s">
        <v>33</v>
      </c>
      <c r="AX88" s="14" t="s">
        <v>80</v>
      </c>
      <c r="AY88" s="245" t="s">
        <v>120</v>
      </c>
    </row>
    <row r="89" s="13" customFormat="1">
      <c r="A89" s="13"/>
      <c r="B89" s="224"/>
      <c r="C89" s="225"/>
      <c r="D89" s="226" t="s">
        <v>131</v>
      </c>
      <c r="E89" s="227" t="s">
        <v>19</v>
      </c>
      <c r="F89" s="228" t="s">
        <v>490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131</v>
      </c>
      <c r="AU89" s="234" t="s">
        <v>83</v>
      </c>
      <c r="AV89" s="13" t="s">
        <v>80</v>
      </c>
      <c r="AW89" s="13" t="s">
        <v>33</v>
      </c>
      <c r="AX89" s="13" t="s">
        <v>72</v>
      </c>
      <c r="AY89" s="234" t="s">
        <v>120</v>
      </c>
    </row>
    <row r="90" s="2" customFormat="1" ht="24.15" customHeight="1">
      <c r="A90" s="40"/>
      <c r="B90" s="41"/>
      <c r="C90" s="206" t="s">
        <v>83</v>
      </c>
      <c r="D90" s="206" t="s">
        <v>122</v>
      </c>
      <c r="E90" s="207" t="s">
        <v>491</v>
      </c>
      <c r="F90" s="208" t="s">
        <v>492</v>
      </c>
      <c r="G90" s="209" t="s">
        <v>485</v>
      </c>
      <c r="H90" s="210">
        <v>1</v>
      </c>
      <c r="I90" s="211"/>
      <c r="J90" s="212">
        <f>ROUND(I90*H90,2)</f>
        <v>0</v>
      </c>
      <c r="K90" s="208" t="s">
        <v>126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486</v>
      </c>
      <c r="AT90" s="217" t="s">
        <v>122</v>
      </c>
      <c r="AU90" s="217" t="s">
        <v>83</v>
      </c>
      <c r="AY90" s="19" t="s">
        <v>120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486</v>
      </c>
      <c r="BM90" s="217" t="s">
        <v>493</v>
      </c>
    </row>
    <row r="91" s="2" customFormat="1">
      <c r="A91" s="40"/>
      <c r="B91" s="41"/>
      <c r="C91" s="42"/>
      <c r="D91" s="219" t="s">
        <v>129</v>
      </c>
      <c r="E91" s="42"/>
      <c r="F91" s="220" t="s">
        <v>494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129</v>
      </c>
      <c r="AU91" s="19" t="s">
        <v>83</v>
      </c>
    </row>
    <row r="92" s="14" customFormat="1">
      <c r="A92" s="14"/>
      <c r="B92" s="235"/>
      <c r="C92" s="236"/>
      <c r="D92" s="226" t="s">
        <v>131</v>
      </c>
      <c r="E92" s="237" t="s">
        <v>19</v>
      </c>
      <c r="F92" s="238" t="s">
        <v>495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131</v>
      </c>
      <c r="AU92" s="245" t="s">
        <v>83</v>
      </c>
      <c r="AV92" s="14" t="s">
        <v>83</v>
      </c>
      <c r="AW92" s="14" t="s">
        <v>33</v>
      </c>
      <c r="AX92" s="14" t="s">
        <v>80</v>
      </c>
      <c r="AY92" s="245" t="s">
        <v>120</v>
      </c>
    </row>
    <row r="93" s="13" customFormat="1">
      <c r="A93" s="13"/>
      <c r="B93" s="224"/>
      <c r="C93" s="225"/>
      <c r="D93" s="226" t="s">
        <v>131</v>
      </c>
      <c r="E93" s="227" t="s">
        <v>19</v>
      </c>
      <c r="F93" s="228" t="s">
        <v>496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131</v>
      </c>
      <c r="AU93" s="234" t="s">
        <v>83</v>
      </c>
      <c r="AV93" s="13" t="s">
        <v>80</v>
      </c>
      <c r="AW93" s="13" t="s">
        <v>33</v>
      </c>
      <c r="AX93" s="13" t="s">
        <v>72</v>
      </c>
      <c r="AY93" s="234" t="s">
        <v>120</v>
      </c>
    </row>
    <row r="94" s="2" customFormat="1" ht="16.5" customHeight="1">
      <c r="A94" s="40"/>
      <c r="B94" s="41"/>
      <c r="C94" s="206" t="s">
        <v>143</v>
      </c>
      <c r="D94" s="206" t="s">
        <v>122</v>
      </c>
      <c r="E94" s="207" t="s">
        <v>497</v>
      </c>
      <c r="F94" s="208" t="s">
        <v>498</v>
      </c>
      <c r="G94" s="209" t="s">
        <v>409</v>
      </c>
      <c r="H94" s="210">
        <v>4</v>
      </c>
      <c r="I94" s="211"/>
      <c r="J94" s="212">
        <f>ROUND(I94*H94,2)</f>
        <v>0</v>
      </c>
      <c r="K94" s="208" t="s">
        <v>126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486</v>
      </c>
      <c r="AT94" s="217" t="s">
        <v>122</v>
      </c>
      <c r="AU94" s="217" t="s">
        <v>83</v>
      </c>
      <c r="AY94" s="19" t="s">
        <v>120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486</v>
      </c>
      <c r="BM94" s="217" t="s">
        <v>499</v>
      </c>
    </row>
    <row r="95" s="2" customFormat="1">
      <c r="A95" s="40"/>
      <c r="B95" s="41"/>
      <c r="C95" s="42"/>
      <c r="D95" s="219" t="s">
        <v>129</v>
      </c>
      <c r="E95" s="42"/>
      <c r="F95" s="220" t="s">
        <v>500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83</v>
      </c>
    </row>
    <row r="96" s="14" customFormat="1">
      <c r="A96" s="14"/>
      <c r="B96" s="235"/>
      <c r="C96" s="236"/>
      <c r="D96" s="226" t="s">
        <v>131</v>
      </c>
      <c r="E96" s="237" t="s">
        <v>19</v>
      </c>
      <c r="F96" s="238" t="s">
        <v>501</v>
      </c>
      <c r="G96" s="236"/>
      <c r="H96" s="239">
        <v>4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131</v>
      </c>
      <c r="AU96" s="245" t="s">
        <v>83</v>
      </c>
      <c r="AV96" s="14" t="s">
        <v>83</v>
      </c>
      <c r="AW96" s="14" t="s">
        <v>33</v>
      </c>
      <c r="AX96" s="14" t="s">
        <v>80</v>
      </c>
      <c r="AY96" s="245" t="s">
        <v>120</v>
      </c>
    </row>
    <row r="97" s="13" customFormat="1">
      <c r="A97" s="13"/>
      <c r="B97" s="224"/>
      <c r="C97" s="225"/>
      <c r="D97" s="226" t="s">
        <v>131</v>
      </c>
      <c r="E97" s="227" t="s">
        <v>19</v>
      </c>
      <c r="F97" s="228" t="s">
        <v>490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131</v>
      </c>
      <c r="AU97" s="234" t="s">
        <v>83</v>
      </c>
      <c r="AV97" s="13" t="s">
        <v>80</v>
      </c>
      <c r="AW97" s="13" t="s">
        <v>33</v>
      </c>
      <c r="AX97" s="13" t="s">
        <v>72</v>
      </c>
      <c r="AY97" s="234" t="s">
        <v>120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502</v>
      </c>
      <c r="F98" s="204" t="s">
        <v>503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SUM(P99:P109)</f>
        <v>0</v>
      </c>
      <c r="Q98" s="198"/>
      <c r="R98" s="199">
        <f>SUM(R99:R109)</f>
        <v>0</v>
      </c>
      <c r="S98" s="198"/>
      <c r="T98" s="200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149</v>
      </c>
      <c r="AT98" s="202" t="s">
        <v>71</v>
      </c>
      <c r="AU98" s="202" t="s">
        <v>80</v>
      </c>
      <c r="AY98" s="201" t="s">
        <v>120</v>
      </c>
      <c r="BK98" s="203">
        <f>SUM(BK99:BK109)</f>
        <v>0</v>
      </c>
    </row>
    <row r="99" s="2" customFormat="1" ht="16.5" customHeight="1">
      <c r="A99" s="40"/>
      <c r="B99" s="41"/>
      <c r="C99" s="206" t="s">
        <v>127</v>
      </c>
      <c r="D99" s="206" t="s">
        <v>122</v>
      </c>
      <c r="E99" s="207" t="s">
        <v>504</v>
      </c>
      <c r="F99" s="208" t="s">
        <v>505</v>
      </c>
      <c r="G99" s="209" t="s">
        <v>409</v>
      </c>
      <c r="H99" s="210">
        <v>2</v>
      </c>
      <c r="I99" s="211"/>
      <c r="J99" s="212">
        <f>ROUND(I99*H99,2)</f>
        <v>0</v>
      </c>
      <c r="K99" s="208" t="s">
        <v>126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486</v>
      </c>
      <c r="AT99" s="217" t="s">
        <v>122</v>
      </c>
      <c r="AU99" s="217" t="s">
        <v>83</v>
      </c>
      <c r="AY99" s="19" t="s">
        <v>120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486</v>
      </c>
      <c r="BM99" s="217" t="s">
        <v>506</v>
      </c>
    </row>
    <row r="100" s="2" customFormat="1">
      <c r="A100" s="40"/>
      <c r="B100" s="41"/>
      <c r="C100" s="42"/>
      <c r="D100" s="219" t="s">
        <v>129</v>
      </c>
      <c r="E100" s="42"/>
      <c r="F100" s="220" t="s">
        <v>507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129</v>
      </c>
      <c r="AU100" s="19" t="s">
        <v>83</v>
      </c>
    </row>
    <row r="101" s="14" customFormat="1">
      <c r="A101" s="14"/>
      <c r="B101" s="235"/>
      <c r="C101" s="236"/>
      <c r="D101" s="226" t="s">
        <v>131</v>
      </c>
      <c r="E101" s="237" t="s">
        <v>19</v>
      </c>
      <c r="F101" s="238" t="s">
        <v>508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131</v>
      </c>
      <c r="AU101" s="245" t="s">
        <v>83</v>
      </c>
      <c r="AV101" s="14" t="s">
        <v>83</v>
      </c>
      <c r="AW101" s="14" t="s">
        <v>33</v>
      </c>
      <c r="AX101" s="14" t="s">
        <v>72</v>
      </c>
      <c r="AY101" s="245" t="s">
        <v>120</v>
      </c>
    </row>
    <row r="102" s="14" customFormat="1">
      <c r="A102" s="14"/>
      <c r="B102" s="235"/>
      <c r="C102" s="236"/>
      <c r="D102" s="226" t="s">
        <v>131</v>
      </c>
      <c r="E102" s="237" t="s">
        <v>19</v>
      </c>
      <c r="F102" s="238" t="s">
        <v>509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131</v>
      </c>
      <c r="AU102" s="245" t="s">
        <v>83</v>
      </c>
      <c r="AV102" s="14" t="s">
        <v>83</v>
      </c>
      <c r="AW102" s="14" t="s">
        <v>33</v>
      </c>
      <c r="AX102" s="14" t="s">
        <v>72</v>
      </c>
      <c r="AY102" s="245" t="s">
        <v>120</v>
      </c>
    </row>
    <row r="103" s="15" customFormat="1">
      <c r="A103" s="15"/>
      <c r="B103" s="246"/>
      <c r="C103" s="247"/>
      <c r="D103" s="226" t="s">
        <v>131</v>
      </c>
      <c r="E103" s="248" t="s">
        <v>19</v>
      </c>
      <c r="F103" s="249" t="s">
        <v>162</v>
      </c>
      <c r="G103" s="247"/>
      <c r="H103" s="250">
        <v>2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131</v>
      </c>
      <c r="AU103" s="256" t="s">
        <v>83</v>
      </c>
      <c r="AV103" s="15" t="s">
        <v>127</v>
      </c>
      <c r="AW103" s="15" t="s">
        <v>33</v>
      </c>
      <c r="AX103" s="15" t="s">
        <v>80</v>
      </c>
      <c r="AY103" s="256" t="s">
        <v>120</v>
      </c>
    </row>
    <row r="104" s="2" customFormat="1" ht="16.5" customHeight="1">
      <c r="A104" s="40"/>
      <c r="B104" s="41"/>
      <c r="C104" s="206" t="s">
        <v>149</v>
      </c>
      <c r="D104" s="206" t="s">
        <v>122</v>
      </c>
      <c r="E104" s="207" t="s">
        <v>510</v>
      </c>
      <c r="F104" s="208" t="s">
        <v>511</v>
      </c>
      <c r="G104" s="209" t="s">
        <v>409</v>
      </c>
      <c r="H104" s="210">
        <v>8</v>
      </c>
      <c r="I104" s="211"/>
      <c r="J104" s="212">
        <f>ROUND(I104*H104,2)</f>
        <v>0</v>
      </c>
      <c r="K104" s="208" t="s">
        <v>126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486</v>
      </c>
      <c r="AT104" s="217" t="s">
        <v>122</v>
      </c>
      <c r="AU104" s="217" t="s">
        <v>83</v>
      </c>
      <c r="AY104" s="19" t="s">
        <v>120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486</v>
      </c>
      <c r="BM104" s="217" t="s">
        <v>512</v>
      </c>
    </row>
    <row r="105" s="2" customFormat="1">
      <c r="A105" s="40"/>
      <c r="B105" s="41"/>
      <c r="C105" s="42"/>
      <c r="D105" s="219" t="s">
        <v>129</v>
      </c>
      <c r="E105" s="42"/>
      <c r="F105" s="220" t="s">
        <v>513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129</v>
      </c>
      <c r="AU105" s="19" t="s">
        <v>83</v>
      </c>
    </row>
    <row r="106" s="14" customFormat="1">
      <c r="A106" s="14"/>
      <c r="B106" s="235"/>
      <c r="C106" s="236"/>
      <c r="D106" s="226" t="s">
        <v>131</v>
      </c>
      <c r="E106" s="237" t="s">
        <v>19</v>
      </c>
      <c r="F106" s="238" t="s">
        <v>514</v>
      </c>
      <c r="G106" s="236"/>
      <c r="H106" s="239">
        <v>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131</v>
      </c>
      <c r="AU106" s="245" t="s">
        <v>83</v>
      </c>
      <c r="AV106" s="14" t="s">
        <v>83</v>
      </c>
      <c r="AW106" s="14" t="s">
        <v>33</v>
      </c>
      <c r="AX106" s="14" t="s">
        <v>80</v>
      </c>
      <c r="AY106" s="245" t="s">
        <v>120</v>
      </c>
    </row>
    <row r="107" s="13" customFormat="1">
      <c r="A107" s="13"/>
      <c r="B107" s="224"/>
      <c r="C107" s="225"/>
      <c r="D107" s="226" t="s">
        <v>131</v>
      </c>
      <c r="E107" s="227" t="s">
        <v>19</v>
      </c>
      <c r="F107" s="228" t="s">
        <v>515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131</v>
      </c>
      <c r="AU107" s="234" t="s">
        <v>83</v>
      </c>
      <c r="AV107" s="13" t="s">
        <v>80</v>
      </c>
      <c r="AW107" s="13" t="s">
        <v>33</v>
      </c>
      <c r="AX107" s="13" t="s">
        <v>72</v>
      </c>
      <c r="AY107" s="234" t="s">
        <v>120</v>
      </c>
    </row>
    <row r="108" s="2" customFormat="1" ht="16.5" customHeight="1">
      <c r="A108" s="40"/>
      <c r="B108" s="41"/>
      <c r="C108" s="206" t="s">
        <v>163</v>
      </c>
      <c r="D108" s="206" t="s">
        <v>122</v>
      </c>
      <c r="E108" s="207" t="s">
        <v>516</v>
      </c>
      <c r="F108" s="208" t="s">
        <v>517</v>
      </c>
      <c r="G108" s="209" t="s">
        <v>409</v>
      </c>
      <c r="H108" s="210">
        <v>2</v>
      </c>
      <c r="I108" s="211"/>
      <c r="J108" s="212">
        <f>ROUND(I108*H108,2)</f>
        <v>0</v>
      </c>
      <c r="K108" s="208" t="s">
        <v>126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486</v>
      </c>
      <c r="AT108" s="217" t="s">
        <v>122</v>
      </c>
      <c r="AU108" s="217" t="s">
        <v>83</v>
      </c>
      <c r="AY108" s="19" t="s">
        <v>120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486</v>
      </c>
      <c r="BM108" s="217" t="s">
        <v>518</v>
      </c>
    </row>
    <row r="109" s="2" customFormat="1">
      <c r="A109" s="40"/>
      <c r="B109" s="41"/>
      <c r="C109" s="42"/>
      <c r="D109" s="219" t="s">
        <v>129</v>
      </c>
      <c r="E109" s="42"/>
      <c r="F109" s="220" t="s">
        <v>519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83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520</v>
      </c>
      <c r="F110" s="204" t="s">
        <v>521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SUM(P111:P120)</f>
        <v>0</v>
      </c>
      <c r="Q110" s="198"/>
      <c r="R110" s="199">
        <f>SUM(R111:R120)</f>
        <v>0</v>
      </c>
      <c r="S110" s="198"/>
      <c r="T110" s="200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149</v>
      </c>
      <c r="AT110" s="202" t="s">
        <v>71</v>
      </c>
      <c r="AU110" s="202" t="s">
        <v>80</v>
      </c>
      <c r="AY110" s="201" t="s">
        <v>120</v>
      </c>
      <c r="BK110" s="203">
        <f>SUM(BK111:BK120)</f>
        <v>0</v>
      </c>
    </row>
    <row r="111" s="2" customFormat="1" ht="24.15" customHeight="1">
      <c r="A111" s="40"/>
      <c r="B111" s="41"/>
      <c r="C111" s="206" t="s">
        <v>171</v>
      </c>
      <c r="D111" s="206" t="s">
        <v>122</v>
      </c>
      <c r="E111" s="207" t="s">
        <v>522</v>
      </c>
      <c r="F111" s="208" t="s">
        <v>523</v>
      </c>
      <c r="G111" s="209" t="s">
        <v>485</v>
      </c>
      <c r="H111" s="210">
        <v>1</v>
      </c>
      <c r="I111" s="211"/>
      <c r="J111" s="212">
        <f>ROUND(I111*H111,2)</f>
        <v>0</v>
      </c>
      <c r="K111" s="208" t="s">
        <v>126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486</v>
      </c>
      <c r="AT111" s="217" t="s">
        <v>122</v>
      </c>
      <c r="AU111" s="217" t="s">
        <v>83</v>
      </c>
      <c r="AY111" s="19" t="s">
        <v>120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486</v>
      </c>
      <c r="BM111" s="217" t="s">
        <v>524</v>
      </c>
    </row>
    <row r="112" s="2" customFormat="1">
      <c r="A112" s="40"/>
      <c r="B112" s="41"/>
      <c r="C112" s="42"/>
      <c r="D112" s="219" t="s">
        <v>129</v>
      </c>
      <c r="E112" s="42"/>
      <c r="F112" s="220" t="s">
        <v>525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129</v>
      </c>
      <c r="AU112" s="19" t="s">
        <v>83</v>
      </c>
    </row>
    <row r="113" s="14" customFormat="1">
      <c r="A113" s="14"/>
      <c r="B113" s="235"/>
      <c r="C113" s="236"/>
      <c r="D113" s="226" t="s">
        <v>131</v>
      </c>
      <c r="E113" s="237" t="s">
        <v>19</v>
      </c>
      <c r="F113" s="238" t="s">
        <v>526</v>
      </c>
      <c r="G113" s="236"/>
      <c r="H113" s="239">
        <v>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131</v>
      </c>
      <c r="AU113" s="245" t="s">
        <v>83</v>
      </c>
      <c r="AV113" s="14" t="s">
        <v>83</v>
      </c>
      <c r="AW113" s="14" t="s">
        <v>33</v>
      </c>
      <c r="AX113" s="14" t="s">
        <v>80</v>
      </c>
      <c r="AY113" s="245" t="s">
        <v>120</v>
      </c>
    </row>
    <row r="114" s="13" customFormat="1">
      <c r="A114" s="13"/>
      <c r="B114" s="224"/>
      <c r="C114" s="225"/>
      <c r="D114" s="226" t="s">
        <v>131</v>
      </c>
      <c r="E114" s="227" t="s">
        <v>19</v>
      </c>
      <c r="F114" s="228" t="s">
        <v>527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131</v>
      </c>
      <c r="AU114" s="234" t="s">
        <v>83</v>
      </c>
      <c r="AV114" s="13" t="s">
        <v>80</v>
      </c>
      <c r="AW114" s="13" t="s">
        <v>33</v>
      </c>
      <c r="AX114" s="13" t="s">
        <v>72</v>
      </c>
      <c r="AY114" s="234" t="s">
        <v>120</v>
      </c>
    </row>
    <row r="115" s="2" customFormat="1" ht="24.15" customHeight="1">
      <c r="A115" s="40"/>
      <c r="B115" s="41"/>
      <c r="C115" s="206" t="s">
        <v>178</v>
      </c>
      <c r="D115" s="206" t="s">
        <v>122</v>
      </c>
      <c r="E115" s="207" t="s">
        <v>528</v>
      </c>
      <c r="F115" s="208" t="s">
        <v>529</v>
      </c>
      <c r="G115" s="209" t="s">
        <v>485</v>
      </c>
      <c r="H115" s="210">
        <v>1</v>
      </c>
      <c r="I115" s="211"/>
      <c r="J115" s="212">
        <f>ROUND(I115*H115,2)</f>
        <v>0</v>
      </c>
      <c r="K115" s="208" t="s">
        <v>126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486</v>
      </c>
      <c r="AT115" s="217" t="s">
        <v>122</v>
      </c>
      <c r="AU115" s="217" t="s">
        <v>83</v>
      </c>
      <c r="AY115" s="19" t="s">
        <v>120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486</v>
      </c>
      <c r="BM115" s="217" t="s">
        <v>530</v>
      </c>
    </row>
    <row r="116" s="2" customFormat="1">
      <c r="A116" s="40"/>
      <c r="B116" s="41"/>
      <c r="C116" s="42"/>
      <c r="D116" s="219" t="s">
        <v>129</v>
      </c>
      <c r="E116" s="42"/>
      <c r="F116" s="220" t="s">
        <v>531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129</v>
      </c>
      <c r="AU116" s="19" t="s">
        <v>83</v>
      </c>
    </row>
    <row r="117" s="14" customFormat="1">
      <c r="A117" s="14"/>
      <c r="B117" s="235"/>
      <c r="C117" s="236"/>
      <c r="D117" s="226" t="s">
        <v>131</v>
      </c>
      <c r="E117" s="237" t="s">
        <v>19</v>
      </c>
      <c r="F117" s="238" t="s">
        <v>532</v>
      </c>
      <c r="G117" s="236"/>
      <c r="H117" s="239">
        <v>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131</v>
      </c>
      <c r="AU117" s="245" t="s">
        <v>83</v>
      </c>
      <c r="AV117" s="14" t="s">
        <v>83</v>
      </c>
      <c r="AW117" s="14" t="s">
        <v>33</v>
      </c>
      <c r="AX117" s="14" t="s">
        <v>80</v>
      </c>
      <c r="AY117" s="245" t="s">
        <v>120</v>
      </c>
    </row>
    <row r="118" s="2" customFormat="1" ht="24.15" customHeight="1">
      <c r="A118" s="40"/>
      <c r="B118" s="41"/>
      <c r="C118" s="206" t="s">
        <v>187</v>
      </c>
      <c r="D118" s="206" t="s">
        <v>122</v>
      </c>
      <c r="E118" s="207" t="s">
        <v>533</v>
      </c>
      <c r="F118" s="208" t="s">
        <v>534</v>
      </c>
      <c r="G118" s="209" t="s">
        <v>485</v>
      </c>
      <c r="H118" s="210">
        <v>1</v>
      </c>
      <c r="I118" s="211"/>
      <c r="J118" s="212">
        <f>ROUND(I118*H118,2)</f>
        <v>0</v>
      </c>
      <c r="K118" s="208" t="s">
        <v>126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486</v>
      </c>
      <c r="AT118" s="217" t="s">
        <v>122</v>
      </c>
      <c r="AU118" s="217" t="s">
        <v>83</v>
      </c>
      <c r="AY118" s="19" t="s">
        <v>120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486</v>
      </c>
      <c r="BM118" s="217" t="s">
        <v>535</v>
      </c>
    </row>
    <row r="119" s="2" customFormat="1">
      <c r="A119" s="40"/>
      <c r="B119" s="41"/>
      <c r="C119" s="42"/>
      <c r="D119" s="219" t="s">
        <v>129</v>
      </c>
      <c r="E119" s="42"/>
      <c r="F119" s="220" t="s">
        <v>536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129</v>
      </c>
      <c r="AU119" s="19" t="s">
        <v>83</v>
      </c>
    </row>
    <row r="120" s="14" customFormat="1">
      <c r="A120" s="14"/>
      <c r="B120" s="235"/>
      <c r="C120" s="236"/>
      <c r="D120" s="226" t="s">
        <v>131</v>
      </c>
      <c r="E120" s="237" t="s">
        <v>19</v>
      </c>
      <c r="F120" s="238" t="s">
        <v>526</v>
      </c>
      <c r="G120" s="236"/>
      <c r="H120" s="239">
        <v>1</v>
      </c>
      <c r="I120" s="240"/>
      <c r="J120" s="236"/>
      <c r="K120" s="236"/>
      <c r="L120" s="241"/>
      <c r="M120" s="271"/>
      <c r="N120" s="272"/>
      <c r="O120" s="272"/>
      <c r="P120" s="272"/>
      <c r="Q120" s="272"/>
      <c r="R120" s="272"/>
      <c r="S120" s="272"/>
      <c r="T120" s="27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131</v>
      </c>
      <c r="AU120" s="245" t="s">
        <v>83</v>
      </c>
      <c r="AV120" s="14" t="s">
        <v>83</v>
      </c>
      <c r="AW120" s="14" t="s">
        <v>33</v>
      </c>
      <c r="AX120" s="14" t="s">
        <v>80</v>
      </c>
      <c r="AY120" s="245" t="s">
        <v>120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k+Uw0+YhyIw0bTJK2CyPSQ392kZ4ZYr27bntFEDQPauYetdRcj+6XDd42PzWiBiCMS7qm0h81Xz4XzjlZPrMNw==" hashValue="wDmRRSOrnJf8wr0x7cE5wbpGJDSEYPeiifGNnxRvYmJ8zIEob368isIvDndZcUJYPfyD9cqlbI0knXF9ucs8Pw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12303000"/>
    <hyperlink ref="F91" r:id="rId2" display="https://podminky.urs.cz/item/CS_URS_2024_02/012444000"/>
    <hyperlink ref="F95" r:id="rId3" display="https://podminky.urs.cz/item/CS_URS_2024_02/013254000"/>
    <hyperlink ref="F100" r:id="rId4" display="https://podminky.urs.cz/item/CS_URS_2024_02/032103000"/>
    <hyperlink ref="F105" r:id="rId5" display="https://podminky.urs.cz/item/CS_URS_2024_02/034503000"/>
    <hyperlink ref="F109" r:id="rId6" display="https://podminky.urs.cz/item/CS_URS_2024_02/039103000"/>
    <hyperlink ref="F112" r:id="rId7" display="https://podminky.urs.cz/item/CS_URS_2024_02/072103000"/>
    <hyperlink ref="F116" r:id="rId8" display="https://podminky.urs.cz/item/CS_URS_2024_02/072203000"/>
    <hyperlink ref="F119" r:id="rId9" display="https://podminky.urs.cz/item/CS_URS_2024_02/072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537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538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539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540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541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542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543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544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545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546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547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548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549</v>
      </c>
      <c r="F19" s="285" t="s">
        <v>550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551</v>
      </c>
      <c r="F20" s="285" t="s">
        <v>552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90</v>
      </c>
      <c r="F21" s="285" t="s">
        <v>553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554</v>
      </c>
      <c r="F22" s="285" t="s">
        <v>555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556</v>
      </c>
      <c r="F23" s="285" t="s">
        <v>557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558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559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560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561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562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563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564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565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566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106</v>
      </c>
      <c r="F36" s="285"/>
      <c r="G36" s="285" t="s">
        <v>567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568</v>
      </c>
      <c r="F37" s="285"/>
      <c r="G37" s="285" t="s">
        <v>569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570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571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107</v>
      </c>
      <c r="F40" s="285"/>
      <c r="G40" s="285" t="s">
        <v>572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108</v>
      </c>
      <c r="F41" s="285"/>
      <c r="G41" s="285" t="s">
        <v>573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574</v>
      </c>
      <c r="F42" s="285"/>
      <c r="G42" s="285" t="s">
        <v>575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576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577</v>
      </c>
      <c r="F44" s="285"/>
      <c r="G44" s="285" t="s">
        <v>578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110</v>
      </c>
      <c r="F45" s="285"/>
      <c r="G45" s="285" t="s">
        <v>579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580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581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582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583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584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585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586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587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588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589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590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591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592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593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594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595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596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597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598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599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600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601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602</v>
      </c>
      <c r="D76" s="303"/>
      <c r="E76" s="303"/>
      <c r="F76" s="303" t="s">
        <v>603</v>
      </c>
      <c r="G76" s="304"/>
      <c r="H76" s="303" t="s">
        <v>54</v>
      </c>
      <c r="I76" s="303" t="s">
        <v>57</v>
      </c>
      <c r="J76" s="303" t="s">
        <v>604</v>
      </c>
      <c r="K76" s="302"/>
    </row>
    <row r="77" s="1" customFormat="1" ht="17.25" customHeight="1">
      <c r="B77" s="300"/>
      <c r="C77" s="305" t="s">
        <v>605</v>
      </c>
      <c r="D77" s="305"/>
      <c r="E77" s="305"/>
      <c r="F77" s="306" t="s">
        <v>606</v>
      </c>
      <c r="G77" s="307"/>
      <c r="H77" s="305"/>
      <c r="I77" s="305"/>
      <c r="J77" s="305" t="s">
        <v>607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608</v>
      </c>
      <c r="G79" s="312"/>
      <c r="H79" s="288" t="s">
        <v>609</v>
      </c>
      <c r="I79" s="288" t="s">
        <v>610</v>
      </c>
      <c r="J79" s="288">
        <v>20</v>
      </c>
      <c r="K79" s="302"/>
    </row>
    <row r="80" s="1" customFormat="1" ht="15" customHeight="1">
      <c r="B80" s="300"/>
      <c r="C80" s="288" t="s">
        <v>611</v>
      </c>
      <c r="D80" s="288"/>
      <c r="E80" s="288"/>
      <c r="F80" s="311" t="s">
        <v>608</v>
      </c>
      <c r="G80" s="312"/>
      <c r="H80" s="288" t="s">
        <v>612</v>
      </c>
      <c r="I80" s="288" t="s">
        <v>610</v>
      </c>
      <c r="J80" s="288">
        <v>120</v>
      </c>
      <c r="K80" s="302"/>
    </row>
    <row r="81" s="1" customFormat="1" ht="15" customHeight="1">
      <c r="B81" s="313"/>
      <c r="C81" s="288" t="s">
        <v>613</v>
      </c>
      <c r="D81" s="288"/>
      <c r="E81" s="288"/>
      <c r="F81" s="311" t="s">
        <v>614</v>
      </c>
      <c r="G81" s="312"/>
      <c r="H81" s="288" t="s">
        <v>615</v>
      </c>
      <c r="I81" s="288" t="s">
        <v>610</v>
      </c>
      <c r="J81" s="288">
        <v>50</v>
      </c>
      <c r="K81" s="302"/>
    </row>
    <row r="82" s="1" customFormat="1" ht="15" customHeight="1">
      <c r="B82" s="313"/>
      <c r="C82" s="288" t="s">
        <v>616</v>
      </c>
      <c r="D82" s="288"/>
      <c r="E82" s="288"/>
      <c r="F82" s="311" t="s">
        <v>608</v>
      </c>
      <c r="G82" s="312"/>
      <c r="H82" s="288" t="s">
        <v>617</v>
      </c>
      <c r="I82" s="288" t="s">
        <v>618</v>
      </c>
      <c r="J82" s="288"/>
      <c r="K82" s="302"/>
    </row>
    <row r="83" s="1" customFormat="1" ht="15" customHeight="1">
      <c r="B83" s="313"/>
      <c r="C83" s="314" t="s">
        <v>619</v>
      </c>
      <c r="D83" s="314"/>
      <c r="E83" s="314"/>
      <c r="F83" s="315" t="s">
        <v>614</v>
      </c>
      <c r="G83" s="314"/>
      <c r="H83" s="314" t="s">
        <v>620</v>
      </c>
      <c r="I83" s="314" t="s">
        <v>610</v>
      </c>
      <c r="J83" s="314">
        <v>15</v>
      </c>
      <c r="K83" s="302"/>
    </row>
    <row r="84" s="1" customFormat="1" ht="15" customHeight="1">
      <c r="B84" s="313"/>
      <c r="C84" s="314" t="s">
        <v>621</v>
      </c>
      <c r="D84" s="314"/>
      <c r="E84" s="314"/>
      <c r="F84" s="315" t="s">
        <v>614</v>
      </c>
      <c r="G84" s="314"/>
      <c r="H84" s="314" t="s">
        <v>622</v>
      </c>
      <c r="I84" s="314" t="s">
        <v>610</v>
      </c>
      <c r="J84" s="314">
        <v>15</v>
      </c>
      <c r="K84" s="302"/>
    </row>
    <row r="85" s="1" customFormat="1" ht="15" customHeight="1">
      <c r="B85" s="313"/>
      <c r="C85" s="314" t="s">
        <v>623</v>
      </c>
      <c r="D85" s="314"/>
      <c r="E85" s="314"/>
      <c r="F85" s="315" t="s">
        <v>614</v>
      </c>
      <c r="G85" s="314"/>
      <c r="H85" s="314" t="s">
        <v>624</v>
      </c>
      <c r="I85" s="314" t="s">
        <v>610</v>
      </c>
      <c r="J85" s="314">
        <v>20</v>
      </c>
      <c r="K85" s="302"/>
    </row>
    <row r="86" s="1" customFormat="1" ht="15" customHeight="1">
      <c r="B86" s="313"/>
      <c r="C86" s="314" t="s">
        <v>625</v>
      </c>
      <c r="D86" s="314"/>
      <c r="E86" s="314"/>
      <c r="F86" s="315" t="s">
        <v>614</v>
      </c>
      <c r="G86" s="314"/>
      <c r="H86" s="314" t="s">
        <v>626</v>
      </c>
      <c r="I86" s="314" t="s">
        <v>610</v>
      </c>
      <c r="J86" s="314">
        <v>20</v>
      </c>
      <c r="K86" s="302"/>
    </row>
    <row r="87" s="1" customFormat="1" ht="15" customHeight="1">
      <c r="B87" s="313"/>
      <c r="C87" s="288" t="s">
        <v>627</v>
      </c>
      <c r="D87" s="288"/>
      <c r="E87" s="288"/>
      <c r="F87" s="311" t="s">
        <v>614</v>
      </c>
      <c r="G87" s="312"/>
      <c r="H87" s="288" t="s">
        <v>628</v>
      </c>
      <c r="I87" s="288" t="s">
        <v>610</v>
      </c>
      <c r="J87" s="288">
        <v>50</v>
      </c>
      <c r="K87" s="302"/>
    </row>
    <row r="88" s="1" customFormat="1" ht="15" customHeight="1">
      <c r="B88" s="313"/>
      <c r="C88" s="288" t="s">
        <v>629</v>
      </c>
      <c r="D88" s="288"/>
      <c r="E88" s="288"/>
      <c r="F88" s="311" t="s">
        <v>614</v>
      </c>
      <c r="G88" s="312"/>
      <c r="H88" s="288" t="s">
        <v>630</v>
      </c>
      <c r="I88" s="288" t="s">
        <v>610</v>
      </c>
      <c r="J88" s="288">
        <v>20</v>
      </c>
      <c r="K88" s="302"/>
    </row>
    <row r="89" s="1" customFormat="1" ht="15" customHeight="1">
      <c r="B89" s="313"/>
      <c r="C89" s="288" t="s">
        <v>631</v>
      </c>
      <c r="D89" s="288"/>
      <c r="E89" s="288"/>
      <c r="F89" s="311" t="s">
        <v>614</v>
      </c>
      <c r="G89" s="312"/>
      <c r="H89" s="288" t="s">
        <v>632</v>
      </c>
      <c r="I89" s="288" t="s">
        <v>610</v>
      </c>
      <c r="J89" s="288">
        <v>20</v>
      </c>
      <c r="K89" s="302"/>
    </row>
    <row r="90" s="1" customFormat="1" ht="15" customHeight="1">
      <c r="B90" s="313"/>
      <c r="C90" s="288" t="s">
        <v>633</v>
      </c>
      <c r="D90" s="288"/>
      <c r="E90" s="288"/>
      <c r="F90" s="311" t="s">
        <v>614</v>
      </c>
      <c r="G90" s="312"/>
      <c r="H90" s="288" t="s">
        <v>634</v>
      </c>
      <c r="I90" s="288" t="s">
        <v>610</v>
      </c>
      <c r="J90" s="288">
        <v>50</v>
      </c>
      <c r="K90" s="302"/>
    </row>
    <row r="91" s="1" customFormat="1" ht="15" customHeight="1">
      <c r="B91" s="313"/>
      <c r="C91" s="288" t="s">
        <v>635</v>
      </c>
      <c r="D91" s="288"/>
      <c r="E91" s="288"/>
      <c r="F91" s="311" t="s">
        <v>614</v>
      </c>
      <c r="G91" s="312"/>
      <c r="H91" s="288" t="s">
        <v>635</v>
      </c>
      <c r="I91" s="288" t="s">
        <v>610</v>
      </c>
      <c r="J91" s="288">
        <v>50</v>
      </c>
      <c r="K91" s="302"/>
    </row>
    <row r="92" s="1" customFormat="1" ht="15" customHeight="1">
      <c r="B92" s="313"/>
      <c r="C92" s="288" t="s">
        <v>636</v>
      </c>
      <c r="D92" s="288"/>
      <c r="E92" s="288"/>
      <c r="F92" s="311" t="s">
        <v>614</v>
      </c>
      <c r="G92" s="312"/>
      <c r="H92" s="288" t="s">
        <v>637</v>
      </c>
      <c r="I92" s="288" t="s">
        <v>610</v>
      </c>
      <c r="J92" s="288">
        <v>255</v>
      </c>
      <c r="K92" s="302"/>
    </row>
    <row r="93" s="1" customFormat="1" ht="15" customHeight="1">
      <c r="B93" s="313"/>
      <c r="C93" s="288" t="s">
        <v>638</v>
      </c>
      <c r="D93" s="288"/>
      <c r="E93" s="288"/>
      <c r="F93" s="311" t="s">
        <v>608</v>
      </c>
      <c r="G93" s="312"/>
      <c r="H93" s="288" t="s">
        <v>639</v>
      </c>
      <c r="I93" s="288" t="s">
        <v>640</v>
      </c>
      <c r="J93" s="288"/>
      <c r="K93" s="302"/>
    </row>
    <row r="94" s="1" customFormat="1" ht="15" customHeight="1">
      <c r="B94" s="313"/>
      <c r="C94" s="288" t="s">
        <v>641</v>
      </c>
      <c r="D94" s="288"/>
      <c r="E94" s="288"/>
      <c r="F94" s="311" t="s">
        <v>608</v>
      </c>
      <c r="G94" s="312"/>
      <c r="H94" s="288" t="s">
        <v>642</v>
      </c>
      <c r="I94" s="288" t="s">
        <v>643</v>
      </c>
      <c r="J94" s="288"/>
      <c r="K94" s="302"/>
    </row>
    <row r="95" s="1" customFormat="1" ht="15" customHeight="1">
      <c r="B95" s="313"/>
      <c r="C95" s="288" t="s">
        <v>644</v>
      </c>
      <c r="D95" s="288"/>
      <c r="E95" s="288"/>
      <c r="F95" s="311" t="s">
        <v>608</v>
      </c>
      <c r="G95" s="312"/>
      <c r="H95" s="288" t="s">
        <v>644</v>
      </c>
      <c r="I95" s="288" t="s">
        <v>643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608</v>
      </c>
      <c r="G96" s="312"/>
      <c r="H96" s="288" t="s">
        <v>645</v>
      </c>
      <c r="I96" s="288" t="s">
        <v>643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608</v>
      </c>
      <c r="G97" s="312"/>
      <c r="H97" s="288" t="s">
        <v>646</v>
      </c>
      <c r="I97" s="288" t="s">
        <v>643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647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602</v>
      </c>
      <c r="D103" s="303"/>
      <c r="E103" s="303"/>
      <c r="F103" s="303" t="s">
        <v>603</v>
      </c>
      <c r="G103" s="304"/>
      <c r="H103" s="303" t="s">
        <v>54</v>
      </c>
      <c r="I103" s="303" t="s">
        <v>57</v>
      </c>
      <c r="J103" s="303" t="s">
        <v>604</v>
      </c>
      <c r="K103" s="302"/>
    </row>
    <row r="104" s="1" customFormat="1" ht="17.25" customHeight="1">
      <c r="B104" s="300"/>
      <c r="C104" s="305" t="s">
        <v>605</v>
      </c>
      <c r="D104" s="305"/>
      <c r="E104" s="305"/>
      <c r="F104" s="306" t="s">
        <v>606</v>
      </c>
      <c r="G104" s="307"/>
      <c r="H104" s="305"/>
      <c r="I104" s="305"/>
      <c r="J104" s="305" t="s">
        <v>607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608</v>
      </c>
      <c r="G106" s="288"/>
      <c r="H106" s="288" t="s">
        <v>648</v>
      </c>
      <c r="I106" s="288" t="s">
        <v>610</v>
      </c>
      <c r="J106" s="288">
        <v>20</v>
      </c>
      <c r="K106" s="302"/>
    </row>
    <row r="107" s="1" customFormat="1" ht="15" customHeight="1">
      <c r="B107" s="300"/>
      <c r="C107" s="288" t="s">
        <v>611</v>
      </c>
      <c r="D107" s="288"/>
      <c r="E107" s="288"/>
      <c r="F107" s="311" t="s">
        <v>608</v>
      </c>
      <c r="G107" s="288"/>
      <c r="H107" s="288" t="s">
        <v>648</v>
      </c>
      <c r="I107" s="288" t="s">
        <v>610</v>
      </c>
      <c r="J107" s="288">
        <v>120</v>
      </c>
      <c r="K107" s="302"/>
    </row>
    <row r="108" s="1" customFormat="1" ht="15" customHeight="1">
      <c r="B108" s="313"/>
      <c r="C108" s="288" t="s">
        <v>613</v>
      </c>
      <c r="D108" s="288"/>
      <c r="E108" s="288"/>
      <c r="F108" s="311" t="s">
        <v>614</v>
      </c>
      <c r="G108" s="288"/>
      <c r="H108" s="288" t="s">
        <v>648</v>
      </c>
      <c r="I108" s="288" t="s">
        <v>610</v>
      </c>
      <c r="J108" s="288">
        <v>50</v>
      </c>
      <c r="K108" s="302"/>
    </row>
    <row r="109" s="1" customFormat="1" ht="15" customHeight="1">
      <c r="B109" s="313"/>
      <c r="C109" s="288" t="s">
        <v>616</v>
      </c>
      <c r="D109" s="288"/>
      <c r="E109" s="288"/>
      <c r="F109" s="311" t="s">
        <v>608</v>
      </c>
      <c r="G109" s="288"/>
      <c r="H109" s="288" t="s">
        <v>648</v>
      </c>
      <c r="I109" s="288" t="s">
        <v>618</v>
      </c>
      <c r="J109" s="288"/>
      <c r="K109" s="302"/>
    </row>
    <row r="110" s="1" customFormat="1" ht="15" customHeight="1">
      <c r="B110" s="313"/>
      <c r="C110" s="288" t="s">
        <v>627</v>
      </c>
      <c r="D110" s="288"/>
      <c r="E110" s="288"/>
      <c r="F110" s="311" t="s">
        <v>614</v>
      </c>
      <c r="G110" s="288"/>
      <c r="H110" s="288" t="s">
        <v>648</v>
      </c>
      <c r="I110" s="288" t="s">
        <v>610</v>
      </c>
      <c r="J110" s="288">
        <v>50</v>
      </c>
      <c r="K110" s="302"/>
    </row>
    <row r="111" s="1" customFormat="1" ht="15" customHeight="1">
      <c r="B111" s="313"/>
      <c r="C111" s="288" t="s">
        <v>635</v>
      </c>
      <c r="D111" s="288"/>
      <c r="E111" s="288"/>
      <c r="F111" s="311" t="s">
        <v>614</v>
      </c>
      <c r="G111" s="288"/>
      <c r="H111" s="288" t="s">
        <v>648</v>
      </c>
      <c r="I111" s="288" t="s">
        <v>610</v>
      </c>
      <c r="J111" s="288">
        <v>50</v>
      </c>
      <c r="K111" s="302"/>
    </row>
    <row r="112" s="1" customFormat="1" ht="15" customHeight="1">
      <c r="B112" s="313"/>
      <c r="C112" s="288" t="s">
        <v>633</v>
      </c>
      <c r="D112" s="288"/>
      <c r="E112" s="288"/>
      <c r="F112" s="311" t="s">
        <v>614</v>
      </c>
      <c r="G112" s="288"/>
      <c r="H112" s="288" t="s">
        <v>648</v>
      </c>
      <c r="I112" s="288" t="s">
        <v>610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608</v>
      </c>
      <c r="G113" s="288"/>
      <c r="H113" s="288" t="s">
        <v>649</v>
      </c>
      <c r="I113" s="288" t="s">
        <v>610</v>
      </c>
      <c r="J113" s="288">
        <v>20</v>
      </c>
      <c r="K113" s="302"/>
    </row>
    <row r="114" s="1" customFormat="1" ht="15" customHeight="1">
      <c r="B114" s="313"/>
      <c r="C114" s="288" t="s">
        <v>650</v>
      </c>
      <c r="D114" s="288"/>
      <c r="E114" s="288"/>
      <c r="F114" s="311" t="s">
        <v>608</v>
      </c>
      <c r="G114" s="288"/>
      <c r="H114" s="288" t="s">
        <v>651</v>
      </c>
      <c r="I114" s="288" t="s">
        <v>610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608</v>
      </c>
      <c r="G115" s="288"/>
      <c r="H115" s="288" t="s">
        <v>652</v>
      </c>
      <c r="I115" s="288" t="s">
        <v>643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608</v>
      </c>
      <c r="G116" s="288"/>
      <c r="H116" s="288" t="s">
        <v>653</v>
      </c>
      <c r="I116" s="288" t="s">
        <v>643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608</v>
      </c>
      <c r="G117" s="288"/>
      <c r="H117" s="288" t="s">
        <v>654</v>
      </c>
      <c r="I117" s="288" t="s">
        <v>655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656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602</v>
      </c>
      <c r="D123" s="303"/>
      <c r="E123" s="303"/>
      <c r="F123" s="303" t="s">
        <v>603</v>
      </c>
      <c r="G123" s="304"/>
      <c r="H123" s="303" t="s">
        <v>54</v>
      </c>
      <c r="I123" s="303" t="s">
        <v>57</v>
      </c>
      <c r="J123" s="303" t="s">
        <v>604</v>
      </c>
      <c r="K123" s="332"/>
    </row>
    <row r="124" s="1" customFormat="1" ht="17.25" customHeight="1">
      <c r="B124" s="331"/>
      <c r="C124" s="305" t="s">
        <v>605</v>
      </c>
      <c r="D124" s="305"/>
      <c r="E124" s="305"/>
      <c r="F124" s="306" t="s">
        <v>606</v>
      </c>
      <c r="G124" s="307"/>
      <c r="H124" s="305"/>
      <c r="I124" s="305"/>
      <c r="J124" s="305" t="s">
        <v>607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611</v>
      </c>
      <c r="D126" s="310"/>
      <c r="E126" s="310"/>
      <c r="F126" s="311" t="s">
        <v>608</v>
      </c>
      <c r="G126" s="288"/>
      <c r="H126" s="288" t="s">
        <v>648</v>
      </c>
      <c r="I126" s="288" t="s">
        <v>610</v>
      </c>
      <c r="J126" s="288">
        <v>120</v>
      </c>
      <c r="K126" s="336"/>
    </row>
    <row r="127" s="1" customFormat="1" ht="15" customHeight="1">
      <c r="B127" s="333"/>
      <c r="C127" s="288" t="s">
        <v>657</v>
      </c>
      <c r="D127" s="288"/>
      <c r="E127" s="288"/>
      <c r="F127" s="311" t="s">
        <v>608</v>
      </c>
      <c r="G127" s="288"/>
      <c r="H127" s="288" t="s">
        <v>658</v>
      </c>
      <c r="I127" s="288" t="s">
        <v>610</v>
      </c>
      <c r="J127" s="288" t="s">
        <v>659</v>
      </c>
      <c r="K127" s="336"/>
    </row>
    <row r="128" s="1" customFormat="1" ht="15" customHeight="1">
      <c r="B128" s="333"/>
      <c r="C128" s="288" t="s">
        <v>556</v>
      </c>
      <c r="D128" s="288"/>
      <c r="E128" s="288"/>
      <c r="F128" s="311" t="s">
        <v>608</v>
      </c>
      <c r="G128" s="288"/>
      <c r="H128" s="288" t="s">
        <v>660</v>
      </c>
      <c r="I128" s="288" t="s">
        <v>610</v>
      </c>
      <c r="J128" s="288" t="s">
        <v>659</v>
      </c>
      <c r="K128" s="336"/>
    </row>
    <row r="129" s="1" customFormat="1" ht="15" customHeight="1">
      <c r="B129" s="333"/>
      <c r="C129" s="288" t="s">
        <v>619</v>
      </c>
      <c r="D129" s="288"/>
      <c r="E129" s="288"/>
      <c r="F129" s="311" t="s">
        <v>614</v>
      </c>
      <c r="G129" s="288"/>
      <c r="H129" s="288" t="s">
        <v>620</v>
      </c>
      <c r="I129" s="288" t="s">
        <v>610</v>
      </c>
      <c r="J129" s="288">
        <v>15</v>
      </c>
      <c r="K129" s="336"/>
    </row>
    <row r="130" s="1" customFormat="1" ht="15" customHeight="1">
      <c r="B130" s="333"/>
      <c r="C130" s="314" t="s">
        <v>621</v>
      </c>
      <c r="D130" s="314"/>
      <c r="E130" s="314"/>
      <c r="F130" s="315" t="s">
        <v>614</v>
      </c>
      <c r="G130" s="314"/>
      <c r="H130" s="314" t="s">
        <v>622</v>
      </c>
      <c r="I130" s="314" t="s">
        <v>610</v>
      </c>
      <c r="J130" s="314">
        <v>15</v>
      </c>
      <c r="K130" s="336"/>
    </row>
    <row r="131" s="1" customFormat="1" ht="15" customHeight="1">
      <c r="B131" s="333"/>
      <c r="C131" s="314" t="s">
        <v>623</v>
      </c>
      <c r="D131" s="314"/>
      <c r="E131" s="314"/>
      <c r="F131" s="315" t="s">
        <v>614</v>
      </c>
      <c r="G131" s="314"/>
      <c r="H131" s="314" t="s">
        <v>624</v>
      </c>
      <c r="I131" s="314" t="s">
        <v>610</v>
      </c>
      <c r="J131" s="314">
        <v>20</v>
      </c>
      <c r="K131" s="336"/>
    </row>
    <row r="132" s="1" customFormat="1" ht="15" customHeight="1">
      <c r="B132" s="333"/>
      <c r="C132" s="314" t="s">
        <v>625</v>
      </c>
      <c r="D132" s="314"/>
      <c r="E132" s="314"/>
      <c r="F132" s="315" t="s">
        <v>614</v>
      </c>
      <c r="G132" s="314"/>
      <c r="H132" s="314" t="s">
        <v>626</v>
      </c>
      <c r="I132" s="314" t="s">
        <v>610</v>
      </c>
      <c r="J132" s="314">
        <v>20</v>
      </c>
      <c r="K132" s="336"/>
    </row>
    <row r="133" s="1" customFormat="1" ht="15" customHeight="1">
      <c r="B133" s="333"/>
      <c r="C133" s="288" t="s">
        <v>613</v>
      </c>
      <c r="D133" s="288"/>
      <c r="E133" s="288"/>
      <c r="F133" s="311" t="s">
        <v>614</v>
      </c>
      <c r="G133" s="288"/>
      <c r="H133" s="288" t="s">
        <v>648</v>
      </c>
      <c r="I133" s="288" t="s">
        <v>610</v>
      </c>
      <c r="J133" s="288">
        <v>50</v>
      </c>
      <c r="K133" s="336"/>
    </row>
    <row r="134" s="1" customFormat="1" ht="15" customHeight="1">
      <c r="B134" s="333"/>
      <c r="C134" s="288" t="s">
        <v>627</v>
      </c>
      <c r="D134" s="288"/>
      <c r="E134" s="288"/>
      <c r="F134" s="311" t="s">
        <v>614</v>
      </c>
      <c r="G134" s="288"/>
      <c r="H134" s="288" t="s">
        <v>648</v>
      </c>
      <c r="I134" s="288" t="s">
        <v>610</v>
      </c>
      <c r="J134" s="288">
        <v>50</v>
      </c>
      <c r="K134" s="336"/>
    </row>
    <row r="135" s="1" customFormat="1" ht="15" customHeight="1">
      <c r="B135" s="333"/>
      <c r="C135" s="288" t="s">
        <v>633</v>
      </c>
      <c r="D135" s="288"/>
      <c r="E135" s="288"/>
      <c r="F135" s="311" t="s">
        <v>614</v>
      </c>
      <c r="G135" s="288"/>
      <c r="H135" s="288" t="s">
        <v>648</v>
      </c>
      <c r="I135" s="288" t="s">
        <v>610</v>
      </c>
      <c r="J135" s="288">
        <v>50</v>
      </c>
      <c r="K135" s="336"/>
    </row>
    <row r="136" s="1" customFormat="1" ht="15" customHeight="1">
      <c r="B136" s="333"/>
      <c r="C136" s="288" t="s">
        <v>635</v>
      </c>
      <c r="D136" s="288"/>
      <c r="E136" s="288"/>
      <c r="F136" s="311" t="s">
        <v>614</v>
      </c>
      <c r="G136" s="288"/>
      <c r="H136" s="288" t="s">
        <v>648</v>
      </c>
      <c r="I136" s="288" t="s">
        <v>610</v>
      </c>
      <c r="J136" s="288">
        <v>50</v>
      </c>
      <c r="K136" s="336"/>
    </row>
    <row r="137" s="1" customFormat="1" ht="15" customHeight="1">
      <c r="B137" s="333"/>
      <c r="C137" s="288" t="s">
        <v>636</v>
      </c>
      <c r="D137" s="288"/>
      <c r="E137" s="288"/>
      <c r="F137" s="311" t="s">
        <v>614</v>
      </c>
      <c r="G137" s="288"/>
      <c r="H137" s="288" t="s">
        <v>661</v>
      </c>
      <c r="I137" s="288" t="s">
        <v>610</v>
      </c>
      <c r="J137" s="288">
        <v>255</v>
      </c>
      <c r="K137" s="336"/>
    </row>
    <row r="138" s="1" customFormat="1" ht="15" customHeight="1">
      <c r="B138" s="333"/>
      <c r="C138" s="288" t="s">
        <v>638</v>
      </c>
      <c r="D138" s="288"/>
      <c r="E138" s="288"/>
      <c r="F138" s="311" t="s">
        <v>608</v>
      </c>
      <c r="G138" s="288"/>
      <c r="H138" s="288" t="s">
        <v>662</v>
      </c>
      <c r="I138" s="288" t="s">
        <v>640</v>
      </c>
      <c r="J138" s="288"/>
      <c r="K138" s="336"/>
    </row>
    <row r="139" s="1" customFormat="1" ht="15" customHeight="1">
      <c r="B139" s="333"/>
      <c r="C139" s="288" t="s">
        <v>641</v>
      </c>
      <c r="D139" s="288"/>
      <c r="E139" s="288"/>
      <c r="F139" s="311" t="s">
        <v>608</v>
      </c>
      <c r="G139" s="288"/>
      <c r="H139" s="288" t="s">
        <v>663</v>
      </c>
      <c r="I139" s="288" t="s">
        <v>643</v>
      </c>
      <c r="J139" s="288"/>
      <c r="K139" s="336"/>
    </row>
    <row r="140" s="1" customFormat="1" ht="15" customHeight="1">
      <c r="B140" s="333"/>
      <c r="C140" s="288" t="s">
        <v>644</v>
      </c>
      <c r="D140" s="288"/>
      <c r="E140" s="288"/>
      <c r="F140" s="311" t="s">
        <v>608</v>
      </c>
      <c r="G140" s="288"/>
      <c r="H140" s="288" t="s">
        <v>644</v>
      </c>
      <c r="I140" s="288" t="s">
        <v>643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608</v>
      </c>
      <c r="G141" s="288"/>
      <c r="H141" s="288" t="s">
        <v>664</v>
      </c>
      <c r="I141" s="288" t="s">
        <v>643</v>
      </c>
      <c r="J141" s="288"/>
      <c r="K141" s="336"/>
    </row>
    <row r="142" s="1" customFormat="1" ht="15" customHeight="1">
      <c r="B142" s="333"/>
      <c r="C142" s="288" t="s">
        <v>665</v>
      </c>
      <c r="D142" s="288"/>
      <c r="E142" s="288"/>
      <c r="F142" s="311" t="s">
        <v>608</v>
      </c>
      <c r="G142" s="288"/>
      <c r="H142" s="288" t="s">
        <v>666</v>
      </c>
      <c r="I142" s="288" t="s">
        <v>643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667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602</v>
      </c>
      <c r="D148" s="303"/>
      <c r="E148" s="303"/>
      <c r="F148" s="303" t="s">
        <v>603</v>
      </c>
      <c r="G148" s="304"/>
      <c r="H148" s="303" t="s">
        <v>54</v>
      </c>
      <c r="I148" s="303" t="s">
        <v>57</v>
      </c>
      <c r="J148" s="303" t="s">
        <v>604</v>
      </c>
      <c r="K148" s="302"/>
    </row>
    <row r="149" s="1" customFormat="1" ht="17.25" customHeight="1">
      <c r="B149" s="300"/>
      <c r="C149" s="305" t="s">
        <v>605</v>
      </c>
      <c r="D149" s="305"/>
      <c r="E149" s="305"/>
      <c r="F149" s="306" t="s">
        <v>606</v>
      </c>
      <c r="G149" s="307"/>
      <c r="H149" s="305"/>
      <c r="I149" s="305"/>
      <c r="J149" s="305" t="s">
        <v>607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611</v>
      </c>
      <c r="D151" s="288"/>
      <c r="E151" s="288"/>
      <c r="F151" s="341" t="s">
        <v>608</v>
      </c>
      <c r="G151" s="288"/>
      <c r="H151" s="340" t="s">
        <v>648</v>
      </c>
      <c r="I151" s="340" t="s">
        <v>610</v>
      </c>
      <c r="J151" s="340">
        <v>120</v>
      </c>
      <c r="K151" s="336"/>
    </row>
    <row r="152" s="1" customFormat="1" ht="15" customHeight="1">
      <c r="B152" s="313"/>
      <c r="C152" s="340" t="s">
        <v>657</v>
      </c>
      <c r="D152" s="288"/>
      <c r="E152" s="288"/>
      <c r="F152" s="341" t="s">
        <v>608</v>
      </c>
      <c r="G152" s="288"/>
      <c r="H152" s="340" t="s">
        <v>668</v>
      </c>
      <c r="I152" s="340" t="s">
        <v>610</v>
      </c>
      <c r="J152" s="340" t="s">
        <v>659</v>
      </c>
      <c r="K152" s="336"/>
    </row>
    <row r="153" s="1" customFormat="1" ht="15" customHeight="1">
      <c r="B153" s="313"/>
      <c r="C153" s="340" t="s">
        <v>556</v>
      </c>
      <c r="D153" s="288"/>
      <c r="E153" s="288"/>
      <c r="F153" s="341" t="s">
        <v>608</v>
      </c>
      <c r="G153" s="288"/>
      <c r="H153" s="340" t="s">
        <v>669</v>
      </c>
      <c r="I153" s="340" t="s">
        <v>610</v>
      </c>
      <c r="J153" s="340" t="s">
        <v>659</v>
      </c>
      <c r="K153" s="336"/>
    </row>
    <row r="154" s="1" customFormat="1" ht="15" customHeight="1">
      <c r="B154" s="313"/>
      <c r="C154" s="340" t="s">
        <v>613</v>
      </c>
      <c r="D154" s="288"/>
      <c r="E154" s="288"/>
      <c r="F154" s="341" t="s">
        <v>614</v>
      </c>
      <c r="G154" s="288"/>
      <c r="H154" s="340" t="s">
        <v>648</v>
      </c>
      <c r="I154" s="340" t="s">
        <v>610</v>
      </c>
      <c r="J154" s="340">
        <v>50</v>
      </c>
      <c r="K154" s="336"/>
    </row>
    <row r="155" s="1" customFormat="1" ht="15" customHeight="1">
      <c r="B155" s="313"/>
      <c r="C155" s="340" t="s">
        <v>616</v>
      </c>
      <c r="D155" s="288"/>
      <c r="E155" s="288"/>
      <c r="F155" s="341" t="s">
        <v>608</v>
      </c>
      <c r="G155" s="288"/>
      <c r="H155" s="340" t="s">
        <v>648</v>
      </c>
      <c r="I155" s="340" t="s">
        <v>618</v>
      </c>
      <c r="J155" s="340"/>
      <c r="K155" s="336"/>
    </row>
    <row r="156" s="1" customFormat="1" ht="15" customHeight="1">
      <c r="B156" s="313"/>
      <c r="C156" s="340" t="s">
        <v>627</v>
      </c>
      <c r="D156" s="288"/>
      <c r="E156" s="288"/>
      <c r="F156" s="341" t="s">
        <v>614</v>
      </c>
      <c r="G156" s="288"/>
      <c r="H156" s="340" t="s">
        <v>648</v>
      </c>
      <c r="I156" s="340" t="s">
        <v>610</v>
      </c>
      <c r="J156" s="340">
        <v>50</v>
      </c>
      <c r="K156" s="336"/>
    </row>
    <row r="157" s="1" customFormat="1" ht="15" customHeight="1">
      <c r="B157" s="313"/>
      <c r="C157" s="340" t="s">
        <v>635</v>
      </c>
      <c r="D157" s="288"/>
      <c r="E157" s="288"/>
      <c r="F157" s="341" t="s">
        <v>614</v>
      </c>
      <c r="G157" s="288"/>
      <c r="H157" s="340" t="s">
        <v>648</v>
      </c>
      <c r="I157" s="340" t="s">
        <v>610</v>
      </c>
      <c r="J157" s="340">
        <v>50</v>
      </c>
      <c r="K157" s="336"/>
    </row>
    <row r="158" s="1" customFormat="1" ht="15" customHeight="1">
      <c r="B158" s="313"/>
      <c r="C158" s="340" t="s">
        <v>633</v>
      </c>
      <c r="D158" s="288"/>
      <c r="E158" s="288"/>
      <c r="F158" s="341" t="s">
        <v>614</v>
      </c>
      <c r="G158" s="288"/>
      <c r="H158" s="340" t="s">
        <v>648</v>
      </c>
      <c r="I158" s="340" t="s">
        <v>610</v>
      </c>
      <c r="J158" s="340">
        <v>50</v>
      </c>
      <c r="K158" s="336"/>
    </row>
    <row r="159" s="1" customFormat="1" ht="15" customHeight="1">
      <c r="B159" s="313"/>
      <c r="C159" s="340" t="s">
        <v>96</v>
      </c>
      <c r="D159" s="288"/>
      <c r="E159" s="288"/>
      <c r="F159" s="341" t="s">
        <v>608</v>
      </c>
      <c r="G159" s="288"/>
      <c r="H159" s="340" t="s">
        <v>670</v>
      </c>
      <c r="I159" s="340" t="s">
        <v>610</v>
      </c>
      <c r="J159" s="340" t="s">
        <v>671</v>
      </c>
      <c r="K159" s="336"/>
    </row>
    <row r="160" s="1" customFormat="1" ht="15" customHeight="1">
      <c r="B160" s="313"/>
      <c r="C160" s="340" t="s">
        <v>672</v>
      </c>
      <c r="D160" s="288"/>
      <c r="E160" s="288"/>
      <c r="F160" s="341" t="s">
        <v>608</v>
      </c>
      <c r="G160" s="288"/>
      <c r="H160" s="340" t="s">
        <v>673</v>
      </c>
      <c r="I160" s="340" t="s">
        <v>643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674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602</v>
      </c>
      <c r="D166" s="303"/>
      <c r="E166" s="303"/>
      <c r="F166" s="303" t="s">
        <v>603</v>
      </c>
      <c r="G166" s="345"/>
      <c r="H166" s="346" t="s">
        <v>54</v>
      </c>
      <c r="I166" s="346" t="s">
        <v>57</v>
      </c>
      <c r="J166" s="303" t="s">
        <v>604</v>
      </c>
      <c r="K166" s="280"/>
    </row>
    <row r="167" s="1" customFormat="1" ht="17.25" customHeight="1">
      <c r="B167" s="281"/>
      <c r="C167" s="305" t="s">
        <v>605</v>
      </c>
      <c r="D167" s="305"/>
      <c r="E167" s="305"/>
      <c r="F167" s="306" t="s">
        <v>606</v>
      </c>
      <c r="G167" s="347"/>
      <c r="H167" s="348"/>
      <c r="I167" s="348"/>
      <c r="J167" s="305" t="s">
        <v>607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611</v>
      </c>
      <c r="D169" s="288"/>
      <c r="E169" s="288"/>
      <c r="F169" s="311" t="s">
        <v>608</v>
      </c>
      <c r="G169" s="288"/>
      <c r="H169" s="288" t="s">
        <v>648</v>
      </c>
      <c r="I169" s="288" t="s">
        <v>610</v>
      </c>
      <c r="J169" s="288">
        <v>120</v>
      </c>
      <c r="K169" s="336"/>
    </row>
    <row r="170" s="1" customFormat="1" ht="15" customHeight="1">
      <c r="B170" s="313"/>
      <c r="C170" s="288" t="s">
        <v>657</v>
      </c>
      <c r="D170" s="288"/>
      <c r="E170" s="288"/>
      <c r="F170" s="311" t="s">
        <v>608</v>
      </c>
      <c r="G170" s="288"/>
      <c r="H170" s="288" t="s">
        <v>658</v>
      </c>
      <c r="I170" s="288" t="s">
        <v>610</v>
      </c>
      <c r="J170" s="288" t="s">
        <v>659</v>
      </c>
      <c r="K170" s="336"/>
    </row>
    <row r="171" s="1" customFormat="1" ht="15" customHeight="1">
      <c r="B171" s="313"/>
      <c r="C171" s="288" t="s">
        <v>556</v>
      </c>
      <c r="D171" s="288"/>
      <c r="E171" s="288"/>
      <c r="F171" s="311" t="s">
        <v>608</v>
      </c>
      <c r="G171" s="288"/>
      <c r="H171" s="288" t="s">
        <v>675</v>
      </c>
      <c r="I171" s="288" t="s">
        <v>610</v>
      </c>
      <c r="J171" s="288" t="s">
        <v>659</v>
      </c>
      <c r="K171" s="336"/>
    </row>
    <row r="172" s="1" customFormat="1" ht="15" customHeight="1">
      <c r="B172" s="313"/>
      <c r="C172" s="288" t="s">
        <v>613</v>
      </c>
      <c r="D172" s="288"/>
      <c r="E172" s="288"/>
      <c r="F172" s="311" t="s">
        <v>614</v>
      </c>
      <c r="G172" s="288"/>
      <c r="H172" s="288" t="s">
        <v>675</v>
      </c>
      <c r="I172" s="288" t="s">
        <v>610</v>
      </c>
      <c r="J172" s="288">
        <v>50</v>
      </c>
      <c r="K172" s="336"/>
    </row>
    <row r="173" s="1" customFormat="1" ht="15" customHeight="1">
      <c r="B173" s="313"/>
      <c r="C173" s="288" t="s">
        <v>616</v>
      </c>
      <c r="D173" s="288"/>
      <c r="E173" s="288"/>
      <c r="F173" s="311" t="s">
        <v>608</v>
      </c>
      <c r="G173" s="288"/>
      <c r="H173" s="288" t="s">
        <v>675</v>
      </c>
      <c r="I173" s="288" t="s">
        <v>618</v>
      </c>
      <c r="J173" s="288"/>
      <c r="K173" s="336"/>
    </row>
    <row r="174" s="1" customFormat="1" ht="15" customHeight="1">
      <c r="B174" s="313"/>
      <c r="C174" s="288" t="s">
        <v>627</v>
      </c>
      <c r="D174" s="288"/>
      <c r="E174" s="288"/>
      <c r="F174" s="311" t="s">
        <v>614</v>
      </c>
      <c r="G174" s="288"/>
      <c r="H174" s="288" t="s">
        <v>675</v>
      </c>
      <c r="I174" s="288" t="s">
        <v>610</v>
      </c>
      <c r="J174" s="288">
        <v>50</v>
      </c>
      <c r="K174" s="336"/>
    </row>
    <row r="175" s="1" customFormat="1" ht="15" customHeight="1">
      <c r="B175" s="313"/>
      <c r="C175" s="288" t="s">
        <v>635</v>
      </c>
      <c r="D175" s="288"/>
      <c r="E175" s="288"/>
      <c r="F175" s="311" t="s">
        <v>614</v>
      </c>
      <c r="G175" s="288"/>
      <c r="H175" s="288" t="s">
        <v>675</v>
      </c>
      <c r="I175" s="288" t="s">
        <v>610</v>
      </c>
      <c r="J175" s="288">
        <v>50</v>
      </c>
      <c r="K175" s="336"/>
    </row>
    <row r="176" s="1" customFormat="1" ht="15" customHeight="1">
      <c r="B176" s="313"/>
      <c r="C176" s="288" t="s">
        <v>633</v>
      </c>
      <c r="D176" s="288"/>
      <c r="E176" s="288"/>
      <c r="F176" s="311" t="s">
        <v>614</v>
      </c>
      <c r="G176" s="288"/>
      <c r="H176" s="288" t="s">
        <v>675</v>
      </c>
      <c r="I176" s="288" t="s">
        <v>610</v>
      </c>
      <c r="J176" s="288">
        <v>50</v>
      </c>
      <c r="K176" s="336"/>
    </row>
    <row r="177" s="1" customFormat="1" ht="15" customHeight="1">
      <c r="B177" s="313"/>
      <c r="C177" s="288" t="s">
        <v>106</v>
      </c>
      <c r="D177" s="288"/>
      <c r="E177" s="288"/>
      <c r="F177" s="311" t="s">
        <v>608</v>
      </c>
      <c r="G177" s="288"/>
      <c r="H177" s="288" t="s">
        <v>676</v>
      </c>
      <c r="I177" s="288" t="s">
        <v>677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608</v>
      </c>
      <c r="G178" s="288"/>
      <c r="H178" s="288" t="s">
        <v>678</v>
      </c>
      <c r="I178" s="288" t="s">
        <v>679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608</v>
      </c>
      <c r="G179" s="288"/>
      <c r="H179" s="288" t="s">
        <v>680</v>
      </c>
      <c r="I179" s="288" t="s">
        <v>610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608</v>
      </c>
      <c r="G180" s="288"/>
      <c r="H180" s="288" t="s">
        <v>681</v>
      </c>
      <c r="I180" s="288" t="s">
        <v>610</v>
      </c>
      <c r="J180" s="288">
        <v>255</v>
      </c>
      <c r="K180" s="336"/>
    </row>
    <row r="181" s="1" customFormat="1" ht="15" customHeight="1">
      <c r="B181" s="313"/>
      <c r="C181" s="288" t="s">
        <v>107</v>
      </c>
      <c r="D181" s="288"/>
      <c r="E181" s="288"/>
      <c r="F181" s="311" t="s">
        <v>608</v>
      </c>
      <c r="G181" s="288"/>
      <c r="H181" s="288" t="s">
        <v>572</v>
      </c>
      <c r="I181" s="288" t="s">
        <v>610</v>
      </c>
      <c r="J181" s="288">
        <v>10</v>
      </c>
      <c r="K181" s="336"/>
    </row>
    <row r="182" s="1" customFormat="1" ht="15" customHeight="1">
      <c r="B182" s="313"/>
      <c r="C182" s="288" t="s">
        <v>108</v>
      </c>
      <c r="D182" s="288"/>
      <c r="E182" s="288"/>
      <c r="F182" s="311" t="s">
        <v>608</v>
      </c>
      <c r="G182" s="288"/>
      <c r="H182" s="288" t="s">
        <v>682</v>
      </c>
      <c r="I182" s="288" t="s">
        <v>643</v>
      </c>
      <c r="J182" s="288"/>
      <c r="K182" s="336"/>
    </row>
    <row r="183" s="1" customFormat="1" ht="15" customHeight="1">
      <c r="B183" s="313"/>
      <c r="C183" s="288" t="s">
        <v>683</v>
      </c>
      <c r="D183" s="288"/>
      <c r="E183" s="288"/>
      <c r="F183" s="311" t="s">
        <v>608</v>
      </c>
      <c r="G183" s="288"/>
      <c r="H183" s="288" t="s">
        <v>684</v>
      </c>
      <c r="I183" s="288" t="s">
        <v>643</v>
      </c>
      <c r="J183" s="288"/>
      <c r="K183" s="336"/>
    </row>
    <row r="184" s="1" customFormat="1" ht="15" customHeight="1">
      <c r="B184" s="313"/>
      <c r="C184" s="288" t="s">
        <v>672</v>
      </c>
      <c r="D184" s="288"/>
      <c r="E184" s="288"/>
      <c r="F184" s="311" t="s">
        <v>608</v>
      </c>
      <c r="G184" s="288"/>
      <c r="H184" s="288" t="s">
        <v>685</v>
      </c>
      <c r="I184" s="288" t="s">
        <v>643</v>
      </c>
      <c r="J184" s="288"/>
      <c r="K184" s="336"/>
    </row>
    <row r="185" s="1" customFormat="1" ht="15" customHeight="1">
      <c r="B185" s="313"/>
      <c r="C185" s="288" t="s">
        <v>110</v>
      </c>
      <c r="D185" s="288"/>
      <c r="E185" s="288"/>
      <c r="F185" s="311" t="s">
        <v>614</v>
      </c>
      <c r="G185" s="288"/>
      <c r="H185" s="288" t="s">
        <v>686</v>
      </c>
      <c r="I185" s="288" t="s">
        <v>610</v>
      </c>
      <c r="J185" s="288">
        <v>50</v>
      </c>
      <c r="K185" s="336"/>
    </row>
    <row r="186" s="1" customFormat="1" ht="15" customHeight="1">
      <c r="B186" s="313"/>
      <c r="C186" s="288" t="s">
        <v>687</v>
      </c>
      <c r="D186" s="288"/>
      <c r="E186" s="288"/>
      <c r="F186" s="311" t="s">
        <v>614</v>
      </c>
      <c r="G186" s="288"/>
      <c r="H186" s="288" t="s">
        <v>688</v>
      </c>
      <c r="I186" s="288" t="s">
        <v>689</v>
      </c>
      <c r="J186" s="288"/>
      <c r="K186" s="336"/>
    </row>
    <row r="187" s="1" customFormat="1" ht="15" customHeight="1">
      <c r="B187" s="313"/>
      <c r="C187" s="288" t="s">
        <v>690</v>
      </c>
      <c r="D187" s="288"/>
      <c r="E187" s="288"/>
      <c r="F187" s="311" t="s">
        <v>614</v>
      </c>
      <c r="G187" s="288"/>
      <c r="H187" s="288" t="s">
        <v>691</v>
      </c>
      <c r="I187" s="288" t="s">
        <v>689</v>
      </c>
      <c r="J187" s="288"/>
      <c r="K187" s="336"/>
    </row>
    <row r="188" s="1" customFormat="1" ht="15" customHeight="1">
      <c r="B188" s="313"/>
      <c r="C188" s="288" t="s">
        <v>692</v>
      </c>
      <c r="D188" s="288"/>
      <c r="E188" s="288"/>
      <c r="F188" s="311" t="s">
        <v>614</v>
      </c>
      <c r="G188" s="288"/>
      <c r="H188" s="288" t="s">
        <v>693</v>
      </c>
      <c r="I188" s="288" t="s">
        <v>689</v>
      </c>
      <c r="J188" s="288"/>
      <c r="K188" s="336"/>
    </row>
    <row r="189" s="1" customFormat="1" ht="15" customHeight="1">
      <c r="B189" s="313"/>
      <c r="C189" s="349" t="s">
        <v>694</v>
      </c>
      <c r="D189" s="288"/>
      <c r="E189" s="288"/>
      <c r="F189" s="311" t="s">
        <v>614</v>
      </c>
      <c r="G189" s="288"/>
      <c r="H189" s="288" t="s">
        <v>695</v>
      </c>
      <c r="I189" s="288" t="s">
        <v>696</v>
      </c>
      <c r="J189" s="350" t="s">
        <v>697</v>
      </c>
      <c r="K189" s="336"/>
    </row>
    <row r="190" s="17" customFormat="1" ht="15" customHeight="1">
      <c r="B190" s="351"/>
      <c r="C190" s="352" t="s">
        <v>698</v>
      </c>
      <c r="D190" s="353"/>
      <c r="E190" s="353"/>
      <c r="F190" s="354" t="s">
        <v>614</v>
      </c>
      <c r="G190" s="353"/>
      <c r="H190" s="353" t="s">
        <v>699</v>
      </c>
      <c r="I190" s="353" t="s">
        <v>696</v>
      </c>
      <c r="J190" s="355" t="s">
        <v>697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608</v>
      </c>
      <c r="G191" s="288"/>
      <c r="H191" s="285" t="s">
        <v>700</v>
      </c>
      <c r="I191" s="288" t="s">
        <v>701</v>
      </c>
      <c r="J191" s="288"/>
      <c r="K191" s="336"/>
    </row>
    <row r="192" s="1" customFormat="1" ht="15" customHeight="1">
      <c r="B192" s="313"/>
      <c r="C192" s="349" t="s">
        <v>702</v>
      </c>
      <c r="D192" s="288"/>
      <c r="E192" s="288"/>
      <c r="F192" s="311" t="s">
        <v>608</v>
      </c>
      <c r="G192" s="288"/>
      <c r="H192" s="288" t="s">
        <v>703</v>
      </c>
      <c r="I192" s="288" t="s">
        <v>643</v>
      </c>
      <c r="J192" s="288"/>
      <c r="K192" s="336"/>
    </row>
    <row r="193" s="1" customFormat="1" ht="15" customHeight="1">
      <c r="B193" s="313"/>
      <c r="C193" s="349" t="s">
        <v>704</v>
      </c>
      <c r="D193" s="288"/>
      <c r="E193" s="288"/>
      <c r="F193" s="311" t="s">
        <v>608</v>
      </c>
      <c r="G193" s="288"/>
      <c r="H193" s="288" t="s">
        <v>705</v>
      </c>
      <c r="I193" s="288" t="s">
        <v>643</v>
      </c>
      <c r="J193" s="288"/>
      <c r="K193" s="336"/>
    </row>
    <row r="194" s="1" customFormat="1" ht="15" customHeight="1">
      <c r="B194" s="313"/>
      <c r="C194" s="349" t="s">
        <v>706</v>
      </c>
      <c r="D194" s="288"/>
      <c r="E194" s="288"/>
      <c r="F194" s="311" t="s">
        <v>614</v>
      </c>
      <c r="G194" s="288"/>
      <c r="H194" s="288" t="s">
        <v>707</v>
      </c>
      <c r="I194" s="288" t="s">
        <v>643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708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709</v>
      </c>
      <c r="D201" s="358"/>
      <c r="E201" s="358"/>
      <c r="F201" s="358" t="s">
        <v>710</v>
      </c>
      <c r="G201" s="359"/>
      <c r="H201" s="358" t="s">
        <v>711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701</v>
      </c>
      <c r="D203" s="288"/>
      <c r="E203" s="288"/>
      <c r="F203" s="311" t="s">
        <v>43</v>
      </c>
      <c r="G203" s="288"/>
      <c r="H203" s="288" t="s">
        <v>712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713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714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715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716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655</v>
      </c>
      <c r="D209" s="288"/>
      <c r="E209" s="288"/>
      <c r="F209" s="311" t="s">
        <v>79</v>
      </c>
      <c r="G209" s="288"/>
      <c r="H209" s="288" t="s">
        <v>717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551</v>
      </c>
      <c r="G210" s="288"/>
      <c r="H210" s="288" t="s">
        <v>552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549</v>
      </c>
      <c r="G211" s="288"/>
      <c r="H211" s="288" t="s">
        <v>718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90</v>
      </c>
      <c r="G212" s="349"/>
      <c r="H212" s="340" t="s">
        <v>553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554</v>
      </c>
      <c r="G213" s="349"/>
      <c r="H213" s="340" t="s">
        <v>719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679</v>
      </c>
      <c r="D215" s="288"/>
      <c r="E215" s="288"/>
      <c r="F215" s="311">
        <v>1</v>
      </c>
      <c r="G215" s="349"/>
      <c r="H215" s="340" t="s">
        <v>720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721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722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723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2025-01-16T07:45:55Z</dcterms:created>
  <dcterms:modified xsi:type="dcterms:W3CDTF">2025-01-16T07:46:06Z</dcterms:modified>
</cp:coreProperties>
</file>