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SÚS - ZAHÁLKA\rozpočet\"/>
    </mc:Choice>
  </mc:AlternateContent>
  <bookViews>
    <workbookView xWindow="0" yWindow="0" windowWidth="0" windowHeight="0"/>
  </bookViews>
  <sheets>
    <sheet name="Rekapitulace stavby" sheetId="1" r:id="rId1"/>
    <sheet name="SO 101 - KOMUNIKACE KM 0,..." sheetId="2" r:id="rId2"/>
    <sheet name="SO 102 - KOMUNIKACE KM 1,..." sheetId="3" r:id="rId3"/>
    <sheet name="SO 103 - KOMUNIKACE KM 4,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KOMUNIKACE KM 0,...'!$C$128:$K$445</definedName>
    <definedName name="_xlnm.Print_Area" localSheetId="1">'SO 101 - KOMUNIKACE KM 0,...'!$C$4:$J$76,'SO 101 - KOMUNIKACE KM 0,...'!$C$82:$J$110,'SO 101 - KOMUNIKACE KM 0,...'!$C$116:$K$445</definedName>
    <definedName name="_xlnm.Print_Titles" localSheetId="1">'SO 101 - KOMUNIKACE KM 0,...'!$128:$128</definedName>
    <definedName name="_xlnm._FilterDatabase" localSheetId="2" hidden="1">'SO 102 - KOMUNIKACE KM 1,...'!$C$127:$K$376</definedName>
    <definedName name="_xlnm.Print_Area" localSheetId="2">'SO 102 - KOMUNIKACE KM 1,...'!$C$4:$J$76,'SO 102 - KOMUNIKACE KM 1,...'!$C$82:$J$109,'SO 102 - KOMUNIKACE KM 1,...'!$C$115:$K$376</definedName>
    <definedName name="_xlnm.Print_Titles" localSheetId="2">'SO 102 - KOMUNIKACE KM 1,...'!$127:$127</definedName>
    <definedName name="_xlnm._FilterDatabase" localSheetId="3" hidden="1">'SO 103 - KOMUNIKACE KM 4,...'!$C$127:$K$347</definedName>
    <definedName name="_xlnm.Print_Area" localSheetId="3">'SO 103 - KOMUNIKACE KM 4,...'!$C$4:$J$76,'SO 103 - KOMUNIKACE KM 4,...'!$C$82:$J$109,'SO 103 - KOMUNIKACE KM 4,...'!$C$115:$K$347</definedName>
    <definedName name="_xlnm.Print_Titles" localSheetId="3">'SO 103 - KOMUNIKACE KM 4,...'!$127:$127</definedName>
    <definedName name="_xlnm.Print_Area" localSheetId="4">'Seznam figur'!$C$4:$G$110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347"/>
  <c r="BH347"/>
  <c r="BG347"/>
  <c r="BF347"/>
  <c r="T347"/>
  <c r="T346"/>
  <c r="R347"/>
  <c r="R346"/>
  <c r="P347"/>
  <c r="P346"/>
  <c r="BI345"/>
  <c r="BH345"/>
  <c r="BG345"/>
  <c r="BF345"/>
  <c r="T345"/>
  <c r="R345"/>
  <c r="P345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5"/>
  <c r="BH335"/>
  <c r="BG335"/>
  <c r="BF335"/>
  <c r="T335"/>
  <c r="T334"/>
  <c r="R335"/>
  <c r="R334"/>
  <c r="P335"/>
  <c r="P334"/>
  <c r="BI331"/>
  <c r="BH331"/>
  <c r="BG331"/>
  <c r="BF331"/>
  <c r="T331"/>
  <c r="R331"/>
  <c r="P331"/>
  <c r="BI327"/>
  <c r="BH327"/>
  <c r="BG327"/>
  <c r="BF327"/>
  <c r="T327"/>
  <c r="R327"/>
  <c r="P327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5"/>
  <c r="BH225"/>
  <c r="BG225"/>
  <c r="BF225"/>
  <c r="T225"/>
  <c r="R225"/>
  <c r="P225"/>
  <c r="BI217"/>
  <c r="BH217"/>
  <c r="BG217"/>
  <c r="BF217"/>
  <c r="T217"/>
  <c r="R217"/>
  <c r="P217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T159"/>
  <c r="R160"/>
  <c r="R159"/>
  <c r="P160"/>
  <c r="P159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3" r="J37"/>
  <c r="J36"/>
  <c i="1" r="AY96"/>
  <c i="3" r="J35"/>
  <c i="1" r="AX96"/>
  <c i="3" r="BI376"/>
  <c r="BH376"/>
  <c r="BG376"/>
  <c r="BF376"/>
  <c r="T376"/>
  <c r="T375"/>
  <c r="R376"/>
  <c r="R375"/>
  <c r="P376"/>
  <c r="P375"/>
  <c r="BI374"/>
  <c r="BH374"/>
  <c r="BG374"/>
  <c r="BF374"/>
  <c r="T374"/>
  <c r="R374"/>
  <c r="P374"/>
  <c r="BI373"/>
  <c r="BH373"/>
  <c r="BG373"/>
  <c r="BF373"/>
  <c r="T373"/>
  <c r="R373"/>
  <c r="P373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T363"/>
  <c r="R364"/>
  <c r="R363"/>
  <c r="P364"/>
  <c r="P363"/>
  <c r="BI360"/>
  <c r="BH360"/>
  <c r="BG360"/>
  <c r="BF360"/>
  <c r="T360"/>
  <c r="R360"/>
  <c r="P360"/>
  <c r="BI356"/>
  <c r="BH356"/>
  <c r="BG356"/>
  <c r="BF356"/>
  <c r="T356"/>
  <c r="R356"/>
  <c r="P356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73"/>
  <c r="BH273"/>
  <c r="BG273"/>
  <c r="BF273"/>
  <c r="T273"/>
  <c r="R273"/>
  <c r="P273"/>
  <c r="BI263"/>
  <c r="BH263"/>
  <c r="BG263"/>
  <c r="BF263"/>
  <c r="T263"/>
  <c r="R263"/>
  <c r="P263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37"/>
  <c r="BH237"/>
  <c r="BG237"/>
  <c r="BF237"/>
  <c r="T237"/>
  <c r="R237"/>
  <c r="P237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66"/>
  <c r="BH166"/>
  <c r="BG166"/>
  <c r="BF166"/>
  <c r="T166"/>
  <c r="T165"/>
  <c r="R166"/>
  <c r="R165"/>
  <c r="P166"/>
  <c r="P165"/>
  <c r="BI161"/>
  <c r="BH161"/>
  <c r="BG161"/>
  <c r="BF161"/>
  <c r="T161"/>
  <c r="R161"/>
  <c r="P161"/>
  <c r="BI157"/>
  <c r="BH157"/>
  <c r="BG157"/>
  <c r="BF157"/>
  <c r="T157"/>
  <c r="R157"/>
  <c r="P157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118"/>
  <c i="2" r="J37"/>
  <c r="J36"/>
  <c i="1" r="AY95"/>
  <c i="2" r="J35"/>
  <c i="1" r="AX95"/>
  <c i="2" r="BI445"/>
  <c r="BH445"/>
  <c r="BG445"/>
  <c r="BF445"/>
  <c r="T445"/>
  <c r="T444"/>
  <c r="R445"/>
  <c r="R444"/>
  <c r="P445"/>
  <c r="P444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1"/>
  <c r="BH431"/>
  <c r="BG431"/>
  <c r="BF431"/>
  <c r="T431"/>
  <c r="T430"/>
  <c r="R431"/>
  <c r="R430"/>
  <c r="P431"/>
  <c r="P430"/>
  <c r="BI427"/>
  <c r="BH427"/>
  <c r="BG427"/>
  <c r="BF427"/>
  <c r="T427"/>
  <c r="R427"/>
  <c r="P427"/>
  <c r="BI423"/>
  <c r="BH423"/>
  <c r="BG423"/>
  <c r="BF423"/>
  <c r="T423"/>
  <c r="R423"/>
  <c r="P423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2"/>
  <c r="BH312"/>
  <c r="BG312"/>
  <c r="BF312"/>
  <c r="T312"/>
  <c r="R312"/>
  <c r="P312"/>
  <c r="BI304"/>
  <c r="BH304"/>
  <c r="BG304"/>
  <c r="BF304"/>
  <c r="T304"/>
  <c r="R304"/>
  <c r="P304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7"/>
  <c r="BH287"/>
  <c r="BG287"/>
  <c r="BF287"/>
  <c r="T287"/>
  <c r="R287"/>
  <c r="P287"/>
  <c r="BI279"/>
  <c r="BH279"/>
  <c r="BG279"/>
  <c r="BF279"/>
  <c r="T279"/>
  <c r="R279"/>
  <c r="P279"/>
  <c r="BI271"/>
  <c r="BH271"/>
  <c r="BG271"/>
  <c r="BF271"/>
  <c r="T271"/>
  <c r="R271"/>
  <c r="P271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1" r="L90"/>
  <c r="AM90"/>
  <c r="AM89"/>
  <c r="L89"/>
  <c r="AM87"/>
  <c r="L87"/>
  <c r="L85"/>
  <c r="L84"/>
  <c i="2" r="BK164"/>
  <c r="BK436"/>
  <c i="3" r="BK356"/>
  <c r="J327"/>
  <c r="BK315"/>
  <c r="BK294"/>
  <c r="J221"/>
  <c r="BK190"/>
  <c r="J157"/>
  <c r="J367"/>
  <c r="BK340"/>
  <c r="J323"/>
  <c r="J294"/>
  <c r="J250"/>
  <c r="BK221"/>
  <c r="J373"/>
  <c r="J312"/>
  <c r="BK291"/>
  <c r="J208"/>
  <c r="J166"/>
  <c r="BK367"/>
  <c r="J340"/>
  <c r="J315"/>
  <c r="J291"/>
  <c r="BK203"/>
  <c r="BK166"/>
  <c r="J141"/>
  <c i="4" r="BK341"/>
  <c r="BK318"/>
  <c r="J299"/>
  <c r="BK280"/>
  <c r="BK238"/>
  <c r="BK174"/>
  <c r="BK145"/>
  <c r="BK345"/>
  <c r="BK335"/>
  <c r="J288"/>
  <c r="J272"/>
  <c r="J247"/>
  <c r="J196"/>
  <c r="BK183"/>
  <c r="J151"/>
  <c r="BK299"/>
  <c r="J285"/>
  <c r="J277"/>
  <c r="J256"/>
  <c r="J225"/>
  <c r="J183"/>
  <c r="J166"/>
  <c r="J331"/>
  <c r="J302"/>
  <c r="J253"/>
  <c r="J238"/>
  <c r="BK209"/>
  <c i="2" r="J439"/>
  <c r="J434"/>
  <c r="BK427"/>
  <c r="BK414"/>
  <c r="BK407"/>
  <c r="J404"/>
  <c r="BK397"/>
  <c r="J393"/>
  <c r="BK385"/>
  <c r="J381"/>
  <c r="BK376"/>
  <c r="J374"/>
  <c r="BK367"/>
  <c r="J364"/>
  <c r="BK357"/>
  <c r="J354"/>
  <c r="BK352"/>
  <c r="J349"/>
  <c r="BK341"/>
  <c r="J337"/>
  <c r="BK331"/>
  <c r="BK325"/>
  <c r="BK322"/>
  <c r="J312"/>
  <c r="J304"/>
  <c r="BK294"/>
  <c r="BK293"/>
  <c r="J292"/>
  <c r="J279"/>
  <c r="BK263"/>
  <c r="J259"/>
  <c r="J255"/>
  <c r="BK160"/>
  <c r="BK245"/>
  <c r="J241"/>
  <c i="3" r="J364"/>
  <c r="BK334"/>
  <c r="BK317"/>
  <c r="BK300"/>
  <c r="BK273"/>
  <c r="BK199"/>
  <c r="J178"/>
  <c r="BK373"/>
  <c r="J368"/>
  <c r="J343"/>
  <c r="J330"/>
  <c r="BK309"/>
  <c r="BK285"/>
  <c r="BK245"/>
  <c r="BK374"/>
  <c r="BK369"/>
  <c r="BK330"/>
  <c r="J252"/>
  <c r="J217"/>
  <c r="J186"/>
  <c r="BK145"/>
  <c r="J374"/>
  <c r="BK327"/>
  <c r="BK312"/>
  <c r="J273"/>
  <c r="BK237"/>
  <c r="BK182"/>
  <c r="BK136"/>
  <c i="4" r="J347"/>
  <c r="BK331"/>
  <c r="J308"/>
  <c r="J284"/>
  <c r="BK259"/>
  <c r="BK196"/>
  <c r="BK151"/>
  <c r="BK262"/>
  <c r="J201"/>
  <c r="BK166"/>
  <c r="J344"/>
  <c r="BK295"/>
  <c r="BK284"/>
  <c r="J265"/>
  <c r="J243"/>
  <c r="BK201"/>
  <c r="J174"/>
  <c r="J141"/>
  <c r="BK338"/>
  <c r="BK272"/>
  <c r="BK243"/>
  <c r="J217"/>
  <c r="BK187"/>
  <c r="BK155"/>
  <c i="2" r="J437"/>
  <c r="BK237"/>
  <c r="BK232"/>
  <c r="BK228"/>
  <c r="BK224"/>
  <c r="BK220"/>
  <c r="BK216"/>
  <c r="BK212"/>
  <c r="BK208"/>
  <c r="BK204"/>
  <c r="BK200"/>
  <c r="BK195"/>
  <c r="BK186"/>
  <c r="BK181"/>
  <c r="BK177"/>
  <c r="BK173"/>
  <c r="BK169"/>
  <c r="J160"/>
  <c r="BK142"/>
  <c r="BK137"/>
  <c r="BK132"/>
  <c i="1" r="AS94"/>
  <c i="2" r="BK443"/>
  <c r="J443"/>
  <c r="BK442"/>
  <c r="J442"/>
  <c r="BK439"/>
  <c r="BK435"/>
  <c r="J435"/>
  <c r="BK434"/>
  <c r="J431"/>
  <c r="BK423"/>
  <c r="J414"/>
  <c r="J410"/>
  <c r="BK404"/>
  <c r="J401"/>
  <c r="BK393"/>
  <c r="J389"/>
  <c r="BK381"/>
  <c r="J377"/>
  <c r="BK374"/>
  <c r="J371"/>
  <c r="BK364"/>
  <c r="J360"/>
  <c r="BK354"/>
  <c r="J353"/>
  <c r="BK349"/>
  <c r="J346"/>
  <c r="BK337"/>
  <c r="J334"/>
  <c r="BK328"/>
  <c r="J325"/>
  <c r="BK312"/>
  <c r="J295"/>
  <c r="J294"/>
  <c r="J293"/>
  <c r="BK287"/>
  <c r="BK279"/>
  <c r="J271"/>
  <c r="BK259"/>
  <c r="BK250"/>
  <c r="J146"/>
  <c r="J245"/>
  <c i="3" r="J369"/>
  <c r="BK337"/>
  <c r="BK323"/>
  <c r="J309"/>
  <c r="BK288"/>
  <c r="J263"/>
  <c r="J195"/>
  <c r="BK161"/>
  <c r="J370"/>
  <c r="BK364"/>
  <c r="J337"/>
  <c r="J320"/>
  <c r="J304"/>
  <c r="BK252"/>
  <c r="BK217"/>
  <c r="J203"/>
  <c r="BK195"/>
  <c r="J190"/>
  <c r="J136"/>
  <c r="BK131"/>
  <c r="BK370"/>
  <c r="J356"/>
  <c r="J300"/>
  <c r="BK250"/>
  <c r="BK213"/>
  <c r="J182"/>
  <c r="BK376"/>
  <c r="J360"/>
  <c r="BK320"/>
  <c r="BK304"/>
  <c r="BK263"/>
  <c r="BK229"/>
  <c r="BK178"/>
  <c r="J145"/>
  <c i="4" r="BK347"/>
  <c r="J339"/>
  <c r="J314"/>
  <c r="J295"/>
  <c r="J283"/>
  <c r="BK205"/>
  <c r="J160"/>
  <c r="BK141"/>
  <c r="J338"/>
  <c r="J318"/>
  <c r="BK285"/>
  <c r="BK277"/>
  <c r="BK256"/>
  <c r="J209"/>
  <c r="J187"/>
  <c r="J136"/>
  <c r="BK302"/>
  <c r="J291"/>
  <c r="BK268"/>
  <c r="BK253"/>
  <c r="J205"/>
  <c r="J178"/>
  <c r="J145"/>
  <c r="J345"/>
  <c r="J335"/>
  <c r="J311"/>
  <c r="J259"/>
  <c r="BK233"/>
  <c r="BK170"/>
  <c r="BK136"/>
  <c i="2" r="J436"/>
  <c r="J237"/>
  <c r="J232"/>
  <c r="J228"/>
  <c r="J224"/>
  <c r="J220"/>
  <c r="J216"/>
  <c r="J212"/>
  <c r="J208"/>
  <c r="J204"/>
  <c r="J200"/>
  <c r="J195"/>
  <c r="J186"/>
  <c r="J181"/>
  <c r="J177"/>
  <c r="J173"/>
  <c r="J164"/>
  <c r="BK146"/>
  <c r="J142"/>
  <c r="J137"/>
  <c r="J132"/>
  <c r="BK445"/>
  <c r="J445"/>
  <c r="BK437"/>
  <c r="BK431"/>
  <c r="J427"/>
  <c r="J423"/>
  <c r="BK410"/>
  <c r="J407"/>
  <c r="BK401"/>
  <c r="J397"/>
  <c r="BK389"/>
  <c r="J385"/>
  <c r="BK377"/>
  <c r="J376"/>
  <c r="BK371"/>
  <c r="J367"/>
  <c r="BK360"/>
  <c r="J357"/>
  <c r="BK353"/>
  <c r="J352"/>
  <c r="BK346"/>
  <c r="J341"/>
  <c r="BK334"/>
  <c r="J331"/>
  <c r="J328"/>
  <c r="J322"/>
  <c r="BK304"/>
  <c r="BK295"/>
  <c r="BK292"/>
  <c r="J287"/>
  <c r="BK271"/>
  <c r="J263"/>
  <c r="BK255"/>
  <c r="J169"/>
  <c r="J250"/>
  <c r="BK241"/>
  <c i="3" r="BK368"/>
  <c r="J347"/>
  <c r="BK316"/>
  <c r="BK297"/>
  <c r="J285"/>
  <c r="J213"/>
  <c r="BK186"/>
  <c r="BK141"/>
  <c r="BK347"/>
  <c r="J334"/>
  <c r="J316"/>
  <c r="J288"/>
  <c r="J237"/>
  <c r="BK360"/>
  <c r="J297"/>
  <c r="J229"/>
  <c r="J199"/>
  <c r="J161"/>
  <c r="J376"/>
  <c r="BK343"/>
  <c r="J317"/>
  <c r="J245"/>
  <c r="BK208"/>
  <c r="BK157"/>
  <c r="J131"/>
  <c i="4" r="BK344"/>
  <c r="J327"/>
  <c r="BK311"/>
  <c r="BK291"/>
  <c r="BK265"/>
  <c r="BK178"/>
  <c r="BK131"/>
  <c r="J340"/>
  <c r="J305"/>
  <c r="J280"/>
  <c r="J268"/>
  <c r="BK217"/>
  <c r="J155"/>
  <c r="J341"/>
  <c r="BK340"/>
  <c r="BK314"/>
  <c r="BK308"/>
  <c r="BK305"/>
  <c r="BK283"/>
  <c r="J262"/>
  <c r="J233"/>
  <c r="J191"/>
  <c r="J170"/>
  <c r="J131"/>
  <c r="BK339"/>
  <c r="BK327"/>
  <c r="BK288"/>
  <c r="BK247"/>
  <c r="BK225"/>
  <c r="BK191"/>
  <c r="BK160"/>
  <c i="2" l="1" r="T131"/>
  <c r="T130"/>
  <c r="T168"/>
  <c r="T185"/>
  <c r="BK199"/>
  <c r="J199"/>
  <c r="J101"/>
  <c r="BK291"/>
  <c r="J291"/>
  <c r="J102"/>
  <c r="T321"/>
  <c r="T413"/>
  <c r="BK433"/>
  <c r="J433"/>
  <c r="J107"/>
  <c r="BK441"/>
  <c r="J441"/>
  <c r="J108"/>
  <c i="3" r="P130"/>
  <c r="P177"/>
  <c r="BK249"/>
  <c r="J249"/>
  <c r="J101"/>
  <c r="P284"/>
  <c r="R346"/>
  <c r="BK366"/>
  <c r="J366"/>
  <c r="J106"/>
  <c r="BK372"/>
  <c r="J372"/>
  <c r="J107"/>
  <c i="4" r="T337"/>
  <c i="2" r="R131"/>
  <c r="P168"/>
  <c r="BK185"/>
  <c r="J185"/>
  <c r="J100"/>
  <c r="T199"/>
  <c r="T291"/>
  <c r="P321"/>
  <c r="P413"/>
  <c r="R433"/>
  <c r="T441"/>
  <c i="3" r="R130"/>
  <c r="T177"/>
  <c r="T249"/>
  <c r="T284"/>
  <c r="T346"/>
  <c r="P366"/>
  <c r="P365"/>
  <c r="P372"/>
  <c i="4" r="T130"/>
  <c r="P165"/>
  <c r="T165"/>
  <c r="R237"/>
  <c r="BK252"/>
  <c r="J252"/>
  <c r="J102"/>
  <c r="T252"/>
  <c r="P317"/>
  <c r="T317"/>
  <c r="P337"/>
  <c r="P336"/>
  <c r="P343"/>
  <c i="2" r="BK131"/>
  <c r="J131"/>
  <c r="J98"/>
  <c r="BK168"/>
  <c r="J168"/>
  <c r="J99"/>
  <c r="P185"/>
  <c r="R199"/>
  <c r="R291"/>
  <c r="BK321"/>
  <c r="J321"/>
  <c r="J103"/>
  <c r="BK413"/>
  <c r="J413"/>
  <c r="J104"/>
  <c r="T433"/>
  <c r="T432"/>
  <c r="R441"/>
  <c i="3" r="T130"/>
  <c r="T129"/>
  <c r="R177"/>
  <c r="P249"/>
  <c r="R284"/>
  <c r="P346"/>
  <c r="T366"/>
  <c r="T372"/>
  <c i="4" r="BK130"/>
  <c r="R130"/>
  <c r="BK165"/>
  <c r="J165"/>
  <c r="J100"/>
  <c r="R165"/>
  <c r="BK237"/>
  <c r="J237"/>
  <c r="J101"/>
  <c r="P237"/>
  <c r="T237"/>
  <c r="P252"/>
  <c r="R252"/>
  <c r="BK317"/>
  <c r="J317"/>
  <c r="J103"/>
  <c r="R317"/>
  <c r="BK337"/>
  <c r="J337"/>
  <c r="J106"/>
  <c r="R337"/>
  <c r="BK343"/>
  <c r="J343"/>
  <c r="J107"/>
  <c r="R343"/>
  <c i="2" r="P131"/>
  <c r="R168"/>
  <c r="R185"/>
  <c r="P199"/>
  <c r="P291"/>
  <c r="R321"/>
  <c r="R413"/>
  <c r="P433"/>
  <c r="P441"/>
  <c i="3" r="BK130"/>
  <c r="J130"/>
  <c r="J98"/>
  <c r="BK177"/>
  <c r="J177"/>
  <c r="J100"/>
  <c r="R249"/>
  <c r="BK284"/>
  <c r="J284"/>
  <c r="J102"/>
  <c r="BK346"/>
  <c r="J346"/>
  <c r="J103"/>
  <c r="R366"/>
  <c r="R372"/>
  <c i="4" r="P130"/>
  <c r="P129"/>
  <c r="P128"/>
  <c i="1" r="AU97"/>
  <c i="4" r="T343"/>
  <c i="2" r="BK444"/>
  <c r="J444"/>
  <c r="J109"/>
  <c i="3" r="BK165"/>
  <c r="J165"/>
  <c r="J99"/>
  <c r="BK375"/>
  <c r="J375"/>
  <c r="J108"/>
  <c i="4" r="BK159"/>
  <c r="J159"/>
  <c r="J99"/>
  <c r="BK334"/>
  <c r="J334"/>
  <c r="J104"/>
  <c i="2" r="BK430"/>
  <c r="J430"/>
  <c r="J105"/>
  <c i="3" r="BK363"/>
  <c r="J363"/>
  <c r="J104"/>
  <c i="4" r="BK346"/>
  <c r="J346"/>
  <c r="J108"/>
  <c r="F92"/>
  <c r="BE174"/>
  <c r="BE178"/>
  <c r="BE196"/>
  <c r="BE253"/>
  <c r="BE256"/>
  <c r="BE265"/>
  <c r="BE277"/>
  <c r="BE283"/>
  <c r="BE299"/>
  <c r="BE314"/>
  <c r="BE340"/>
  <c r="J89"/>
  <c r="BE131"/>
  <c r="BE136"/>
  <c r="BE141"/>
  <c r="BE145"/>
  <c r="BE151"/>
  <c r="BE155"/>
  <c r="BE183"/>
  <c r="BE191"/>
  <c r="BE205"/>
  <c r="BE259"/>
  <c r="BE285"/>
  <c r="BE331"/>
  <c r="BE335"/>
  <c i="3" r="BK129"/>
  <c i="4" r="E118"/>
  <c r="BE166"/>
  <c r="BE187"/>
  <c r="BE201"/>
  <c r="BE217"/>
  <c r="BE233"/>
  <c r="BE238"/>
  <c r="BE243"/>
  <c r="BE247"/>
  <c r="BE262"/>
  <c r="BE272"/>
  <c r="BE280"/>
  <c r="BE288"/>
  <c r="BE291"/>
  <c r="BE295"/>
  <c r="BE302"/>
  <c r="BE305"/>
  <c r="BE308"/>
  <c r="BE311"/>
  <c r="BE327"/>
  <c r="BE160"/>
  <c r="BE170"/>
  <c r="BE209"/>
  <c r="BE225"/>
  <c r="BE268"/>
  <c r="BE284"/>
  <c r="BE318"/>
  <c r="BE338"/>
  <c r="BE339"/>
  <c r="BE341"/>
  <c r="BE344"/>
  <c r="BE345"/>
  <c r="BE347"/>
  <c i="3" r="E85"/>
  <c r="J122"/>
  <c r="F125"/>
  <c r="BE141"/>
  <c r="BE161"/>
  <c r="BE195"/>
  <c r="BE213"/>
  <c r="BE250"/>
  <c r="BE273"/>
  <c r="BE294"/>
  <c r="BE330"/>
  <c r="BE334"/>
  <c r="BE347"/>
  <c r="BE360"/>
  <c r="BE364"/>
  <c r="BE368"/>
  <c r="BE369"/>
  <c r="BE370"/>
  <c r="BE373"/>
  <c r="BE374"/>
  <c r="BE376"/>
  <c r="BE157"/>
  <c r="BE190"/>
  <c r="BE208"/>
  <c r="BE221"/>
  <c r="BE229"/>
  <c r="BE252"/>
  <c r="BE263"/>
  <c r="BE285"/>
  <c r="BE297"/>
  <c r="BE300"/>
  <c r="BE304"/>
  <c r="BE312"/>
  <c r="BE315"/>
  <c r="BE316"/>
  <c r="BE317"/>
  <c r="BE327"/>
  <c r="BE337"/>
  <c r="BE343"/>
  <c r="BE367"/>
  <c r="BE145"/>
  <c r="BE166"/>
  <c r="BE182"/>
  <c r="BE186"/>
  <c r="BE288"/>
  <c r="BE291"/>
  <c r="BE323"/>
  <c r="BE356"/>
  <c r="BE131"/>
  <c r="BE136"/>
  <c r="BE178"/>
  <c r="BE199"/>
  <c r="BE203"/>
  <c r="BE217"/>
  <c r="BE237"/>
  <c r="BE245"/>
  <c r="BE309"/>
  <c r="BE320"/>
  <c r="BE340"/>
  <c i="2" r="BE435"/>
  <c r="BE241"/>
  <c r="BE245"/>
  <c r="BE146"/>
  <c r="BE160"/>
  <c r="BE250"/>
  <c r="BE255"/>
  <c r="BE259"/>
  <c r="BE263"/>
  <c r="BE271"/>
  <c r="BE279"/>
  <c r="BE287"/>
  <c r="BE292"/>
  <c r="BE293"/>
  <c r="BE294"/>
  <c r="BE295"/>
  <c r="BE304"/>
  <c r="BE312"/>
  <c r="BE322"/>
  <c r="BE325"/>
  <c r="BE328"/>
  <c r="BE331"/>
  <c r="BE334"/>
  <c r="BE337"/>
  <c r="BE341"/>
  <c r="BE346"/>
  <c r="BE349"/>
  <c r="BE352"/>
  <c r="BE353"/>
  <c r="BE354"/>
  <c r="BE357"/>
  <c r="BE360"/>
  <c r="BE364"/>
  <c r="BE367"/>
  <c r="BE371"/>
  <c r="BE374"/>
  <c r="BE376"/>
  <c r="BE377"/>
  <c r="BE381"/>
  <c r="BE385"/>
  <c r="BE389"/>
  <c r="BE393"/>
  <c r="BE397"/>
  <c r="BE401"/>
  <c r="BE404"/>
  <c r="BE407"/>
  <c r="BE410"/>
  <c r="BE414"/>
  <c r="BE423"/>
  <c r="BE427"/>
  <c r="BE431"/>
  <c r="BE434"/>
  <c r="BE437"/>
  <c r="BE439"/>
  <c r="BE442"/>
  <c r="BE443"/>
  <c r="E85"/>
  <c r="J89"/>
  <c r="F92"/>
  <c r="BE132"/>
  <c r="BE137"/>
  <c r="BE142"/>
  <c r="BE164"/>
  <c r="BE169"/>
  <c r="BE173"/>
  <c r="BE177"/>
  <c r="BE181"/>
  <c r="BE186"/>
  <c r="BE195"/>
  <c r="BE200"/>
  <c r="BE204"/>
  <c r="BE208"/>
  <c r="BE212"/>
  <c r="BE216"/>
  <c r="BE220"/>
  <c r="BE224"/>
  <c r="BE228"/>
  <c r="BE232"/>
  <c r="BE237"/>
  <c r="BE436"/>
  <c r="BE445"/>
  <c r="F36"/>
  <c i="1" r="BC95"/>
  <c i="2" r="F37"/>
  <c i="1" r="BD95"/>
  <c i="4" r="J34"/>
  <c i="1" r="AW97"/>
  <c i="2" r="J34"/>
  <c i="1" r="AW95"/>
  <c i="3" r="F35"/>
  <c i="1" r="BB96"/>
  <c i="3" r="F36"/>
  <c i="1" r="BC96"/>
  <c i="4" r="F37"/>
  <c i="1" r="BD97"/>
  <c i="2" r="F34"/>
  <c i="1" r="BA95"/>
  <c i="3" r="F37"/>
  <c i="1" r="BD96"/>
  <c i="3" r="J34"/>
  <c i="1" r="AW96"/>
  <c i="4" r="F34"/>
  <c i="1" r="BA97"/>
  <c i="2" r="F35"/>
  <c i="1" r="BB95"/>
  <c i="3" r="F34"/>
  <c i="1" r="BA96"/>
  <c i="4" r="F36"/>
  <c i="1" r="BC97"/>
  <c i="4" r="F35"/>
  <c i="1" r="BB97"/>
  <c i="4" l="1" r="R129"/>
  <c i="3" r="T365"/>
  <c r="T128"/>
  <c r="R129"/>
  <c r="R128"/>
  <c i="2" r="R432"/>
  <c i="4" r="T336"/>
  <c i="3" r="R365"/>
  <c i="4" r="R336"/>
  <c r="BK129"/>
  <c r="J129"/>
  <c r="J97"/>
  <c r="T129"/>
  <c r="T128"/>
  <c i="2" r="R130"/>
  <c r="R129"/>
  <c i="3" r="P129"/>
  <c r="P128"/>
  <c i="1" r="AU96"/>
  <c i="2" r="P432"/>
  <c r="P130"/>
  <c r="P129"/>
  <c i="1" r="AU95"/>
  <c i="2" r="T129"/>
  <c r="BK432"/>
  <c r="J432"/>
  <c r="J106"/>
  <c i="3" r="BK365"/>
  <c r="J365"/>
  <c r="J105"/>
  <c i="4" r="BK336"/>
  <c r="J336"/>
  <c r="J105"/>
  <c i="2" r="BK130"/>
  <c r="J130"/>
  <c r="J97"/>
  <c i="4" r="J130"/>
  <c r="J98"/>
  <c i="3" r="J129"/>
  <c r="J97"/>
  <c r="J33"/>
  <c i="1" r="AV96"/>
  <c r="AT96"/>
  <c i="4" r="F33"/>
  <c i="1" r="AZ97"/>
  <c i="3" r="F33"/>
  <c i="1" r="AZ96"/>
  <c i="4" r="J33"/>
  <c i="1" r="AV97"/>
  <c r="AT97"/>
  <c i="2" r="F33"/>
  <c i="1" r="AZ95"/>
  <c r="BA94"/>
  <c r="W30"/>
  <c r="BC94"/>
  <c r="W32"/>
  <c r="BB94"/>
  <c r="AX94"/>
  <c i="2" r="J33"/>
  <c i="1" r="AV95"/>
  <c r="AT95"/>
  <c r="BD94"/>
  <c r="W33"/>
  <c i="4" l="1" r="R128"/>
  <c i="2" r="BK129"/>
  <c r="J129"/>
  <c r="J96"/>
  <c i="4" r="BK128"/>
  <c r="J128"/>
  <c r="J96"/>
  <c i="3" r="BK128"/>
  <c r="J128"/>
  <c i="1" r="AU94"/>
  <c i="3" r="J30"/>
  <c i="1" r="AG96"/>
  <c r="AZ94"/>
  <c r="W29"/>
  <c r="W31"/>
  <c r="AY94"/>
  <c r="AW94"/>
  <c r="AK30"/>
  <c i="3" l="1" r="J39"/>
  <c r="J96"/>
  <c i="1" r="AN96"/>
  <c i="2" r="J30"/>
  <c i="1" r="AG95"/>
  <c r="AV94"/>
  <c r="AK29"/>
  <c i="4" r="J30"/>
  <c i="1" r="AG97"/>
  <c i="4" l="1" r="J39"/>
  <c i="2" r="J39"/>
  <c i="1" r="AN97"/>
  <c r="AN95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<sst xmlns="http://schemas.openxmlformats.org/spreadsheetml/2006/main">
  <si>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</si>
  <si>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</si>
  <si>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</si>
  <si>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</si>
  <si>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</si>
  <si>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{484e98e0-8710-428a-8944-f3b759da6aea}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</si>
  <si>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</si>
  <si>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</si>
  <si>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</si>
  <si>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</si>
  <si>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</si>
  <si>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</si>
  <si>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</si>
  <si>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</si>
  <si>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</si>
  <si>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</si>
  <si>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</si>
  <si>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II/171 BĚŠINY - NEMILKOV - ZAHÁLKA, OPRAVA</t>
  </si>
  <si>
    <t>KSO:</t>
  </si>
  <si>
    <t>CC-CZ:</t>
  </si>
  <si>
    <t>Místo:</t>
  </si>
  <si>
    <t xml:space="preserve"> </t>
  </si>
  <si>
    <t>Datum:</t>
  </si>
  <si>
    <t>18. 4. 2024</t>
  </si>
  <si>
    <t>Zadavatel:</t>
  </si>
  <si>
    <t>IČ:</t>
  </si>
  <si>
    <t>SÚS PK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</si>
  <si>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</si>
  <si>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</si>
  <si>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</si>
  <si>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</si>
  <si>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</si>
  <si>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</si>
  <si>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</si>
  <si>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Žižkovský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</si>
  <si>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</si>
  <si>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</si>
  <si>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</si>
  <si>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</si>
  <si>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</si>
  <si>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</si>
  <si>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</si>
  <si>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</si>
  <si>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</si>
  <si>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</si>
  <si>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</si>
  <si>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</si>
  <si>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</si>
  <si>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</si>
  <si>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</si>
  <si>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</si>
  <si>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</si>
  <si>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</si>
  <si>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</si>
  <si>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</si>
  <si>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</si>
  <si>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</si>
  <si>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</si>
  <si>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</si>
  <si>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</si>
  <si>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</si>
  <si>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</si>
  <si>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</si>
  <si>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</si>
  <si>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</si>
  <si>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</si>
  <si>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</si>
  <si>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</si>
  <si>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</si>
  <si>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</si>
  <si>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</si>
  <si>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</si>
  <si>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</si>
  <si>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</si>
  <si>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</si>
  <si>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</si>
  <si>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</si>
  <si>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</si>
  <si>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</si>
  <si>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</si>
  <si>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</si>
  <si>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</si>
  <si>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KM 0,000 - 1,620</t>
  </si>
  <si>
    <t>STA</t>
  </si>
  <si>
    <t>1</t>
  </si>
  <si>
    <t>{ce4240fe-2e31-4968-9896-ed005929a418}</t>
  </si>
  <si>
    <t>2</t>
  </si>
  <si>
    <t>SO 102</t>
  </si>
  <si>
    <t>KOMUNIKACE KM 1,620 - 4,900</t>
  </si>
  <si>
    <t>{b1e159d0-2684-47eb-b918-e03c28d4f239}</t>
  </si>
  <si>
    <t>SO 103</t>
  </si>
  <si>
    <t>KOMUNIKACE KM 4,900 - 6,750</t>
  </si>
  <si>
    <t>{c31c09d0-b34c-4ec3-aeb6-fc3135c4a93e}</t>
  </si>
  <si>
    <t>hloub</t>
  </si>
  <si>
    <t>m3</t>
  </si>
  <si>
    <t>285,52</t>
  </si>
  <si>
    <t>odkop</t>
  </si>
  <si>
    <t>84,568</t>
  </si>
  <si>
    <t>KRYCÍ LIST SOUPISU PRACÍ</t>
  </si>
  <si>
    <t>suť_asf</t>
  </si>
  <si>
    <t>t</t>
  </si>
  <si>
    <t>1106,852</t>
  </si>
  <si>
    <t>suť_sloupky</t>
  </si>
  <si>
    <t>0,137</t>
  </si>
  <si>
    <t>Objekt:</t>
  </si>
  <si>
    <t>SO 101 - KOMUNIKACE KM 0,000 - 1,620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</si>
  <si>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</si>
  <si>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</si>
  <si>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</si>
  <si>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</si>
  <si>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</si>
  <si>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</si>
  <si>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</si>
  <si>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</si>
  <si>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</si>
  <si>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</si>
  <si>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</si>
  <si>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</si>
  <si>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</si>
  <si>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</si>
  <si>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</si>
  <si>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</si>
  <si>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</si>
  <si>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</si>
  <si>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</si>
  <si>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</si>
  <si>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</si>
  <si>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</si>
  <si>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</si>
  <si>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</si>
  <si>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</si>
  <si>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</si>
  <si>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</si>
  <si>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</si>
  <si>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</si>
  <si>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</si>
  <si>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</si>
  <si>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</si>
  <si>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</si>
  <si>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</si>
  <si>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</si>
  <si>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</si>
  <si>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113154364</t>
  </si>
  <si>
    <t>Frézování živičného podkladu nebo krytu s naložením na dopravní prostředek plochy přes 1 000 do 10 000 m2 s překážkami v trase pruhu šířky přes 1 m do 2 m, tloušťky vrstvy 100 mm</t>
  </si>
  <si>
    <t>m2</t>
  </si>
  <si>
    <t>CS ÚRS 2024 01</t>
  </si>
  <si>
    <t>4</t>
  </si>
  <si>
    <t>444386559</t>
  </si>
  <si>
    <t>P</t>
  </si>
  <si>
    <t>Poznámka k položce:_x000d_
stávající asfaltové vrstvy PAU T3</t>
  </si>
  <si>
    <t>VV</t>
  </si>
  <si>
    <t>komunikace oprava</t>
  </si>
  <si>
    <t>4540</t>
  </si>
  <si>
    <t>Součet</t>
  </si>
  <si>
    <t>113154263R</t>
  </si>
  <si>
    <t>Frézování živičného podkladu nebo krytu s naložením na dopravní prostředek plochy přes 500 do 1 000 m2 s překážkami v trase pruhu šířky přes 1 m do 2 m, tloušťky vrstvy 60 mm</t>
  </si>
  <si>
    <t>1182630768</t>
  </si>
  <si>
    <t>komunikace oprava předpoklad 10% sanace ACP</t>
  </si>
  <si>
    <t>4540*0,1</t>
  </si>
  <si>
    <t>3</t>
  </si>
  <si>
    <t>122151103</t>
  </si>
  <si>
    <t>Odkopávky a prokopávky nezapažené strojně v hornině třídy těžitelnosti I skupiny 1 a 2 přes 50 do 100 m3</t>
  </si>
  <si>
    <t>-1027877347</t>
  </si>
  <si>
    <t>odkop pro spodní stavbu - sjezdy</t>
  </si>
  <si>
    <t>248*0,31*1,1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</si>
  <si>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</si>
  <si>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</si>
  <si>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-261791467</t>
  </si>
  <si>
    <t>rigol</t>
  </si>
  <si>
    <t>73*0,4*1,1</t>
  </si>
  <si>
    <t>propustek km 0,830</t>
  </si>
  <si>
    <t>9*1,5*2</t>
  </si>
  <si>
    <t>propustek km 1,077</t>
  </si>
  <si>
    <t>10*1,2*1,5</t>
  </si>
  <si>
    <t>propustek km 1,275</t>
  </si>
  <si>
    <t>11*2*1,2</t>
  </si>
  <si>
    <t>opěrná zeď</t>
  </si>
  <si>
    <t>1*2*19</t>
  </si>
  <si>
    <t>sanace neúnosných míst v úsecích opravy asfaltových vrstev viz PD</t>
  </si>
  <si>
    <t>(180+540)*0,5*0,4</t>
  </si>
  <si>
    <t>5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</si>
  <si>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</si>
  <si>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</si>
  <si>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-1890550180</t>
  </si>
  <si>
    <t>6</t>
  </si>
  <si>
    <t>181951112</t>
  </si>
  <si>
    <t>Úprava pláně vyrovnáním výškových rozdílů strojně v hornině třídy těžitelnosti I, skupiny 1 až 3 se zhutněním</t>
  </si>
  <si>
    <t>1687322412</t>
  </si>
  <si>
    <t>sjezdy</t>
  </si>
  <si>
    <t>248*1,1</t>
  </si>
  <si>
    <t>Svislé a kompletní konstrukce</t>
  </si>
  <si>
    <t>7</t>
  </si>
  <si>
    <t>327324128</t>
  </si>
  <si>
    <t>Opěrné zdi a valy z betonu železového odolný proti agresivnímu prostředí tř. C 30/37 XF4</t>
  </si>
  <si>
    <t>-1693530797</t>
  </si>
  <si>
    <t>opěrná zeď vč. základu</t>
  </si>
  <si>
    <t>1,25*19</t>
  </si>
  <si>
    <t>8</t>
  </si>
  <si>
    <t>317361016</t>
  </si>
  <si>
    <t>Výztuž říms opěrných zdí a valů z oceli 10 505 (R) nebo BSt 500</t>
  </si>
  <si>
    <t>-85328776</t>
  </si>
  <si>
    <t>opěrná zeď vč. základu - předpoklad 0,2t/m3 - bude upřesněno dle RDS pro návrh výztuže</t>
  </si>
  <si>
    <t>(1,25*19)*0,2</t>
  </si>
  <si>
    <t>9</t>
  </si>
  <si>
    <t>317353111</t>
  </si>
  <si>
    <t>Bednění opěrných zdí a valů jakéhokoliv tvaru přímých, zalomených nebo jinak zakřivených zřízení</t>
  </si>
  <si>
    <t>1451181834</t>
  </si>
  <si>
    <t>opěrná zeď + kolmé čelo propustku v km 1,275</t>
  </si>
  <si>
    <t>26*2</t>
  </si>
  <si>
    <t>10</t>
  </si>
  <si>
    <t>317353112</t>
  </si>
  <si>
    <t>Bednění říms opěrných zdí a valů jakéhokoliv tvaru přímých, zalomených nebo jinak zakřivených odstranění</t>
  </si>
  <si>
    <t>-32655385</t>
  </si>
  <si>
    <t>Vodorovné konstrukce</t>
  </si>
  <si>
    <t>11</t>
  </si>
  <si>
    <t>452312161</t>
  </si>
  <si>
    <t>Podkladní a zajišťovací konstrukce z betonu prostého v otevřeném výkopu bez zvýšených nároků na prostředí sedlové lože pod potrubí z betonu tř. C 25/30</t>
  </si>
  <si>
    <t>CS ÚRS 2023 01</t>
  </si>
  <si>
    <t>-1992003046</t>
  </si>
  <si>
    <t>Poznámka k položce:_x000d_
lože pod propustky</t>
  </si>
  <si>
    <t>9*0,2*1</t>
  </si>
  <si>
    <t>10*0,2*1</t>
  </si>
  <si>
    <t>11*0,2*2</t>
  </si>
  <si>
    <t>462511111</t>
  </si>
  <si>
    <t>Zához prostoru z lomového kamene</t>
  </si>
  <si>
    <t>-866057706</t>
  </si>
  <si>
    <t>zához při opěrné zdi</t>
  </si>
  <si>
    <t>0,22*19</t>
  </si>
  <si>
    <t>Komunikace pozemní</t>
  </si>
  <si>
    <t>13</t>
  </si>
  <si>
    <t>597161111</t>
  </si>
  <si>
    <t>Rigol dlážděný do lože z betonu prostého tl. 100 mm, s vyplněním a zatřením spár cementovou maltou z lomového kamene tl. do 250 mm</t>
  </si>
  <si>
    <t>-297985397</t>
  </si>
  <si>
    <t>zpevnění dna vodoteče u propustku v km 1,275</t>
  </si>
  <si>
    <t>30</t>
  </si>
  <si>
    <t>14</t>
  </si>
  <si>
    <t>597069111</t>
  </si>
  <si>
    <t>Rigol dlážděný Příplatek k cenám za každých dalších i započatých 10 mm tloušťky lože přes 100 mm</t>
  </si>
  <si>
    <t>924500134</t>
  </si>
  <si>
    <t>zpevnění dna vodoteče u propustku v km 1,275 (tloušťka lože celkem 150 mm)</t>
  </si>
  <si>
    <t>30*5</t>
  </si>
  <si>
    <t>15</t>
  </si>
  <si>
    <t>597661112</t>
  </si>
  <si>
    <t>Rigol dlážděný do lože z betonu prostého tl. 100 mm, s vyplněním a zatřením spár cementovou maltou z dlažebních kostek velkých</t>
  </si>
  <si>
    <t>548926576</t>
  </si>
  <si>
    <t>73</t>
  </si>
  <si>
    <t>16</t>
  </si>
  <si>
    <t>1768203457</t>
  </si>
  <si>
    <t>rigol (tloušťka lože celkem 150 mm)</t>
  </si>
  <si>
    <t>73*5</t>
  </si>
  <si>
    <t>17</t>
  </si>
  <si>
    <t>564681011</t>
  </si>
  <si>
    <t>Podklad z kameniva hrubého drceného vel. 0-125 mm, s rozprostřením a zhutněním plochy jednotlivě do 100 m2, po zhutnění tl. 300 mm</t>
  </si>
  <si>
    <t>-1065689167</t>
  </si>
  <si>
    <t>(180+540)*0,5</t>
  </si>
  <si>
    <t>18</t>
  </si>
  <si>
    <t>564932111</t>
  </si>
  <si>
    <t>Podklad z mechanicky zpevněného kameniva MZK (minerální beton) s rozprostřením a s hutněním, po zhutnění tl. 100 mm</t>
  </si>
  <si>
    <t>-29930463</t>
  </si>
  <si>
    <t>19</t>
  </si>
  <si>
    <t>564831011</t>
  </si>
  <si>
    <t>Podklad ze štěrkodrti ŠD s rozprostřením a zhutněním plochy jednotlivě do 100 m2, po zhutnění tl. 100 mm</t>
  </si>
  <si>
    <t>1214043269</t>
  </si>
  <si>
    <t>73*1,1</t>
  </si>
  <si>
    <t>20</t>
  </si>
  <si>
    <t>564861011</t>
  </si>
  <si>
    <t>Podklad ze štěrkodrti ŠD s rozprostřením a zhutněním plochy jednotlivě do 100 m2, po zhutnění tl. 200 mm</t>
  </si>
  <si>
    <t>-267337842</t>
  </si>
  <si>
    <t>564911411</t>
  </si>
  <si>
    <t>Podklad nebo podsyp z asfaltového recyklátu s rozprostřením a zhutněním plochy přes 100 m2, po zhutnění tl. 50 mm</t>
  </si>
  <si>
    <t>-301992321</t>
  </si>
  <si>
    <t>Poznámka k položce:_x000d_
předpoklad doplnění jemnozrnného materiálu fr. 0/22</t>
  </si>
  <si>
    <t>komunikace recyklace</t>
  </si>
  <si>
    <t>5480+900*0,5*2</t>
  </si>
  <si>
    <t>22</t>
  </si>
  <si>
    <t>567531131</t>
  </si>
  <si>
    <t>Recyklace podkladní vrstvy za studena na místě rozpojení a reprofilace podkladu s hutněním plochy přes 3 000 do 6 000 m2, tloušťky přes 200 do 250 mm</t>
  </si>
  <si>
    <t>-1986404467</t>
  </si>
  <si>
    <t>komunikace recyklace tl. 250 mm</t>
  </si>
  <si>
    <t>23</t>
  </si>
  <si>
    <t>567532132</t>
  </si>
  <si>
    <t>Recyklace podkladní vrstvy za studena na místě promísení rozpojené směsi s kamenivem a pojivem (materiál ve specifikaci) s rozhrnutím, zhutněním a vlhčením plochy přes 3 000 do 6 000 m2, tloušťky po zhutnění přes 220 do 250 mm</t>
  </si>
  <si>
    <t>-482902351</t>
  </si>
  <si>
    <t>24</t>
  </si>
  <si>
    <t>M</t>
  </si>
  <si>
    <t>58522110</t>
  </si>
  <si>
    <t>cement portlandský směsný CEM II 42,5MPa</t>
  </si>
  <si>
    <t>-1062069707</t>
  </si>
  <si>
    <t>Poznámka k položce:_x000d_
5% objemové hmotnosti</t>
  </si>
  <si>
    <t>"kubatura" 6380*0,25 = 1595 m3</t>
  </si>
  <si>
    <t>1595*2,3*0,05</t>
  </si>
  <si>
    <t>25</t>
  </si>
  <si>
    <t>11162540</t>
  </si>
  <si>
    <t>emulze asfaltová obalovací pro použití za studena</t>
  </si>
  <si>
    <t>297879190</t>
  </si>
  <si>
    <t>Poznámka k položce:_x000d_
4% objemové hmotnosti</t>
  </si>
  <si>
    <t>1595*2,3*0,04</t>
  </si>
  <si>
    <t>26</t>
  </si>
  <si>
    <t>565145111</t>
  </si>
  <si>
    <t>Asfaltový beton vrstva podkladní ACP 16 (obalované kamenivo střednězrnné - OKS) s rozprostřením a zhutněním v pruhu šířky přes 1,5 do 3 m, po zhutnění tl. 60 mm</t>
  </si>
  <si>
    <t>-767954692</t>
  </si>
  <si>
    <t>27</t>
  </si>
  <si>
    <t>573231111</t>
  </si>
  <si>
    <t>Postřik spojovací PS bez posypu kamenivem ze silniční emulze, v množství 0,70 kg/m2</t>
  </si>
  <si>
    <t>-704920390</t>
  </si>
  <si>
    <t>4540*1,05</t>
  </si>
  <si>
    <t>28</t>
  </si>
  <si>
    <t>577155142</t>
  </si>
  <si>
    <t>Asfaltový beton vrstva ložní ACL 16 (ABH) s rozprostřením a zhutněním z modifikovaného asfaltu v pruhu šířky přes 3 m, po zhutnění tl. 60 mm</t>
  </si>
  <si>
    <t>1695910269</t>
  </si>
  <si>
    <t>5480*1,05</t>
  </si>
  <si>
    <t>248*1,05</t>
  </si>
  <si>
    <t>29</t>
  </si>
  <si>
    <t>573231106</t>
  </si>
  <si>
    <t>Postřik spojovací PS bez posypu kamenivem ze silniční emulze, v množství 0,30 kg/m2</t>
  </si>
  <si>
    <t>-104833056</t>
  </si>
  <si>
    <t>5480</t>
  </si>
  <si>
    <t>248</t>
  </si>
  <si>
    <t>577144141</t>
  </si>
  <si>
    <t>Asfaltový beton vrstva obrusná ACO 11 (ABS) s rozprostřením a se zhutněním z modifikovaného asfaltu v pruhu šířky přes 3 m, po zhutnění tl. 50 mm</t>
  </si>
  <si>
    <t>51427646</t>
  </si>
  <si>
    <t>31</t>
  </si>
  <si>
    <t>569831112</t>
  </si>
  <si>
    <t>Zpevnění krajnic nebo komunikací pro pěší s rozprostřením a zhutněním, po zhutnění štěrkodrtí tl. 110 mm</t>
  </si>
  <si>
    <t>1832269514</t>
  </si>
  <si>
    <t>krajnice</t>
  </si>
  <si>
    <t>1330</t>
  </si>
  <si>
    <t>Trubní vedení</t>
  </si>
  <si>
    <t>32</t>
  </si>
  <si>
    <t>899231111</t>
  </si>
  <si>
    <t>Výšková úprava uličního vstupu nebo vpusti do 200 mm zvýšením mříže</t>
  </si>
  <si>
    <t>kus</t>
  </si>
  <si>
    <t>-1594711336</t>
  </si>
  <si>
    <t>33</t>
  </si>
  <si>
    <t>899331111</t>
  </si>
  <si>
    <t>Výšková úprava uličního vstupu nebo vpusti do 200 mm zvýšením poklopu</t>
  </si>
  <si>
    <t>1264573177</t>
  </si>
  <si>
    <t>34</t>
  </si>
  <si>
    <t>899431111</t>
  </si>
  <si>
    <t>Výšková úprava uličního vstupu nebo vpusti do 200 mm zvýšením krycího hrnce, šoupěte nebo hydrantu bez úpravy armatur</t>
  </si>
  <si>
    <t>-885313113</t>
  </si>
  <si>
    <t>35</t>
  </si>
  <si>
    <t>899623161</t>
  </si>
  <si>
    <t>Obetonování potrubí nebo zdiva stok betonem prostým v otevřeném výkopu, betonem tř. C 20/25</t>
  </si>
  <si>
    <t>-321793827</t>
  </si>
  <si>
    <t>Poznámka k položce:_x000d_
obetonování trub propustků až pod AC vrstvy</t>
  </si>
  <si>
    <t>9*1,1*1</t>
  </si>
  <si>
    <t>10*0,6*1</t>
  </si>
  <si>
    <t>11*0,3*2</t>
  </si>
  <si>
    <t>36</t>
  </si>
  <si>
    <t>919521140</t>
  </si>
  <si>
    <t>Zřízení silničního propustku z trub betonových nebo železobetonových DN 600 mm</t>
  </si>
  <si>
    <t>m</t>
  </si>
  <si>
    <t>-2116508328</t>
  </si>
  <si>
    <t>11*2</t>
  </si>
  <si>
    <t>37</t>
  </si>
  <si>
    <t>59222001</t>
  </si>
  <si>
    <t>trouba ŽB hrdlová DN 600</t>
  </si>
  <si>
    <t>-1789380930</t>
  </si>
  <si>
    <t>Poznámka k položce:_x000d_
včetně šikmých seříznutí viz PD</t>
  </si>
  <si>
    <t>Ostatní konstrukce a práce, bourání</t>
  </si>
  <si>
    <t>38</t>
  </si>
  <si>
    <t>919735112</t>
  </si>
  <si>
    <t>Řezání stávajícího živičného krytu nebo podkladu hloubky přes 50 do 100 mm</t>
  </si>
  <si>
    <t>342107857</t>
  </si>
  <si>
    <t>148</t>
  </si>
  <si>
    <t>39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</si>
  <si>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</si>
  <si>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</si>
  <si>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-537679805</t>
  </si>
  <si>
    <t>40</t>
  </si>
  <si>
    <t>919732211R</t>
  </si>
  <si>
    <t>Oprava trhlin vč. prořezu a zalití v souladu s TP 115</t>
  </si>
  <si>
    <t>766178484</t>
  </si>
  <si>
    <t>720*2</t>
  </si>
  <si>
    <t>41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</si>
  <si>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</si>
  <si>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</si>
  <si>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-349287128</t>
  </si>
  <si>
    <t>1300</t>
  </si>
  <si>
    <t>42</t>
  </si>
  <si>
    <t>938902412</t>
  </si>
  <si>
    <t>Čištění propustků s odstraněním travnatého porostu nebo nánosu, s naložením na dopravní prostředek nebo s přemístěním na hromady na vzdálenost do 20 m strojně tlakovou vodou tloušťky nánosu do 25% průměru propustku přes 500 do 1000 mm</t>
  </si>
  <si>
    <t>1724960360</t>
  </si>
  <si>
    <t>2*8</t>
  </si>
  <si>
    <t>43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</si>
  <si>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</si>
  <si>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</si>
  <si>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-141515769</t>
  </si>
  <si>
    <t>44</t>
  </si>
  <si>
    <t>961041221R</t>
  </si>
  <si>
    <t>Bourání čel propustků z kamene a betonu</t>
  </si>
  <si>
    <t>48583571</t>
  </si>
  <si>
    <t>Poznámka k položce:_x000d_
bourání stávajících čel propustků</t>
  </si>
  <si>
    <t>bourání čel propustků 2m3/ks (11ks)</t>
  </si>
  <si>
    <t>2*11</t>
  </si>
  <si>
    <t>45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</si>
  <si>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</si>
  <si>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</si>
  <si>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1823493066</t>
  </si>
  <si>
    <t>9+10+(2*11)</t>
  </si>
  <si>
    <t>46</t>
  </si>
  <si>
    <t>966006255</t>
  </si>
  <si>
    <t>Odstranění směrových sloupků s odklizením materiálu na vzdálenost do 20 m nebo s naložením na dopravní prostředek uloženého do země plastového nebo kovového</t>
  </si>
  <si>
    <t>1294128058</t>
  </si>
  <si>
    <t>65</t>
  </si>
  <si>
    <t>47</t>
  </si>
  <si>
    <t>912211111</t>
  </si>
  <si>
    <t>Montáž směrového sloupku plastového s odrazkou prostým uložením bez betonového základu silničního</t>
  </si>
  <si>
    <t>-116523388</t>
  </si>
  <si>
    <t>48</t>
  </si>
  <si>
    <t>40445158R</t>
  </si>
  <si>
    <t>sloupek směrový silniční plastový červený</t>
  </si>
  <si>
    <t>-2009103310</t>
  </si>
  <si>
    <t>49</t>
  </si>
  <si>
    <t>912221111</t>
  </si>
  <si>
    <t>Montáž směrového sloupku ocelového pružného ručním beraněním silničního</t>
  </si>
  <si>
    <t>-1111383662</t>
  </si>
  <si>
    <t>62</t>
  </si>
  <si>
    <t>50</t>
  </si>
  <si>
    <t>40445165</t>
  </si>
  <si>
    <t>sloupek směrový silniční ocelový</t>
  </si>
  <si>
    <t>-1455148346</t>
  </si>
  <si>
    <t>51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</si>
  <si>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</si>
  <si>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</si>
  <si>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2106133535</t>
  </si>
  <si>
    <t>Poznámka k položce:_x000d_
odstranění stávajících svodidel</t>
  </si>
  <si>
    <t>25+10</t>
  </si>
  <si>
    <t>52</t>
  </si>
  <si>
    <t>911331111</t>
  </si>
  <si>
    <t>Silniční svodidlo s osazením sloupků zaberaněním ocelové úroveň zádržnosti N2 vzdálenosti sloupků do 2 m jednostranné včetně náběhů</t>
  </si>
  <si>
    <t>-1863829627</t>
  </si>
  <si>
    <t>28,5*2</t>
  </si>
  <si>
    <t>53</t>
  </si>
  <si>
    <t>911331111R</t>
  </si>
  <si>
    <t>Silniční svodidlo s osazením sloupků na patky do betonové římsy ocelové úroveň zádržnosti N2 vzdálenosti sloupků do 2 m jednostranné včetně náběhů</t>
  </si>
  <si>
    <t>1690419069</t>
  </si>
  <si>
    <t>Poznámka k položce:_x000d_
včetně patek a kotvení do betonové římsy</t>
  </si>
  <si>
    <t>54</t>
  </si>
  <si>
    <t>911121111</t>
  </si>
  <si>
    <t>Montáž zábradlí ocelového přichyceného vruty do betonového podkladu</t>
  </si>
  <si>
    <t>1729528280</t>
  </si>
  <si>
    <t>55</t>
  </si>
  <si>
    <t>55391436R</t>
  </si>
  <si>
    <t>zábradlí se svislou výplní</t>
  </si>
  <si>
    <t>-872524479</t>
  </si>
  <si>
    <t>Poznámka k položce:_x000d_
povrchová úprava zinkování</t>
  </si>
  <si>
    <t>56</t>
  </si>
  <si>
    <t>919442311R</t>
  </si>
  <si>
    <t>Hospodářský přejezd délky 8,6 m ze železobetonových trub DN 400 mm, s čely ze zdiva z lomového kamene na maltu cementovou, s převýšením do 600 mm</t>
  </si>
  <si>
    <t>-1197726544</t>
  </si>
  <si>
    <t>57</t>
  </si>
  <si>
    <t>919441221</t>
  </si>
  <si>
    <t>Čelo propustku včetně římsy ze zdiva z lomového kamene, pro propustek z trub DN 600 až 800 mm</t>
  </si>
  <si>
    <t>-950288089</t>
  </si>
  <si>
    <t>Poznámka k položce:_x000d_
včetně odláždění na vtoku a výtoku viz PD</t>
  </si>
  <si>
    <t>58</t>
  </si>
  <si>
    <t>919411121</t>
  </si>
  <si>
    <t>Čelo propustku včetně římsy z betonu prostého bez zvláštních nároků na prostředí, pro propustek z trub DN 600 až 800 mm</t>
  </si>
  <si>
    <t>1437721482</t>
  </si>
  <si>
    <t>Poznámka k položce:_x000d_
čelo u propustku v km 1,275 (2x trouba ŽB DN 600)_x000d_
včetně ŽB římsy z betonu c 30/37 XF4</t>
  </si>
  <si>
    <t>59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</si>
  <si>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</si>
  <si>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</si>
  <si>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1474539237</t>
  </si>
  <si>
    <t>obruba u římsy v km 1,275</t>
  </si>
  <si>
    <t>60</t>
  </si>
  <si>
    <t>59217031</t>
  </si>
  <si>
    <t>obrubník silniční betonový 1000x150x250mm</t>
  </si>
  <si>
    <t>707712282</t>
  </si>
  <si>
    <t>61</t>
  </si>
  <si>
    <t>916111123</t>
  </si>
  <si>
    <t>Osazení silniční obruby z betonových tvarovek v jedné řadě s ložem tl. přes 50 do 100 mm s boční opěrou z betonu prostého, do lože z betonu prostého téže značky</t>
  </si>
  <si>
    <t>-1141682496</t>
  </si>
  <si>
    <t>59245020</t>
  </si>
  <si>
    <t>dlažba skladebná betonová 200x100mm tl 80mm přírodní</t>
  </si>
  <si>
    <t>238628377</t>
  </si>
  <si>
    <t>7*0,1</t>
  </si>
  <si>
    <t>63</t>
  </si>
  <si>
    <t>915111111</t>
  </si>
  <si>
    <t>Vodorovné dopravní značení stříkané barvou dělící čára šířky 125 mm souvislá bílá základní</t>
  </si>
  <si>
    <t>-906919871</t>
  </si>
  <si>
    <t>3065</t>
  </si>
  <si>
    <t>64</t>
  </si>
  <si>
    <t>915121121</t>
  </si>
  <si>
    <t>Vodorovné dopravní značení stříkané barvou vodící čára bílá šířky 250 mm přerušovaná základní</t>
  </si>
  <si>
    <t>269892204</t>
  </si>
  <si>
    <t>174</t>
  </si>
  <si>
    <t>915211112</t>
  </si>
  <si>
    <t>Vodorovné dopravní značení stříkaným plastem dělící čára šířky 125 mm souvislá bílá retroreflexní</t>
  </si>
  <si>
    <t>-573153453</t>
  </si>
  <si>
    <t>66</t>
  </si>
  <si>
    <t>915221122</t>
  </si>
  <si>
    <t>Vodorovné dopravní značení stříkaným plastem vodící čára bílá šířky 250 mm přerušovaná retroreflexní</t>
  </si>
  <si>
    <t>-1305838401</t>
  </si>
  <si>
    <t>997</t>
  </si>
  <si>
    <t>Přesun sutě</t>
  </si>
  <si>
    <t>67</t>
  </si>
  <si>
    <t>997211511R</t>
  </si>
  <si>
    <t>Vodorovná doprava suti nebo vybouraných hmot suti se složením a hrubým urovnáním, na skládku včetně likvidace v souladu se zákonem o odpadech</t>
  </si>
  <si>
    <t>-1075274406</t>
  </si>
  <si>
    <t>Poznámka k položce:_x000d_
ostatní suť mimo frézované</t>
  </si>
  <si>
    <t>suť celkem z celého stavebního objektu</t>
  </si>
  <si>
    <t>1659,734</t>
  </si>
  <si>
    <t>-suť asfalty</t>
  </si>
  <si>
    <t>-suť_asf</t>
  </si>
  <si>
    <t>-suť sloupky</t>
  </si>
  <si>
    <t>-suť_sloupky</t>
  </si>
  <si>
    <t>68</t>
  </si>
  <si>
    <t>997221551R</t>
  </si>
  <si>
    <t>Vodorovná doprava suti bez naložení, ale se složením a s hrubým urovnáním ze sypkých materiálů, na recyklační skládku (asfalt T3)</t>
  </si>
  <si>
    <t>2126702389</t>
  </si>
  <si>
    <t>Poznámka k položce:_x000d_
včetně případného poplatku za skládku</t>
  </si>
  <si>
    <t>1044,2+62,652</t>
  </si>
  <si>
    <t>69</t>
  </si>
  <si>
    <t>997221561R</t>
  </si>
  <si>
    <t xml:space="preserve">Vodorovná doprava stávajících směrových sloupků na středisko v Klatovech_x000d_
</t>
  </si>
  <si>
    <t>-1604826709</t>
  </si>
  <si>
    <t>998</t>
  </si>
  <si>
    <t>Přesun hmot</t>
  </si>
  <si>
    <t>70</t>
  </si>
  <si>
    <t>998225111</t>
  </si>
  <si>
    <t xml:space="preserve">Přesun hmot pro komunikace s krytem z kameniva, monolitickým betonovým nebo živičným  dopravní vzdálenost do 200 m jakékoliv délky objektu</t>
  </si>
  <si>
    <t>1609667829</t>
  </si>
  <si>
    <t>VRN</t>
  </si>
  <si>
    <t>Vedlejší rozpočtové náklady</t>
  </si>
  <si>
    <t>VRN1</t>
  </si>
  <si>
    <t>Průzkumné, geodetické a projektové práce</t>
  </si>
  <si>
    <t>71</t>
  </si>
  <si>
    <t>012103000</t>
  </si>
  <si>
    <t>Geodetické práce před výstavbou - vytýčení, zaměření</t>
  </si>
  <si>
    <t>kpl</t>
  </si>
  <si>
    <t>1024</t>
  </si>
  <si>
    <t>-1998283598</t>
  </si>
  <si>
    <t>72</t>
  </si>
  <si>
    <t>012203000</t>
  </si>
  <si>
    <t>Průzkumné, geodetické a projektové práce geodetické práce při provádění stavby - vytýčení stávajících inženýrských sítí</t>
  </si>
  <si>
    <t>854755926</t>
  </si>
  <si>
    <t>012303000</t>
  </si>
  <si>
    <t>Průzkumné, geodetické a projektové práce geodetické práce po výstavbě - zaměření skutečného provedení</t>
  </si>
  <si>
    <t>1695955616</t>
  </si>
  <si>
    <t>74</t>
  </si>
  <si>
    <t>013244000</t>
  </si>
  <si>
    <t>Realizační dokumentace stavby</t>
  </si>
  <si>
    <t>1252651981</t>
  </si>
  <si>
    <t>Poznámka k položce:_x000d_
realizační dokumentace - návrh výztuže opěrné zdi a římsy</t>
  </si>
  <si>
    <t>75</t>
  </si>
  <si>
    <t>013254000</t>
  </si>
  <si>
    <t>Projektové práce, projektové práce dokumentace stavby (výkresová a textová) skutečného provedení stavby</t>
  </si>
  <si>
    <t>-1727846000</t>
  </si>
  <si>
    <t>Poznámka k položce:_x000d_
4 paré</t>
  </si>
  <si>
    <t>VRN3</t>
  </si>
  <si>
    <t>Zařízení staveniště</t>
  </si>
  <si>
    <t>76</t>
  </si>
  <si>
    <t>030001000</t>
  </si>
  <si>
    <t>Zařízení staveniště - zřízení , odstranění ,zabezpečení,oplocení, náklady na stav.buňky,mobil.WC, energie pro ZS, informační tabule</t>
  </si>
  <si>
    <t>243342020</t>
  </si>
  <si>
    <t>77</t>
  </si>
  <si>
    <t>034303000</t>
  </si>
  <si>
    <t>Dopravní značení na staveništi - DIO včetně inženýrské činnosti</t>
  </si>
  <si>
    <t>-1756569879</t>
  </si>
  <si>
    <t>VRN4</t>
  </si>
  <si>
    <t>Inženýrská činnost</t>
  </si>
  <si>
    <t>78</t>
  </si>
  <si>
    <t>043002000</t>
  </si>
  <si>
    <t>Zkoušení materiálů dle požadavku investora</t>
  </si>
  <si>
    <t>484509483</t>
  </si>
  <si>
    <t>70,68</t>
  </si>
  <si>
    <t>85,25</t>
  </si>
  <si>
    <t>95,082</t>
  </si>
  <si>
    <t>0,277</t>
  </si>
  <si>
    <t>SO 102 - KOMUNIKACE KM 1,620 - 4,900</t>
  </si>
  <si>
    <t>390</t>
  </si>
  <si>
    <t>390*0,1</t>
  </si>
  <si>
    <t>250*0,31*1,1</t>
  </si>
  <si>
    <t>propustek km 2,158</t>
  </si>
  <si>
    <t>10*1,2*1,2</t>
  </si>
  <si>
    <t>propustek km 2,290</t>
  </si>
  <si>
    <t>10*1,2*1,4</t>
  </si>
  <si>
    <t>propustek km 3,648</t>
  </si>
  <si>
    <t>10*1,2*1,3</t>
  </si>
  <si>
    <t>propustek km 4,400</t>
  </si>
  <si>
    <t>9*1,2*1,1</t>
  </si>
  <si>
    <t>60*0,5*0,4</t>
  </si>
  <si>
    <t>250*1,1</t>
  </si>
  <si>
    <t>894149619</t>
  </si>
  <si>
    <t>60*0,5</t>
  </si>
  <si>
    <t>326787896</t>
  </si>
  <si>
    <t>19300+3220*0,5*2</t>
  </si>
  <si>
    <t>567531151</t>
  </si>
  <si>
    <t>Recyklace podkladní vrstvy za studena na místě rozpojení a reprofilace podkladu s hutněním plochy přes 10 000 m2, tloušťky přes 200 do 250 mm</t>
  </si>
  <si>
    <t>-965863645</t>
  </si>
  <si>
    <t>567532152</t>
  </si>
  <si>
    <t>Recyklace podkladní vrstvy za studena na místě promísení rozpojené směsi s kamenivem a pojivem (materiál ve specifikaci) s rozhrnutím, zhutněním a vlhčením plochy přes 10 000 m2, tloušťky po zhutnění přes 220 do 250 mm</t>
  </si>
  <si>
    <t>kubatura 22520*0,25=5630 m3</t>
  </si>
  <si>
    <t>5630*2,3*0,05</t>
  </si>
  <si>
    <t>5630*2,3*0,04</t>
  </si>
  <si>
    <t>390*1,05</t>
  </si>
  <si>
    <t>19300*1,05</t>
  </si>
  <si>
    <t>250*1,05</t>
  </si>
  <si>
    <t>19300</t>
  </si>
  <si>
    <t>250</t>
  </si>
  <si>
    <t>3150</t>
  </si>
  <si>
    <t>501R</t>
  </si>
  <si>
    <t>Mříž ocelová na vtokovou jímku 1,5x1m, dodání a montáž</t>
  </si>
  <si>
    <t>ks</t>
  </si>
  <si>
    <t>1562630278</t>
  </si>
  <si>
    <t>Poznámka k položce:_x000d_
vtoková jímka v km 1,780</t>
  </si>
  <si>
    <t>10*0,4*1</t>
  </si>
  <si>
    <t>10*0,55*1</t>
  </si>
  <si>
    <t>10*0,45*1</t>
  </si>
  <si>
    <t>9*0,3*1</t>
  </si>
  <si>
    <t>60*2</t>
  </si>
  <si>
    <t>3050</t>
  </si>
  <si>
    <t>bourání čel propustků 2m3/ks (12ks)</t>
  </si>
  <si>
    <t>2*12</t>
  </si>
  <si>
    <t>4*10</t>
  </si>
  <si>
    <t>132</t>
  </si>
  <si>
    <t>230</t>
  </si>
  <si>
    <t>100</t>
  </si>
  <si>
    <t>6480</t>
  </si>
  <si>
    <t>suť celkem z celáho stavebního objektu</t>
  </si>
  <si>
    <t>1220,707</t>
  </si>
  <si>
    <t>89,7+5,382</t>
  </si>
  <si>
    <t>166,4</t>
  </si>
  <si>
    <t>73,315</t>
  </si>
  <si>
    <t>1255,57</t>
  </si>
  <si>
    <t>0,155</t>
  </si>
  <si>
    <t>SO 103 - KOMUNIKACE KM 4,900 - 6,750</t>
  </si>
  <si>
    <t>Poznámka k položce:_x000d_
stávající asfaltové vrstvy PAU T2 a T3</t>
  </si>
  <si>
    <t>5150</t>
  </si>
  <si>
    <t>5150*0,1</t>
  </si>
  <si>
    <t>215*0,31*1,1</t>
  </si>
  <si>
    <t>propustek km 6,301</t>
  </si>
  <si>
    <t>760*0,5*0,4</t>
  </si>
  <si>
    <t>215*1,1</t>
  </si>
  <si>
    <t>1978348149</t>
  </si>
  <si>
    <t>760*0,5</t>
  </si>
  <si>
    <t>-626691522</t>
  </si>
  <si>
    <t>6500+1090*0,5*2</t>
  </si>
  <si>
    <t>567541141</t>
  </si>
  <si>
    <t>Recyklace podkladní vrstvy za studena na místě rozpojení a reprofilace podkladu s hutněním plochy přes 6 000 do 10 000 m2, tloušťky přes 200 do 300 mm</t>
  </si>
  <si>
    <t>-1215924491</t>
  </si>
  <si>
    <t>567532142</t>
  </si>
  <si>
    <t>Recyklace podkladní vrstvy za studena na místě promísení rozpojené směsi s kamenivem a pojivem (materiál ve specifikaci) s rozhrnutím, zhutněním a vlhčením plochy přes 6 000 do 10 000 m2, tloušťky po zhutnění přes 220 do 250 mm</t>
  </si>
  <si>
    <t>kubatura 7590*0,25=1897,5 m3</t>
  </si>
  <si>
    <t>1897,5*2,3*0,05</t>
  </si>
  <si>
    <t>1897,5*2,3*0,04</t>
  </si>
  <si>
    <t>5150*1,05</t>
  </si>
  <si>
    <t>6500*1,05</t>
  </si>
  <si>
    <t>215*1,05</t>
  </si>
  <si>
    <t>6500</t>
  </si>
  <si>
    <t>215</t>
  </si>
  <si>
    <t>1620</t>
  </si>
  <si>
    <t>190</t>
  </si>
  <si>
    <t>760*2</t>
  </si>
  <si>
    <t>1040</t>
  </si>
  <si>
    <t>bourání čel propustků 2m3/ks (4ks)</t>
  </si>
  <si>
    <t>2*4</t>
  </si>
  <si>
    <t>116</t>
  </si>
  <si>
    <t>966076111R</t>
  </si>
  <si>
    <t>Odstranění a zpětná montáž pásnice ocelového svodidla</t>
  </si>
  <si>
    <t>-994213024</t>
  </si>
  <si>
    <t>demontáž a montáž ocelové pásnice svodidla v km 6,060</t>
  </si>
  <si>
    <t>2*90</t>
  </si>
  <si>
    <t>3365</t>
  </si>
  <si>
    <t>915121111</t>
  </si>
  <si>
    <t>Vodorovné dopravní značení stříkané barvou vodící čára bílá šířky 250 mm souvislá základní</t>
  </si>
  <si>
    <t>-1324792971</t>
  </si>
  <si>
    <t>291</t>
  </si>
  <si>
    <t>915221112</t>
  </si>
  <si>
    <t>Vodorovné dopravní značení stříkaným plastem vodící čára bílá šířky 250 mm souvislá retroreflexní</t>
  </si>
  <si>
    <t>-1318139268</t>
  </si>
  <si>
    <t>1702,535</t>
  </si>
  <si>
    <t>1184,5+71,07</t>
  </si>
  <si>
    <t>SEZNAM FIGUR</t>
  </si>
  <si>
    <t>Výměra</t>
  </si>
  <si>
    <t>Použití figury:</t>
  </si>
  <si>
    <t>Hloubení rýh nezapažených š do 2000 mm v hornině třídy těžitelnosti I skupiny 1 a 2 objem do 100 m3 strojně</t>
  </si>
  <si>
    <t>Odkopávky a prokopávky nezapažené v hornině třídy těžitelnosti I skupiny 1 a 2 objem do 100 m3 strojně</t>
  </si>
  <si>
    <t>Vodorovná doprava suti bez naložení, ale se složením a s hrubým urovnáním ze sypkých materiálů, na vzdálenost do 1 km</t>
  </si>
  <si>
    <t xml:space="preserve">Vodorovná doprava stávajících směrových sloupků na středisko v Sušici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</si>
</sst>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1624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II/171 BĚŠINY - NEMILKOV - ZAHÁLKA,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18. 4. 2024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 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MACÁN 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Žižkovský Petr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KOMUNIKACE KM 0,...'!J30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101 - KOMUNIKACE KM 0,...'!P129</f>
        <v>0</v>
      </c>
      <c r="AV95" s="128">
        <f>'SO 101 - KOMUNIKACE KM 0,...'!J33</f>
        <v>0</v>
      </c>
      <c r="AW95" s="128">
        <f>'SO 101 - KOMUNIKACE KM 0,...'!J34</f>
        <v>0</v>
      </c>
      <c r="AX95" s="128">
        <f>'SO 101 - KOMUNIKACE KM 0,...'!J35</f>
        <v>0</v>
      </c>
      <c r="AY95" s="128">
        <f>'SO 101 - KOMUNIKACE KM 0,...'!J36</f>
        <v>0</v>
      </c>
      <c r="AZ95" s="128">
        <f>'SO 101 - KOMUNIKACE KM 0,...'!F33</f>
        <v>0</v>
      </c>
      <c r="BA95" s="128">
        <f>'SO 101 - KOMUNIKACE KM 0,...'!F34</f>
        <v>0</v>
      </c>
      <c r="BB95" s="128">
        <f>'SO 101 - KOMUNIKACE KM 0,...'!F35</f>
        <v>0</v>
      </c>
      <c r="BC95" s="128">
        <f>'SO 101 - KOMUNIKACE KM 0,...'!F36</f>
        <v>0</v>
      </c>
      <c r="BD95" s="130">
        <f>'SO 101 - KOMUNIKACE KM 0,...'!F37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102 - KOMUNIKACE KM 1,...'!J30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102 - KOMUNIKACE KM 1,...'!P128</f>
        <v>0</v>
      </c>
      <c r="AV96" s="128">
        <f>'SO 102 - KOMUNIKACE KM 1,...'!J33</f>
        <v>0</v>
      </c>
      <c r="AW96" s="128">
        <f>'SO 102 - KOMUNIKACE KM 1,...'!J34</f>
        <v>0</v>
      </c>
      <c r="AX96" s="128">
        <f>'SO 102 - KOMUNIKACE KM 1,...'!J35</f>
        <v>0</v>
      </c>
      <c r="AY96" s="128">
        <f>'SO 102 - KOMUNIKACE KM 1,...'!J36</f>
        <v>0</v>
      </c>
      <c r="AZ96" s="128">
        <f>'SO 102 - KOMUNIKACE KM 1,...'!F33</f>
        <v>0</v>
      </c>
      <c r="BA96" s="128">
        <f>'SO 102 - KOMUNIKACE KM 1,...'!F34</f>
        <v>0</v>
      </c>
      <c r="BB96" s="128">
        <f>'SO 102 - KOMUNIKACE KM 1,...'!F35</f>
        <v>0</v>
      </c>
      <c r="BC96" s="128">
        <f>'SO 102 - KOMUNIKACE KM 1,...'!F36</f>
        <v>0</v>
      </c>
      <c r="BD96" s="130">
        <f>'SO 102 - KOMUNIKACE KM 1,...'!F37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103 - KOMUNIKACE KM 4,...'!J30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'SO 103 - KOMUNIKACE KM 4,...'!P128</f>
        <v>0</v>
      </c>
      <c r="AV97" s="133">
        <f>'SO 103 - KOMUNIKACE KM 4,...'!J33</f>
        <v>0</v>
      </c>
      <c r="AW97" s="133">
        <f>'SO 103 - KOMUNIKACE KM 4,...'!J34</f>
        <v>0</v>
      </c>
      <c r="AX97" s="133">
        <f>'SO 103 - KOMUNIKACE KM 4,...'!J35</f>
        <v>0</v>
      </c>
      <c r="AY97" s="133">
        <f>'SO 103 - KOMUNIKACE KM 4,...'!J36</f>
        <v>0</v>
      </c>
      <c r="AZ97" s="133">
        <f>'SO 103 - KOMUNIKACE KM 4,...'!F33</f>
        <v>0</v>
      </c>
      <c r="BA97" s="133">
        <f>'SO 103 - KOMUNIKACE KM 4,...'!F34</f>
        <v>0</v>
      </c>
      <c r="BB97" s="133">
        <f>'SO 103 - KOMUNIKACE KM 4,...'!F35</f>
        <v>0</v>
      </c>
      <c r="BC97" s="133">
        <f>'SO 103 - KOMUNIKACE KM 4,...'!F36</f>
        <v>0</v>
      </c>
      <c r="BD97" s="135">
        <f>'SO 103 - KOMUNIKACE KM 4,...'!F37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o1bXSnFIuAQn45i8AgUgSFzV5oqSqbJ6EUjdzbSmJCqgHOwyu4zVQuv+Q5jXrTCpgcmLfbuVbFT3Cf36lJCJJg==" hashValue="8yL/POe8Al2OTi6Qu7KGXDsvR1cMfY57OVyo504yHrCiF8lwbJQgmytU5fEn9n0uspSBGoPh21GBfk8Ee2egc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KOMUNIKACE KM 0,...'!C2" display="/"/>
    <hyperlink ref="A96" location="'SO 102 - KOMUNIKACE KM 1,...'!C2" display="/"/>
    <hyperlink ref="A97" location="'SO 103 - KOMUNIKACE KM 4,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93</v>
      </c>
      <c r="BA2" s="136" t="s">
        <v>93</v>
      </c>
      <c r="BB2" s="136" t="s">
        <v>94</v>
      </c>
      <c r="BC2" s="136" t="s">
        <v>95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96</v>
      </c>
      <c r="BA3" s="136" t="s">
        <v>96</v>
      </c>
      <c r="BB3" s="136" t="s">
        <v>94</v>
      </c>
      <c r="BC3" s="136" t="s">
        <v>97</v>
      </c>
      <c r="BD3" s="136" t="s">
        <v>86</v>
      </c>
    </row>
    <row r="4" s="1" customFormat="1" ht="24.96" customHeight="1">
      <c r="B4" s="20"/>
      <c r="D4" s="139" t="s">
        <v>98</v>
      </c>
      <c r="L4" s="20"/>
      <c r="M4" s="140" t="s">
        <v>10</v>
      </c>
      <c r="AT4" s="17" t="s">
        <v>4</v>
      </c>
      <c r="AZ4" s="136" t="s">
        <v>99</v>
      </c>
      <c r="BA4" s="136" t="s">
        <v>99</v>
      </c>
      <c r="BB4" s="136" t="s">
        <v>100</v>
      </c>
      <c r="BC4" s="136" t="s">
        <v>101</v>
      </c>
      <c r="BD4" s="136" t="s">
        <v>86</v>
      </c>
    </row>
    <row r="5" s="1" customFormat="1" ht="6.96" customHeight="1">
      <c r="B5" s="20"/>
      <c r="L5" s="20"/>
      <c r="AZ5" s="136" t="s">
        <v>102</v>
      </c>
      <c r="BA5" s="136" t="s">
        <v>102</v>
      </c>
      <c r="BB5" s="136" t="s">
        <v>100</v>
      </c>
      <c r="BC5" s="136" t="s">
        <v>103</v>
      </c>
      <c r="BD5" s="136" t="s">
        <v>86</v>
      </c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II/171 BĚŠINY - NEMILKOV - ZAHÁLKA,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18. 4. 2024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ROUND((SUM(BE129:BE445)),  2)</f>
        <v>0</v>
      </c>
      <c r="G33" s="38"/>
      <c r="H33" s="38"/>
      <c r="I33" s="156">
        <v>0.20999999999999999</v>
      </c>
      <c r="J33" s="155">
        <f>ROUND(((SUM(BE129:BE445))*I33),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ROUND((SUM(BF129:BF445)),  2)</f>
        <v>0</v>
      </c>
      <c r="G34" s="38"/>
      <c r="H34" s="38"/>
      <c r="I34" s="156">
        <v>0.12</v>
      </c>
      <c r="J34" s="155">
        <f>ROUND(((SUM(BF129:BF445))*I34),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ROUND((SUM(BG129:BG445)),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ROUND((SUM(BH129:BH445)),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ROUND((SUM(BI129:BI445)),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II/171 BĚŠINY - NEMILKOV - ZAHÁLKA,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KOMUNIKACE KM 0,000 - 1,620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109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113</v>
      </c>
      <c r="E99" s="189"/>
      <c r="F99" s="189"/>
      <c r="G99" s="189"/>
      <c r="H99" s="189"/>
      <c r="I99" s="189"/>
      <c r="J99" s="190">
        <f>J168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114</v>
      </c>
      <c r="E100" s="189"/>
      <c r="F100" s="189"/>
      <c r="G100" s="189"/>
      <c r="H100" s="189"/>
      <c r="I100" s="189"/>
      <c r="J100" s="190">
        <f>J185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J199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116</v>
      </c>
      <c r="E102" s="189"/>
      <c r="F102" s="189"/>
      <c r="G102" s="189"/>
      <c r="H102" s="189"/>
      <c r="I102" s="189"/>
      <c r="J102" s="190">
        <f>J291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117</v>
      </c>
      <c r="E103" s="189"/>
      <c r="F103" s="189"/>
      <c r="G103" s="189"/>
      <c r="H103" s="189"/>
      <c r="I103" s="189"/>
      <c r="J103" s="190">
        <f>J321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118</v>
      </c>
      <c r="E104" s="189"/>
      <c r="F104" s="189"/>
      <c r="G104" s="189"/>
      <c r="H104" s="189"/>
      <c r="I104" s="189"/>
      <c r="J104" s="190">
        <f>J413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119</v>
      </c>
      <c r="E105" s="189"/>
      <c r="F105" s="189"/>
      <c r="G105" s="189"/>
      <c r="H105" s="189"/>
      <c r="I105" s="189"/>
      <c r="J105" s="190">
        <f>J430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120</v>
      </c>
      <c r="E106" s="183"/>
      <c r="F106" s="183"/>
      <c r="G106" s="183"/>
      <c r="H106" s="183"/>
      <c r="I106" s="183"/>
      <c r="J106" s="184">
        <f>J432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121</v>
      </c>
      <c r="E107" s="189"/>
      <c r="F107" s="189"/>
      <c r="G107" s="189"/>
      <c r="H107" s="189"/>
      <c r="I107" s="189"/>
      <c r="J107" s="190">
        <f>J433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122</v>
      </c>
      <c r="E108" s="189"/>
      <c r="F108" s="189"/>
      <c r="G108" s="189"/>
      <c r="H108" s="189"/>
      <c r="I108" s="189"/>
      <c r="J108" s="190">
        <f>J441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123</v>
      </c>
      <c r="E109" s="189"/>
      <c r="F109" s="189"/>
      <c r="G109" s="189"/>
      <c r="H109" s="189"/>
      <c r="I109" s="189"/>
      <c r="J109" s="190">
        <f>J444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124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5" t="str">
        <f>E7</f>
        <v>II/171 BĚŠINY - NEMILKOV - ZAHÁLKA, OPRAVA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101 - KOMUNIKACE KM 0,000 - 1,620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18. 4. 2024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40"/>
      <c r="E125" s="40"/>
      <c r="F125" s="27" t="str">
        <f>E15</f>
        <v>SÚS PK</v>
      </c>
      <c r="G125" s="40"/>
      <c r="H125" s="40"/>
      <c r="I125" s="32" t="s">
        <v>30</v>
      </c>
      <c r="J125" s="36" t="str">
        <f>E21</f>
        <v>MACÁN PROJEKCE DS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>Žižkovský Petr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2"/>
      <c r="B128" s="193"/>
      <c r="C128" s="194" t="s">
        <v>125</v>
      </c>
      <c r="D128" s="195" t="s">
        <v>61</v>
      </c>
      <c r="E128" s="195" t="s">
        <v>57</v>
      </c>
      <c r="F128" s="195" t="s">
        <v>58</v>
      </c>
      <c r="G128" s="195" t="s">
        <v>126</v>
      </c>
      <c r="H128" s="195" t="s">
        <v>127</v>
      </c>
      <c r="I128" s="195" t="s">
        <v>128</v>
      </c>
      <c r="J128" s="195" t="s">
        <v>108</v>
      </c>
      <c r="K128" s="196" t="s">
        <v>129</v>
      </c>
      <c r="L128" s="197"/>
      <c r="M128" s="100" t="s">
        <v>1</v>
      </c>
      <c r="N128" s="101" t="s">
        <v>40</v>
      </c>
      <c r="O128" s="101" t="s">
        <v>130</v>
      </c>
      <c r="P128" s="101" t="s">
        <v>131</v>
      </c>
      <c r="Q128" s="101" t="s">
        <v>132</v>
      </c>
      <c r="R128" s="101" t="s">
        <v>133</v>
      </c>
      <c r="S128" s="101" t="s">
        <v>134</v>
      </c>
      <c r="T128" s="102" t="s">
        <v>135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8"/>
      <c r="B129" s="39"/>
      <c r="C129" s="107" t="s">
        <v>136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P130+P432</f>
        <v>0</v>
      </c>
      <c r="Q129" s="104"/>
      <c r="R129" s="200">
        <f>R130+R432</f>
        <v>1032.7796675</v>
      </c>
      <c r="S129" s="104"/>
      <c r="T129" s="201">
        <f>T130+T432</f>
        <v>1659.7335000000003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110</v>
      </c>
      <c r="BK129" s="202">
        <f>BK130+BK432</f>
        <v>0</v>
      </c>
    </row>
    <row r="130" s="12" customFormat="1" ht="25.92" customHeight="1">
      <c r="A130" s="12"/>
      <c r="B130" s="203"/>
      <c r="C130" s="204"/>
      <c r="D130" s="205" t="s">
        <v>75</v>
      </c>
      <c r="E130" s="206" t="s">
        <v>137</v>
      </c>
      <c r="F130" s="206" t="s">
        <v>138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P131+P168+P185+P199+P291+P321+P413+P430</f>
        <v>0</v>
      </c>
      <c r="Q130" s="211"/>
      <c r="R130" s="212">
        <f>R131+R168+R185+R199+R291+R321+R413+R430</f>
        <v>1032.7796675</v>
      </c>
      <c r="S130" s="211"/>
      <c r="T130" s="213">
        <f>T131+T168+T185+T199+T291+T321+T413+T430</f>
        <v>1659.7335000000003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76</v>
      </c>
      <c r="AY130" s="214" t="s">
        <v>139</v>
      </c>
      <c r="BK130" s="216">
        <f>BK131+BK168+BK185+BK199+BK291+BK321+BK413+BK430</f>
        <v>0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84</v>
      </c>
      <c r="F131" s="217" t="s">
        <v>140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SUM(P132:P167)</f>
        <v>0</v>
      </c>
      <c r="Q131" s="211"/>
      <c r="R131" s="212">
        <f>SUM(R132:R167)</f>
        <v>0.76726000000000005</v>
      </c>
      <c r="S131" s="211"/>
      <c r="T131" s="213">
        <f>SUM(T132:T167)</f>
        <v>1106.8520000000001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84</v>
      </c>
      <c r="AY131" s="214" t="s">
        <v>139</v>
      </c>
      <c r="BK131" s="216">
        <f>SUM(BK132:BK167)</f>
        <v>0</v>
      </c>
    </row>
    <row r="132" s="2" customFormat="1" ht="55.5" customHeight="1">
      <c r="A132" s="38"/>
      <c r="B132" s="39"/>
      <c r="C132" s="219" t="s">
        <v>84</v>
      </c>
      <c r="D132" s="219" t="s">
        <v>141</v>
      </c>
      <c r="E132" s="220" t="s">
        <v>142</v>
      </c>
      <c r="F132" s="221" t="s">
        <v>143</v>
      </c>
      <c r="G132" s="222" t="s">
        <v>144</v>
      </c>
      <c r="H132" s="223">
        <v>4540</v>
      </c>
      <c r="I132" s="224"/>
      <c r="J132" s="225">
        <f>ROUND(I132*H132,2)</f>
        <v>0</v>
      </c>
      <c r="K132" s="221" t="s">
        <v>145</v>
      </c>
      <c r="L132" s="44"/>
      <c r="M132" s="226" t="s">
        <v>1</v>
      </c>
      <c r="N132" s="227" t="s">
        <v>41</v>
      </c>
      <c r="O132" s="91"/>
      <c r="P132" s="228">
        <f>O132*H132</f>
        <v>0</v>
      </c>
      <c r="Q132" s="228">
        <v>0.00016000000000000001</v>
      </c>
      <c r="R132" s="228">
        <f>Q132*H132</f>
        <v>0.72640000000000005</v>
      </c>
      <c r="S132" s="228">
        <v>0.23000000000000001</v>
      </c>
      <c r="T132" s="229">
        <f>S132*H132</f>
        <v>1044.2000000000001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146</v>
      </c>
      <c r="AT132" s="230" t="s">
        <v>141</v>
      </c>
      <c r="AU132" s="230" t="s">
        <v>86</v>
      </c>
      <c r="AY132" s="17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84</v>
      </c>
      <c r="BK132" s="231">
        <f>ROUND(I132*H132,2)</f>
        <v>0</v>
      </c>
      <c r="BL132" s="17" t="s">
        <v>146</v>
      </c>
      <c r="BM132" s="230" t="s">
        <v>147</v>
      </c>
    </row>
    <row r="133" s="2" customFormat="1">
      <c r="A133" s="38"/>
      <c r="B133" s="39"/>
      <c r="C133" s="40"/>
      <c r="D133" s="232" t="s">
        <v>148</v>
      </c>
      <c r="E133" s="40"/>
      <c r="F133" s="233" t="s">
        <v>149</v>
      </c>
      <c r="G133" s="40"/>
      <c r="H133" s="40"/>
      <c r="I133" s="234"/>
      <c r="J133" s="40"/>
      <c r="K133" s="40"/>
      <c r="L133" s="44"/>
      <c r="M133" s="235"/>
      <c r="N133" s="236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148</v>
      </c>
      <c r="AU133" s="17" t="s">
        <v>86</v>
      </c>
    </row>
    <row r="134" s="13" customFormat="1">
      <c r="A134" s="13"/>
      <c r="B134" s="237"/>
      <c r="C134" s="238"/>
      <c r="D134" s="232" t="s">
        <v>150</v>
      </c>
      <c r="E134" s="239" t="s">
        <v>1</v>
      </c>
      <c r="F134" s="240" t="s">
        <v>151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150</v>
      </c>
      <c r="AU134" s="246" t="s">
        <v>86</v>
      </c>
      <c r="AV134" s="13" t="s">
        <v>84</v>
      </c>
      <c r="AW134" s="13" t="s">
        <v>32</v>
      </c>
      <c r="AX134" s="13" t="s">
        <v>76</v>
      </c>
      <c r="AY134" s="246" t="s">
        <v>139</v>
      </c>
    </row>
    <row r="135" s="14" customFormat="1">
      <c r="A135" s="14"/>
      <c r="B135" s="247"/>
      <c r="C135" s="248"/>
      <c r="D135" s="232" t="s">
        <v>150</v>
      </c>
      <c r="E135" s="249" t="s">
        <v>1</v>
      </c>
      <c r="F135" s="250" t="s">
        <v>152</v>
      </c>
      <c r="G135" s="248"/>
      <c r="H135" s="251">
        <v>4540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150</v>
      </c>
      <c r="AU135" s="257" t="s">
        <v>86</v>
      </c>
      <c r="AV135" s="14" t="s">
        <v>86</v>
      </c>
      <c r="AW135" s="14" t="s">
        <v>32</v>
      </c>
      <c r="AX135" s="14" t="s">
        <v>76</v>
      </c>
      <c r="AY135" s="257" t="s">
        <v>139</v>
      </c>
    </row>
    <row r="136" s="15" customFormat="1">
      <c r="A136" s="15"/>
      <c r="B136" s="258"/>
      <c r="C136" s="259"/>
      <c r="D136" s="232" t="s">
        <v>150</v>
      </c>
      <c r="E136" s="260" t="s">
        <v>1</v>
      </c>
      <c r="F136" s="261" t="s">
        <v>153</v>
      </c>
      <c r="G136" s="259"/>
      <c r="H136" s="262">
        <v>4540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150</v>
      </c>
      <c r="AU136" s="268" t="s">
        <v>86</v>
      </c>
      <c r="AV136" s="15" t="s">
        <v>146</v>
      </c>
      <c r="AW136" s="15" t="s">
        <v>32</v>
      </c>
      <c r="AX136" s="15" t="s">
        <v>84</v>
      </c>
      <c r="AY136" s="268" t="s">
        <v>139</v>
      </c>
    </row>
    <row r="137" s="2" customFormat="1" ht="55.5" customHeight="1">
      <c r="A137" s="38"/>
      <c r="B137" s="39"/>
      <c r="C137" s="219" t="s">
        <v>86</v>
      </c>
      <c r="D137" s="219" t="s">
        <v>141</v>
      </c>
      <c r="E137" s="220" t="s">
        <v>154</v>
      </c>
      <c r="F137" s="221" t="s">
        <v>155</v>
      </c>
      <c r="G137" s="222" t="s">
        <v>144</v>
      </c>
      <c r="H137" s="223">
        <v>454</v>
      </c>
      <c r="I137" s="224"/>
      <c r="J137" s="225">
        <f>ROUND(I137*H137,2)</f>
        <v>0</v>
      </c>
      <c r="K137" s="221" t="s">
        <v>1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9.0000000000000006E-05</v>
      </c>
      <c r="R137" s="228">
        <f>Q137*H137</f>
        <v>0.04086</v>
      </c>
      <c r="S137" s="228">
        <v>0.13800000000000001</v>
      </c>
      <c r="T137" s="229">
        <f>S137*H137</f>
        <v>62.652000000000008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146</v>
      </c>
      <c r="AT137" s="230" t="s">
        <v>141</v>
      </c>
      <c r="AU137" s="230" t="s">
        <v>86</v>
      </c>
      <c r="AY137" s="17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146</v>
      </c>
      <c r="BM137" s="230" t="s">
        <v>156</v>
      </c>
    </row>
    <row r="138" s="2" customFormat="1">
      <c r="A138" s="38"/>
      <c r="B138" s="39"/>
      <c r="C138" s="40"/>
      <c r="D138" s="232" t="s">
        <v>148</v>
      </c>
      <c r="E138" s="40"/>
      <c r="F138" s="233" t="s">
        <v>149</v>
      </c>
      <c r="G138" s="40"/>
      <c r="H138" s="40"/>
      <c r="I138" s="234"/>
      <c r="J138" s="40"/>
      <c r="K138" s="40"/>
      <c r="L138" s="44"/>
      <c r="M138" s="235"/>
      <c r="N138" s="23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148</v>
      </c>
      <c r="AU138" s="17" t="s">
        <v>86</v>
      </c>
    </row>
    <row r="139" s="13" customFormat="1">
      <c r="A139" s="13"/>
      <c r="B139" s="237"/>
      <c r="C139" s="238"/>
      <c r="D139" s="232" t="s">
        <v>150</v>
      </c>
      <c r="E139" s="239" t="s">
        <v>1</v>
      </c>
      <c r="F139" s="240" t="s">
        <v>157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150</v>
      </c>
      <c r="AU139" s="246" t="s">
        <v>86</v>
      </c>
      <c r="AV139" s="13" t="s">
        <v>84</v>
      </c>
      <c r="AW139" s="13" t="s">
        <v>32</v>
      </c>
      <c r="AX139" s="13" t="s">
        <v>76</v>
      </c>
      <c r="AY139" s="246" t="s">
        <v>139</v>
      </c>
    </row>
    <row r="140" s="14" customFormat="1">
      <c r="A140" s="14"/>
      <c r="B140" s="247"/>
      <c r="C140" s="248"/>
      <c r="D140" s="232" t="s">
        <v>150</v>
      </c>
      <c r="E140" s="249" t="s">
        <v>1</v>
      </c>
      <c r="F140" s="250" t="s">
        <v>158</v>
      </c>
      <c r="G140" s="248"/>
      <c r="H140" s="251">
        <v>454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150</v>
      </c>
      <c r="AU140" s="257" t="s">
        <v>86</v>
      </c>
      <c r="AV140" s="14" t="s">
        <v>86</v>
      </c>
      <c r="AW140" s="14" t="s">
        <v>32</v>
      </c>
      <c r="AX140" s="14" t="s">
        <v>76</v>
      </c>
      <c r="AY140" s="257" t="s">
        <v>139</v>
      </c>
    </row>
    <row r="141" s="15" customFormat="1">
      <c r="A141" s="15"/>
      <c r="B141" s="258"/>
      <c r="C141" s="259"/>
      <c r="D141" s="232" t="s">
        <v>150</v>
      </c>
      <c r="E141" s="260" t="s">
        <v>1</v>
      </c>
      <c r="F141" s="261" t="s">
        <v>153</v>
      </c>
      <c r="G141" s="259"/>
      <c r="H141" s="262">
        <v>454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150</v>
      </c>
      <c r="AU141" s="268" t="s">
        <v>86</v>
      </c>
      <c r="AV141" s="15" t="s">
        <v>146</v>
      </c>
      <c r="AW141" s="15" t="s">
        <v>32</v>
      </c>
      <c r="AX141" s="15" t="s">
        <v>84</v>
      </c>
      <c r="AY141" s="268" t="s">
        <v>139</v>
      </c>
    </row>
    <row r="142" s="2" customFormat="1" ht="33" customHeight="1">
      <c r="A142" s="38"/>
      <c r="B142" s="39"/>
      <c r="C142" s="219" t="s">
        <v>159</v>
      </c>
      <c r="D142" s="219" t="s">
        <v>141</v>
      </c>
      <c r="E142" s="220" t="s">
        <v>160</v>
      </c>
      <c r="F142" s="221" t="s">
        <v>161</v>
      </c>
      <c r="G142" s="222" t="s">
        <v>94</v>
      </c>
      <c r="H142" s="223">
        <v>84.567999999999998</v>
      </c>
      <c r="I142" s="224"/>
      <c r="J142" s="225">
        <f>ROUND(I142*H142,2)</f>
        <v>0</v>
      </c>
      <c r="K142" s="221" t="s">
        <v>145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146</v>
      </c>
      <c r="AT142" s="230" t="s">
        <v>141</v>
      </c>
      <c r="AU142" s="230" t="s">
        <v>86</v>
      </c>
      <c r="AY142" s="17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146</v>
      </c>
      <c r="BM142" s="230" t="s">
        <v>162</v>
      </c>
    </row>
    <row r="143" s="13" customFormat="1">
      <c r="A143" s="13"/>
      <c r="B143" s="237"/>
      <c r="C143" s="238"/>
      <c r="D143" s="232" t="s">
        <v>150</v>
      </c>
      <c r="E143" s="239" t="s">
        <v>1</v>
      </c>
      <c r="F143" s="240" t="s">
        <v>163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150</v>
      </c>
      <c r="AU143" s="246" t="s">
        <v>86</v>
      </c>
      <c r="AV143" s="13" t="s">
        <v>84</v>
      </c>
      <c r="AW143" s="13" t="s">
        <v>32</v>
      </c>
      <c r="AX143" s="13" t="s">
        <v>76</v>
      </c>
      <c r="AY143" s="246" t="s">
        <v>139</v>
      </c>
    </row>
    <row r="144" s="14" customFormat="1">
      <c r="A144" s="14"/>
      <c r="B144" s="247"/>
      <c r="C144" s="248"/>
      <c r="D144" s="232" t="s">
        <v>150</v>
      </c>
      <c r="E144" s="249" t="s">
        <v>1</v>
      </c>
      <c r="F144" s="250" t="s">
        <v>164</v>
      </c>
      <c r="G144" s="248"/>
      <c r="H144" s="251">
        <v>84.567999999999998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150</v>
      </c>
      <c r="AU144" s="257" t="s">
        <v>86</v>
      </c>
      <c r="AV144" s="14" t="s">
        <v>86</v>
      </c>
      <c r="AW144" s="14" t="s">
        <v>32</v>
      </c>
      <c r="AX144" s="14" t="s">
        <v>76</v>
      </c>
      <c r="AY144" s="257" t="s">
        <v>139</v>
      </c>
    </row>
    <row r="145" s="15" customFormat="1">
      <c r="A145" s="15"/>
      <c r="B145" s="258"/>
      <c r="C145" s="259"/>
      <c r="D145" s="232" t="s">
        <v>150</v>
      </c>
      <c r="E145" s="260" t="s">
        <v>96</v>
      </c>
      <c r="F145" s="261" t="s">
        <v>153</v>
      </c>
      <c r="G145" s="259"/>
      <c r="H145" s="262">
        <v>84.567999999999998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150</v>
      </c>
      <c r="AU145" s="268" t="s">
        <v>86</v>
      </c>
      <c r="AV145" s="15" t="s">
        <v>146</v>
      </c>
      <c r="AW145" s="15" t="s">
        <v>32</v>
      </c>
      <c r="AX145" s="15" t="s">
        <v>84</v>
      </c>
      <c r="AY145" s="268" t="s">
        <v>139</v>
      </c>
    </row>
    <row r="146" s="2" customFormat="1" ht="55.5" customHeight="1">
      <c r="A146" s="38"/>
      <c r="B146" s="39"/>
      <c r="C146" s="219" t="s">
        <v>146</v>
      </c>
      <c r="D146" s="219" t="s">
        <v>141</v>
      </c>
      <c r="E146" s="220" t="s">
        <v>165</v>
      </c>
      <c r="F146" s="221" t="s">
        <v>166</v>
      </c>
      <c r="G146" s="222" t="s">
        <v>94</v>
      </c>
      <c r="H146" s="223">
        <v>285.51999999999998</v>
      </c>
      <c r="I146" s="224"/>
      <c r="J146" s="225">
        <f>ROUND(I146*H146,2)</f>
        <v>0</v>
      </c>
      <c r="K146" s="221" t="s">
        <v>145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146</v>
      </c>
      <c r="AT146" s="230" t="s">
        <v>141</v>
      </c>
      <c r="AU146" s="230" t="s">
        <v>86</v>
      </c>
      <c r="AY146" s="17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146</v>
      </c>
      <c r="BM146" s="230" t="s">
        <v>167</v>
      </c>
    </row>
    <row r="147" s="13" customFormat="1">
      <c r="A147" s="13"/>
      <c r="B147" s="237"/>
      <c r="C147" s="238"/>
      <c r="D147" s="232" t="s">
        <v>150</v>
      </c>
      <c r="E147" s="239" t="s">
        <v>1</v>
      </c>
      <c r="F147" s="240" t="s">
        <v>168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150</v>
      </c>
      <c r="AU147" s="246" t="s">
        <v>86</v>
      </c>
      <c r="AV147" s="13" t="s">
        <v>84</v>
      </c>
      <c r="AW147" s="13" t="s">
        <v>32</v>
      </c>
      <c r="AX147" s="13" t="s">
        <v>76</v>
      </c>
      <c r="AY147" s="246" t="s">
        <v>139</v>
      </c>
    </row>
    <row r="148" s="14" customFormat="1">
      <c r="A148" s="14"/>
      <c r="B148" s="247"/>
      <c r="C148" s="248"/>
      <c r="D148" s="232" t="s">
        <v>150</v>
      </c>
      <c r="E148" s="249" t="s">
        <v>1</v>
      </c>
      <c r="F148" s="250" t="s">
        <v>169</v>
      </c>
      <c r="G148" s="248"/>
      <c r="H148" s="251">
        <v>32.119999999999997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150</v>
      </c>
      <c r="AU148" s="257" t="s">
        <v>86</v>
      </c>
      <c r="AV148" s="14" t="s">
        <v>86</v>
      </c>
      <c r="AW148" s="14" t="s">
        <v>32</v>
      </c>
      <c r="AX148" s="14" t="s">
        <v>76</v>
      </c>
      <c r="AY148" s="257" t="s">
        <v>139</v>
      </c>
    </row>
    <row r="149" s="13" customFormat="1">
      <c r="A149" s="13"/>
      <c r="B149" s="237"/>
      <c r="C149" s="238"/>
      <c r="D149" s="232" t="s">
        <v>150</v>
      </c>
      <c r="E149" s="239" t="s">
        <v>1</v>
      </c>
      <c r="F149" s="240" t="s">
        <v>170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150</v>
      </c>
      <c r="AU149" s="246" t="s">
        <v>86</v>
      </c>
      <c r="AV149" s="13" t="s">
        <v>84</v>
      </c>
      <c r="AW149" s="13" t="s">
        <v>32</v>
      </c>
      <c r="AX149" s="13" t="s">
        <v>76</v>
      </c>
      <c r="AY149" s="246" t="s">
        <v>139</v>
      </c>
    </row>
    <row r="150" s="14" customFormat="1">
      <c r="A150" s="14"/>
      <c r="B150" s="247"/>
      <c r="C150" s="248"/>
      <c r="D150" s="232" t="s">
        <v>150</v>
      </c>
      <c r="E150" s="249" t="s">
        <v>1</v>
      </c>
      <c r="F150" s="250" t="s">
        <v>171</v>
      </c>
      <c r="G150" s="248"/>
      <c r="H150" s="251">
        <v>27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150</v>
      </c>
      <c r="AU150" s="257" t="s">
        <v>86</v>
      </c>
      <c r="AV150" s="14" t="s">
        <v>86</v>
      </c>
      <c r="AW150" s="14" t="s">
        <v>32</v>
      </c>
      <c r="AX150" s="14" t="s">
        <v>76</v>
      </c>
      <c r="AY150" s="257" t="s">
        <v>139</v>
      </c>
    </row>
    <row r="151" s="13" customFormat="1">
      <c r="A151" s="13"/>
      <c r="B151" s="237"/>
      <c r="C151" s="238"/>
      <c r="D151" s="232" t="s">
        <v>150</v>
      </c>
      <c r="E151" s="239" t="s">
        <v>1</v>
      </c>
      <c r="F151" s="240" t="s">
        <v>172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150</v>
      </c>
      <c r="AU151" s="246" t="s">
        <v>86</v>
      </c>
      <c r="AV151" s="13" t="s">
        <v>84</v>
      </c>
      <c r="AW151" s="13" t="s">
        <v>32</v>
      </c>
      <c r="AX151" s="13" t="s">
        <v>76</v>
      </c>
      <c r="AY151" s="246" t="s">
        <v>139</v>
      </c>
    </row>
    <row r="152" s="14" customFormat="1">
      <c r="A152" s="14"/>
      <c r="B152" s="247"/>
      <c r="C152" s="248"/>
      <c r="D152" s="232" t="s">
        <v>150</v>
      </c>
      <c r="E152" s="249" t="s">
        <v>1</v>
      </c>
      <c r="F152" s="250" t="s">
        <v>173</v>
      </c>
      <c r="G152" s="248"/>
      <c r="H152" s="251">
        <v>18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150</v>
      </c>
      <c r="AU152" s="257" t="s">
        <v>86</v>
      </c>
      <c r="AV152" s="14" t="s">
        <v>86</v>
      </c>
      <c r="AW152" s="14" t="s">
        <v>32</v>
      </c>
      <c r="AX152" s="14" t="s">
        <v>76</v>
      </c>
      <c r="AY152" s="257" t="s">
        <v>139</v>
      </c>
    </row>
    <row r="153" s="13" customFormat="1">
      <c r="A153" s="13"/>
      <c r="B153" s="237"/>
      <c r="C153" s="238"/>
      <c r="D153" s="232" t="s">
        <v>150</v>
      </c>
      <c r="E153" s="239" t="s">
        <v>1</v>
      </c>
      <c r="F153" s="240" t="s">
        <v>174</v>
      </c>
      <c r="G153" s="238"/>
      <c r="H153" s="239" t="s">
        <v>1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150</v>
      </c>
      <c r="AU153" s="246" t="s">
        <v>86</v>
      </c>
      <c r="AV153" s="13" t="s">
        <v>84</v>
      </c>
      <c r="AW153" s="13" t="s">
        <v>32</v>
      </c>
      <c r="AX153" s="13" t="s">
        <v>76</v>
      </c>
      <c r="AY153" s="246" t="s">
        <v>139</v>
      </c>
    </row>
    <row r="154" s="14" customFormat="1">
      <c r="A154" s="14"/>
      <c r="B154" s="247"/>
      <c r="C154" s="248"/>
      <c r="D154" s="232" t="s">
        <v>150</v>
      </c>
      <c r="E154" s="249" t="s">
        <v>1</v>
      </c>
      <c r="F154" s="250" t="s">
        <v>175</v>
      </c>
      <c r="G154" s="248"/>
      <c r="H154" s="251">
        <v>26.399999999999999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150</v>
      </c>
      <c r="AU154" s="257" t="s">
        <v>86</v>
      </c>
      <c r="AV154" s="14" t="s">
        <v>86</v>
      </c>
      <c r="AW154" s="14" t="s">
        <v>32</v>
      </c>
      <c r="AX154" s="14" t="s">
        <v>76</v>
      </c>
      <c r="AY154" s="257" t="s">
        <v>139</v>
      </c>
    </row>
    <row r="155" s="13" customFormat="1">
      <c r="A155" s="13"/>
      <c r="B155" s="237"/>
      <c r="C155" s="238"/>
      <c r="D155" s="232" t="s">
        <v>150</v>
      </c>
      <c r="E155" s="239" t="s">
        <v>1</v>
      </c>
      <c r="F155" s="240" t="s">
        <v>176</v>
      </c>
      <c r="G155" s="238"/>
      <c r="H155" s="239" t="s">
        <v>1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150</v>
      </c>
      <c r="AU155" s="246" t="s">
        <v>86</v>
      </c>
      <c r="AV155" s="13" t="s">
        <v>84</v>
      </c>
      <c r="AW155" s="13" t="s">
        <v>32</v>
      </c>
      <c r="AX155" s="13" t="s">
        <v>76</v>
      </c>
      <c r="AY155" s="246" t="s">
        <v>139</v>
      </c>
    </row>
    <row r="156" s="14" customFormat="1">
      <c r="A156" s="14"/>
      <c r="B156" s="247"/>
      <c r="C156" s="248"/>
      <c r="D156" s="232" t="s">
        <v>150</v>
      </c>
      <c r="E156" s="249" t="s">
        <v>1</v>
      </c>
      <c r="F156" s="250" t="s">
        <v>177</v>
      </c>
      <c r="G156" s="248"/>
      <c r="H156" s="251">
        <v>38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150</v>
      </c>
      <c r="AU156" s="257" t="s">
        <v>86</v>
      </c>
      <c r="AV156" s="14" t="s">
        <v>86</v>
      </c>
      <c r="AW156" s="14" t="s">
        <v>32</v>
      </c>
      <c r="AX156" s="14" t="s">
        <v>76</v>
      </c>
      <c r="AY156" s="257" t="s">
        <v>139</v>
      </c>
    </row>
    <row r="157" s="13" customFormat="1">
      <c r="A157" s="13"/>
      <c r="B157" s="237"/>
      <c r="C157" s="238"/>
      <c r="D157" s="232" t="s">
        <v>150</v>
      </c>
      <c r="E157" s="239" t="s">
        <v>1</v>
      </c>
      <c r="F157" s="240" t="s">
        <v>178</v>
      </c>
      <c r="G157" s="238"/>
      <c r="H157" s="239" t="s">
        <v>1</v>
      </c>
      <c r="I157" s="241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150</v>
      </c>
      <c r="AU157" s="246" t="s">
        <v>86</v>
      </c>
      <c r="AV157" s="13" t="s">
        <v>84</v>
      </c>
      <c r="AW157" s="13" t="s">
        <v>32</v>
      </c>
      <c r="AX157" s="13" t="s">
        <v>76</v>
      </c>
      <c r="AY157" s="246" t="s">
        <v>139</v>
      </c>
    </row>
    <row r="158" s="14" customFormat="1">
      <c r="A158" s="14"/>
      <c r="B158" s="247"/>
      <c r="C158" s="248"/>
      <c r="D158" s="232" t="s">
        <v>150</v>
      </c>
      <c r="E158" s="249" t="s">
        <v>1</v>
      </c>
      <c r="F158" s="250" t="s">
        <v>179</v>
      </c>
      <c r="G158" s="248"/>
      <c r="H158" s="251">
        <v>144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150</v>
      </c>
      <c r="AU158" s="257" t="s">
        <v>86</v>
      </c>
      <c r="AV158" s="14" t="s">
        <v>86</v>
      </c>
      <c r="AW158" s="14" t="s">
        <v>32</v>
      </c>
      <c r="AX158" s="14" t="s">
        <v>76</v>
      </c>
      <c r="AY158" s="257" t="s">
        <v>139</v>
      </c>
    </row>
    <row r="159" s="15" customFormat="1">
      <c r="A159" s="15"/>
      <c r="B159" s="258"/>
      <c r="C159" s="259"/>
      <c r="D159" s="232" t="s">
        <v>150</v>
      </c>
      <c r="E159" s="260" t="s">
        <v>93</v>
      </c>
      <c r="F159" s="261" t="s">
        <v>153</v>
      </c>
      <c r="G159" s="259"/>
      <c r="H159" s="262">
        <v>285.51999999999998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150</v>
      </c>
      <c r="AU159" s="268" t="s">
        <v>86</v>
      </c>
      <c r="AV159" s="15" t="s">
        <v>146</v>
      </c>
      <c r="AW159" s="15" t="s">
        <v>32</v>
      </c>
      <c r="AX159" s="15" t="s">
        <v>84</v>
      </c>
      <c r="AY159" s="268" t="s">
        <v>139</v>
      </c>
    </row>
    <row r="160" s="2" customFormat="1" ht="66.75" customHeight="1">
      <c r="A160" s="38"/>
      <c r="B160" s="39"/>
      <c r="C160" s="219" t="s">
        <v>180</v>
      </c>
      <c r="D160" s="219" t="s">
        <v>141</v>
      </c>
      <c r="E160" s="220" t="s">
        <v>181</v>
      </c>
      <c r="F160" s="221" t="s">
        <v>182</v>
      </c>
      <c r="G160" s="222" t="s">
        <v>94</v>
      </c>
      <c r="H160" s="223">
        <v>370.08800000000002</v>
      </c>
      <c r="I160" s="224"/>
      <c r="J160" s="225">
        <f>ROUND(I160*H160,2)</f>
        <v>0</v>
      </c>
      <c r="K160" s="221" t="s">
        <v>1</v>
      </c>
      <c r="L160" s="44"/>
      <c r="M160" s="226" t="s">
        <v>1</v>
      </c>
      <c r="N160" s="227" t="s">
        <v>41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146</v>
      </c>
      <c r="AT160" s="230" t="s">
        <v>141</v>
      </c>
      <c r="AU160" s="230" t="s">
        <v>86</v>
      </c>
      <c r="AY160" s="17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84</v>
      </c>
      <c r="BK160" s="231">
        <f>ROUND(I160*H160,2)</f>
        <v>0</v>
      </c>
      <c r="BL160" s="17" t="s">
        <v>146</v>
      </c>
      <c r="BM160" s="230" t="s">
        <v>183</v>
      </c>
    </row>
    <row r="161" s="14" customFormat="1">
      <c r="A161" s="14"/>
      <c r="B161" s="247"/>
      <c r="C161" s="248"/>
      <c r="D161" s="232" t="s">
        <v>150</v>
      </c>
      <c r="E161" s="249" t="s">
        <v>1</v>
      </c>
      <c r="F161" s="250" t="s">
        <v>96</v>
      </c>
      <c r="G161" s="248"/>
      <c r="H161" s="251">
        <v>84.567999999999998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150</v>
      </c>
      <c r="AU161" s="257" t="s">
        <v>86</v>
      </c>
      <c r="AV161" s="14" t="s">
        <v>86</v>
      </c>
      <c r="AW161" s="14" t="s">
        <v>32</v>
      </c>
      <c r="AX161" s="14" t="s">
        <v>76</v>
      </c>
      <c r="AY161" s="257" t="s">
        <v>139</v>
      </c>
    </row>
    <row r="162" s="14" customFormat="1">
      <c r="A162" s="14"/>
      <c r="B162" s="247"/>
      <c r="C162" s="248"/>
      <c r="D162" s="232" t="s">
        <v>150</v>
      </c>
      <c r="E162" s="249" t="s">
        <v>1</v>
      </c>
      <c r="F162" s="250" t="s">
        <v>93</v>
      </c>
      <c r="G162" s="248"/>
      <c r="H162" s="251">
        <v>285.51999999999998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150</v>
      </c>
      <c r="AU162" s="257" t="s">
        <v>86</v>
      </c>
      <c r="AV162" s="14" t="s">
        <v>86</v>
      </c>
      <c r="AW162" s="14" t="s">
        <v>32</v>
      </c>
      <c r="AX162" s="14" t="s">
        <v>76</v>
      </c>
      <c r="AY162" s="257" t="s">
        <v>139</v>
      </c>
    </row>
    <row r="163" s="15" customFormat="1">
      <c r="A163" s="15"/>
      <c r="B163" s="258"/>
      <c r="C163" s="259"/>
      <c r="D163" s="232" t="s">
        <v>150</v>
      </c>
      <c r="E163" s="260" t="s">
        <v>1</v>
      </c>
      <c r="F163" s="261" t="s">
        <v>153</v>
      </c>
      <c r="G163" s="259"/>
      <c r="H163" s="262">
        <v>370.08800000000002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150</v>
      </c>
      <c r="AU163" s="268" t="s">
        <v>86</v>
      </c>
      <c r="AV163" s="15" t="s">
        <v>146</v>
      </c>
      <c r="AW163" s="15" t="s">
        <v>32</v>
      </c>
      <c r="AX163" s="15" t="s">
        <v>84</v>
      </c>
      <c r="AY163" s="268" t="s">
        <v>139</v>
      </c>
    </row>
    <row r="164" s="2" customFormat="1" ht="33" customHeight="1">
      <c r="A164" s="38"/>
      <c r="B164" s="39"/>
      <c r="C164" s="219" t="s">
        <v>184</v>
      </c>
      <c r="D164" s="219" t="s">
        <v>141</v>
      </c>
      <c r="E164" s="220" t="s">
        <v>185</v>
      </c>
      <c r="F164" s="221" t="s">
        <v>186</v>
      </c>
      <c r="G164" s="222" t="s">
        <v>144</v>
      </c>
      <c r="H164" s="223">
        <v>272.80000000000001</v>
      </c>
      <c r="I164" s="224"/>
      <c r="J164" s="225">
        <f>ROUND(I164*H164,2)</f>
        <v>0</v>
      </c>
      <c r="K164" s="221" t="s">
        <v>145</v>
      </c>
      <c r="L164" s="44"/>
      <c r="M164" s="226" t="s">
        <v>1</v>
      </c>
      <c r="N164" s="227" t="s">
        <v>41</v>
      </c>
      <c r="O164" s="91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146</v>
      </c>
      <c r="AT164" s="230" t="s">
        <v>141</v>
      </c>
      <c r="AU164" s="230" t="s">
        <v>86</v>
      </c>
      <c r="AY164" s="17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84</v>
      </c>
      <c r="BK164" s="231">
        <f>ROUND(I164*H164,2)</f>
        <v>0</v>
      </c>
      <c r="BL164" s="17" t="s">
        <v>146</v>
      </c>
      <c r="BM164" s="230" t="s">
        <v>187</v>
      </c>
    </row>
    <row r="165" s="13" customFormat="1">
      <c r="A165" s="13"/>
      <c r="B165" s="237"/>
      <c r="C165" s="238"/>
      <c r="D165" s="232" t="s">
        <v>150</v>
      </c>
      <c r="E165" s="239" t="s">
        <v>1</v>
      </c>
      <c r="F165" s="240" t="s">
        <v>188</v>
      </c>
      <c r="G165" s="238"/>
      <c r="H165" s="239" t="s">
        <v>1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150</v>
      </c>
      <c r="AU165" s="246" t="s">
        <v>86</v>
      </c>
      <c r="AV165" s="13" t="s">
        <v>84</v>
      </c>
      <c r="AW165" s="13" t="s">
        <v>32</v>
      </c>
      <c r="AX165" s="13" t="s">
        <v>76</v>
      </c>
      <c r="AY165" s="246" t="s">
        <v>139</v>
      </c>
    </row>
    <row r="166" s="14" customFormat="1">
      <c r="A166" s="14"/>
      <c r="B166" s="247"/>
      <c r="C166" s="248"/>
      <c r="D166" s="232" t="s">
        <v>150</v>
      </c>
      <c r="E166" s="249" t="s">
        <v>1</v>
      </c>
      <c r="F166" s="250" t="s">
        <v>189</v>
      </c>
      <c r="G166" s="248"/>
      <c r="H166" s="251">
        <v>272.80000000000001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150</v>
      </c>
      <c r="AU166" s="257" t="s">
        <v>86</v>
      </c>
      <c r="AV166" s="14" t="s">
        <v>86</v>
      </c>
      <c r="AW166" s="14" t="s">
        <v>32</v>
      </c>
      <c r="AX166" s="14" t="s">
        <v>76</v>
      </c>
      <c r="AY166" s="257" t="s">
        <v>139</v>
      </c>
    </row>
    <row r="167" s="15" customFormat="1">
      <c r="A167" s="15"/>
      <c r="B167" s="258"/>
      <c r="C167" s="259"/>
      <c r="D167" s="232" t="s">
        <v>150</v>
      </c>
      <c r="E167" s="260" t="s">
        <v>1</v>
      </c>
      <c r="F167" s="261" t="s">
        <v>153</v>
      </c>
      <c r="G167" s="259"/>
      <c r="H167" s="262">
        <v>272.80000000000001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150</v>
      </c>
      <c r="AU167" s="268" t="s">
        <v>86</v>
      </c>
      <c r="AV167" s="15" t="s">
        <v>146</v>
      </c>
      <c r="AW167" s="15" t="s">
        <v>32</v>
      </c>
      <c r="AX167" s="15" t="s">
        <v>84</v>
      </c>
      <c r="AY167" s="268" t="s">
        <v>139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159</v>
      </c>
      <c r="F168" s="217" t="s">
        <v>190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SUM(P169:P184)</f>
        <v>0</v>
      </c>
      <c r="Q168" s="211"/>
      <c r="R168" s="212">
        <f>SUM(R169:R184)</f>
        <v>6.2850774999999999</v>
      </c>
      <c r="S168" s="211"/>
      <c r="T168" s="213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84</v>
      </c>
      <c r="AT168" s="215" t="s">
        <v>75</v>
      </c>
      <c r="AU168" s="215" t="s">
        <v>84</v>
      </c>
      <c r="AY168" s="214" t="s">
        <v>139</v>
      </c>
      <c r="BK168" s="216">
        <f>SUM(BK169:BK184)</f>
        <v>0</v>
      </c>
    </row>
    <row r="169" s="2" customFormat="1" ht="24.15" customHeight="1">
      <c r="A169" s="38"/>
      <c r="B169" s="39"/>
      <c r="C169" s="219" t="s">
        <v>191</v>
      </c>
      <c r="D169" s="219" t="s">
        <v>141</v>
      </c>
      <c r="E169" s="220" t="s">
        <v>192</v>
      </c>
      <c r="F169" s="221" t="s">
        <v>193</v>
      </c>
      <c r="G169" s="222" t="s">
        <v>94</v>
      </c>
      <c r="H169" s="223">
        <v>23.75</v>
      </c>
      <c r="I169" s="224"/>
      <c r="J169" s="225">
        <f>ROUND(I169*H169,2)</f>
        <v>0</v>
      </c>
      <c r="K169" s="221" t="s">
        <v>145</v>
      </c>
      <c r="L169" s="44"/>
      <c r="M169" s="226" t="s">
        <v>1</v>
      </c>
      <c r="N169" s="227" t="s">
        <v>41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146</v>
      </c>
      <c r="AT169" s="230" t="s">
        <v>141</v>
      </c>
      <c r="AU169" s="230" t="s">
        <v>86</v>
      </c>
      <c r="AY169" s="17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146</v>
      </c>
      <c r="BM169" s="230" t="s">
        <v>194</v>
      </c>
    </row>
    <row r="170" s="13" customFormat="1">
      <c r="A170" s="13"/>
      <c r="B170" s="237"/>
      <c r="C170" s="238"/>
      <c r="D170" s="232" t="s">
        <v>150</v>
      </c>
      <c r="E170" s="239" t="s">
        <v>1</v>
      </c>
      <c r="F170" s="240" t="s">
        <v>195</v>
      </c>
      <c r="G170" s="238"/>
      <c r="H170" s="239" t="s">
        <v>1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150</v>
      </c>
      <c r="AU170" s="246" t="s">
        <v>86</v>
      </c>
      <c r="AV170" s="13" t="s">
        <v>84</v>
      </c>
      <c r="AW170" s="13" t="s">
        <v>32</v>
      </c>
      <c r="AX170" s="13" t="s">
        <v>76</v>
      </c>
      <c r="AY170" s="246" t="s">
        <v>139</v>
      </c>
    </row>
    <row r="171" s="14" customFormat="1">
      <c r="A171" s="14"/>
      <c r="B171" s="247"/>
      <c r="C171" s="248"/>
      <c r="D171" s="232" t="s">
        <v>150</v>
      </c>
      <c r="E171" s="249" t="s">
        <v>1</v>
      </c>
      <c r="F171" s="250" t="s">
        <v>196</v>
      </c>
      <c r="G171" s="248"/>
      <c r="H171" s="251">
        <v>23.75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150</v>
      </c>
      <c r="AU171" s="257" t="s">
        <v>86</v>
      </c>
      <c r="AV171" s="14" t="s">
        <v>86</v>
      </c>
      <c r="AW171" s="14" t="s">
        <v>32</v>
      </c>
      <c r="AX171" s="14" t="s">
        <v>76</v>
      </c>
      <c r="AY171" s="257" t="s">
        <v>139</v>
      </c>
    </row>
    <row r="172" s="15" customFormat="1">
      <c r="A172" s="15"/>
      <c r="B172" s="258"/>
      <c r="C172" s="259"/>
      <c r="D172" s="232" t="s">
        <v>150</v>
      </c>
      <c r="E172" s="260" t="s">
        <v>1</v>
      </c>
      <c r="F172" s="261" t="s">
        <v>153</v>
      </c>
      <c r="G172" s="259"/>
      <c r="H172" s="262">
        <v>23.75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150</v>
      </c>
      <c r="AU172" s="268" t="s">
        <v>86</v>
      </c>
      <c r="AV172" s="15" t="s">
        <v>146</v>
      </c>
      <c r="AW172" s="15" t="s">
        <v>32</v>
      </c>
      <c r="AX172" s="15" t="s">
        <v>84</v>
      </c>
      <c r="AY172" s="268" t="s">
        <v>139</v>
      </c>
    </row>
    <row r="173" s="2" customFormat="1" ht="24.15" customHeight="1">
      <c r="A173" s="38"/>
      <c r="B173" s="39"/>
      <c r="C173" s="219" t="s">
        <v>197</v>
      </c>
      <c r="D173" s="219" t="s">
        <v>141</v>
      </c>
      <c r="E173" s="220" t="s">
        <v>198</v>
      </c>
      <c r="F173" s="221" t="s">
        <v>199</v>
      </c>
      <c r="G173" s="222" t="s">
        <v>100</v>
      </c>
      <c r="H173" s="223">
        <v>4.75</v>
      </c>
      <c r="I173" s="224"/>
      <c r="J173" s="225">
        <f>ROUND(I173*H173,2)</f>
        <v>0</v>
      </c>
      <c r="K173" s="221" t="s">
        <v>145</v>
      </c>
      <c r="L173" s="44"/>
      <c r="M173" s="226" t="s">
        <v>1</v>
      </c>
      <c r="N173" s="227" t="s">
        <v>41</v>
      </c>
      <c r="O173" s="91"/>
      <c r="P173" s="228">
        <f>O173*H173</f>
        <v>0</v>
      </c>
      <c r="Q173" s="228">
        <v>1.04741</v>
      </c>
      <c r="R173" s="228">
        <f>Q173*H173</f>
        <v>4.9751975000000002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146</v>
      </c>
      <c r="AT173" s="230" t="s">
        <v>141</v>
      </c>
      <c r="AU173" s="230" t="s">
        <v>86</v>
      </c>
      <c r="AY173" s="17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84</v>
      </c>
      <c r="BK173" s="231">
        <f>ROUND(I173*H173,2)</f>
        <v>0</v>
      </c>
      <c r="BL173" s="17" t="s">
        <v>146</v>
      </c>
      <c r="BM173" s="230" t="s">
        <v>200</v>
      </c>
    </row>
    <row r="174" s="13" customFormat="1">
      <c r="A174" s="13"/>
      <c r="B174" s="237"/>
      <c r="C174" s="238"/>
      <c r="D174" s="232" t="s">
        <v>150</v>
      </c>
      <c r="E174" s="239" t="s">
        <v>1</v>
      </c>
      <c r="F174" s="240" t="s">
        <v>201</v>
      </c>
      <c r="G174" s="238"/>
      <c r="H174" s="239" t="s">
        <v>1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150</v>
      </c>
      <c r="AU174" s="246" t="s">
        <v>86</v>
      </c>
      <c r="AV174" s="13" t="s">
        <v>84</v>
      </c>
      <c r="AW174" s="13" t="s">
        <v>32</v>
      </c>
      <c r="AX174" s="13" t="s">
        <v>76</v>
      </c>
      <c r="AY174" s="246" t="s">
        <v>139</v>
      </c>
    </row>
    <row r="175" s="14" customFormat="1">
      <c r="A175" s="14"/>
      <c r="B175" s="247"/>
      <c r="C175" s="248"/>
      <c r="D175" s="232" t="s">
        <v>150</v>
      </c>
      <c r="E175" s="249" t="s">
        <v>1</v>
      </c>
      <c r="F175" s="250" t="s">
        <v>202</v>
      </c>
      <c r="G175" s="248"/>
      <c r="H175" s="251">
        <v>4.75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150</v>
      </c>
      <c r="AU175" s="257" t="s">
        <v>86</v>
      </c>
      <c r="AV175" s="14" t="s">
        <v>86</v>
      </c>
      <c r="AW175" s="14" t="s">
        <v>32</v>
      </c>
      <c r="AX175" s="14" t="s">
        <v>76</v>
      </c>
      <c r="AY175" s="257" t="s">
        <v>139</v>
      </c>
    </row>
    <row r="176" s="15" customFormat="1">
      <c r="A176" s="15"/>
      <c r="B176" s="258"/>
      <c r="C176" s="259"/>
      <c r="D176" s="232" t="s">
        <v>150</v>
      </c>
      <c r="E176" s="260" t="s">
        <v>1</v>
      </c>
      <c r="F176" s="261" t="s">
        <v>153</v>
      </c>
      <c r="G176" s="259"/>
      <c r="H176" s="262">
        <v>4.75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150</v>
      </c>
      <c r="AU176" s="268" t="s">
        <v>86</v>
      </c>
      <c r="AV176" s="15" t="s">
        <v>146</v>
      </c>
      <c r="AW176" s="15" t="s">
        <v>32</v>
      </c>
      <c r="AX176" s="15" t="s">
        <v>84</v>
      </c>
      <c r="AY176" s="268" t="s">
        <v>139</v>
      </c>
    </row>
    <row r="177" s="2" customFormat="1" ht="33" customHeight="1">
      <c r="A177" s="38"/>
      <c r="B177" s="39"/>
      <c r="C177" s="219" t="s">
        <v>203</v>
      </c>
      <c r="D177" s="219" t="s">
        <v>141</v>
      </c>
      <c r="E177" s="220" t="s">
        <v>204</v>
      </c>
      <c r="F177" s="221" t="s">
        <v>205</v>
      </c>
      <c r="G177" s="222" t="s">
        <v>144</v>
      </c>
      <c r="H177" s="223">
        <v>52</v>
      </c>
      <c r="I177" s="224"/>
      <c r="J177" s="225">
        <f>ROUND(I177*H177,2)</f>
        <v>0</v>
      </c>
      <c r="K177" s="221" t="s">
        <v>145</v>
      </c>
      <c r="L177" s="44"/>
      <c r="M177" s="226" t="s">
        <v>1</v>
      </c>
      <c r="N177" s="227" t="s">
        <v>41</v>
      </c>
      <c r="O177" s="91"/>
      <c r="P177" s="228">
        <f>O177*H177</f>
        <v>0</v>
      </c>
      <c r="Q177" s="228">
        <v>0.025190000000000001</v>
      </c>
      <c r="R177" s="228">
        <f>Q177*H177</f>
        <v>1.3098799999999999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146</v>
      </c>
      <c r="AT177" s="230" t="s">
        <v>141</v>
      </c>
      <c r="AU177" s="230" t="s">
        <v>86</v>
      </c>
      <c r="AY177" s="17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84</v>
      </c>
      <c r="BK177" s="231">
        <f>ROUND(I177*H177,2)</f>
        <v>0</v>
      </c>
      <c r="BL177" s="17" t="s">
        <v>146</v>
      </c>
      <c r="BM177" s="230" t="s">
        <v>206</v>
      </c>
    </row>
    <row r="178" s="13" customFormat="1">
      <c r="A178" s="13"/>
      <c r="B178" s="237"/>
      <c r="C178" s="238"/>
      <c r="D178" s="232" t="s">
        <v>150</v>
      </c>
      <c r="E178" s="239" t="s">
        <v>1</v>
      </c>
      <c r="F178" s="240" t="s">
        <v>207</v>
      </c>
      <c r="G178" s="238"/>
      <c r="H178" s="239" t="s">
        <v>1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150</v>
      </c>
      <c r="AU178" s="246" t="s">
        <v>86</v>
      </c>
      <c r="AV178" s="13" t="s">
        <v>84</v>
      </c>
      <c r="AW178" s="13" t="s">
        <v>32</v>
      </c>
      <c r="AX178" s="13" t="s">
        <v>76</v>
      </c>
      <c r="AY178" s="246" t="s">
        <v>139</v>
      </c>
    </row>
    <row r="179" s="14" customFormat="1">
      <c r="A179" s="14"/>
      <c r="B179" s="247"/>
      <c r="C179" s="248"/>
      <c r="D179" s="232" t="s">
        <v>150</v>
      </c>
      <c r="E179" s="249" t="s">
        <v>1</v>
      </c>
      <c r="F179" s="250" t="s">
        <v>208</v>
      </c>
      <c r="G179" s="248"/>
      <c r="H179" s="251">
        <v>52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150</v>
      </c>
      <c r="AU179" s="257" t="s">
        <v>86</v>
      </c>
      <c r="AV179" s="14" t="s">
        <v>86</v>
      </c>
      <c r="AW179" s="14" t="s">
        <v>32</v>
      </c>
      <c r="AX179" s="14" t="s">
        <v>76</v>
      </c>
      <c r="AY179" s="257" t="s">
        <v>139</v>
      </c>
    </row>
    <row r="180" s="15" customFormat="1">
      <c r="A180" s="15"/>
      <c r="B180" s="258"/>
      <c r="C180" s="259"/>
      <c r="D180" s="232" t="s">
        <v>150</v>
      </c>
      <c r="E180" s="260" t="s">
        <v>1</v>
      </c>
      <c r="F180" s="261" t="s">
        <v>153</v>
      </c>
      <c r="G180" s="259"/>
      <c r="H180" s="262">
        <v>52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150</v>
      </c>
      <c r="AU180" s="268" t="s">
        <v>86</v>
      </c>
      <c r="AV180" s="15" t="s">
        <v>146</v>
      </c>
      <c r="AW180" s="15" t="s">
        <v>32</v>
      </c>
      <c r="AX180" s="15" t="s">
        <v>84</v>
      </c>
      <c r="AY180" s="268" t="s">
        <v>139</v>
      </c>
    </row>
    <row r="181" s="2" customFormat="1" ht="37.8" customHeight="1">
      <c r="A181" s="38"/>
      <c r="B181" s="39"/>
      <c r="C181" s="219" t="s">
        <v>209</v>
      </c>
      <c r="D181" s="219" t="s">
        <v>141</v>
      </c>
      <c r="E181" s="220" t="s">
        <v>210</v>
      </c>
      <c r="F181" s="221" t="s">
        <v>211</v>
      </c>
      <c r="G181" s="222" t="s">
        <v>144</v>
      </c>
      <c r="H181" s="223">
        <v>52</v>
      </c>
      <c r="I181" s="224"/>
      <c r="J181" s="225">
        <f>ROUND(I181*H181,2)</f>
        <v>0</v>
      </c>
      <c r="K181" s="221" t="s">
        <v>145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146</v>
      </c>
      <c r="AT181" s="230" t="s">
        <v>141</v>
      </c>
      <c r="AU181" s="230" t="s">
        <v>86</v>
      </c>
      <c r="AY181" s="17" t="s">
        <v>139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146</v>
      </c>
      <c r="BM181" s="230" t="s">
        <v>212</v>
      </c>
    </row>
    <row r="182" s="13" customFormat="1">
      <c r="A182" s="13"/>
      <c r="B182" s="237"/>
      <c r="C182" s="238"/>
      <c r="D182" s="232" t="s">
        <v>150</v>
      </c>
      <c r="E182" s="239" t="s">
        <v>1</v>
      </c>
      <c r="F182" s="240" t="s">
        <v>207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150</v>
      </c>
      <c r="AU182" s="246" t="s">
        <v>86</v>
      </c>
      <c r="AV182" s="13" t="s">
        <v>84</v>
      </c>
      <c r="AW182" s="13" t="s">
        <v>32</v>
      </c>
      <c r="AX182" s="13" t="s">
        <v>76</v>
      </c>
      <c r="AY182" s="246" t="s">
        <v>139</v>
      </c>
    </row>
    <row r="183" s="14" customFormat="1">
      <c r="A183" s="14"/>
      <c r="B183" s="247"/>
      <c r="C183" s="248"/>
      <c r="D183" s="232" t="s">
        <v>150</v>
      </c>
      <c r="E183" s="249" t="s">
        <v>1</v>
      </c>
      <c r="F183" s="250" t="s">
        <v>208</v>
      </c>
      <c r="G183" s="248"/>
      <c r="H183" s="251">
        <v>52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150</v>
      </c>
      <c r="AU183" s="257" t="s">
        <v>86</v>
      </c>
      <c r="AV183" s="14" t="s">
        <v>86</v>
      </c>
      <c r="AW183" s="14" t="s">
        <v>32</v>
      </c>
      <c r="AX183" s="14" t="s">
        <v>76</v>
      </c>
      <c r="AY183" s="257" t="s">
        <v>139</v>
      </c>
    </row>
    <row r="184" s="15" customFormat="1">
      <c r="A184" s="15"/>
      <c r="B184" s="258"/>
      <c r="C184" s="259"/>
      <c r="D184" s="232" t="s">
        <v>150</v>
      </c>
      <c r="E184" s="260" t="s">
        <v>1</v>
      </c>
      <c r="F184" s="261" t="s">
        <v>153</v>
      </c>
      <c r="G184" s="259"/>
      <c r="H184" s="262">
        <v>52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150</v>
      </c>
      <c r="AU184" s="268" t="s">
        <v>86</v>
      </c>
      <c r="AV184" s="15" t="s">
        <v>146</v>
      </c>
      <c r="AW184" s="15" t="s">
        <v>32</v>
      </c>
      <c r="AX184" s="15" t="s">
        <v>84</v>
      </c>
      <c r="AY184" s="268" t="s">
        <v>139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146</v>
      </c>
      <c r="F185" s="217" t="s">
        <v>213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SUM(P186:P198)</f>
        <v>0</v>
      </c>
      <c r="Q185" s="211"/>
      <c r="R185" s="212">
        <f>SUM(R186:R198)</f>
        <v>10.157399999999999</v>
      </c>
      <c r="S185" s="211"/>
      <c r="T185" s="213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139</v>
      </c>
      <c r="BK185" s="216">
        <f>SUM(BK186:BK198)</f>
        <v>0</v>
      </c>
    </row>
    <row r="186" s="2" customFormat="1" ht="44.25" customHeight="1">
      <c r="A186" s="38"/>
      <c r="B186" s="39"/>
      <c r="C186" s="219" t="s">
        <v>214</v>
      </c>
      <c r="D186" s="219" t="s">
        <v>141</v>
      </c>
      <c r="E186" s="220" t="s">
        <v>215</v>
      </c>
      <c r="F186" s="221" t="s">
        <v>216</v>
      </c>
      <c r="G186" s="222" t="s">
        <v>94</v>
      </c>
      <c r="H186" s="223">
        <v>8.1999999999999993</v>
      </c>
      <c r="I186" s="224"/>
      <c r="J186" s="225">
        <f>ROUND(I186*H186,2)</f>
        <v>0</v>
      </c>
      <c r="K186" s="221" t="s">
        <v>217</v>
      </c>
      <c r="L186" s="44"/>
      <c r="M186" s="226" t="s">
        <v>1</v>
      </c>
      <c r="N186" s="227" t="s">
        <v>41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146</v>
      </c>
      <c r="AT186" s="230" t="s">
        <v>141</v>
      </c>
      <c r="AU186" s="230" t="s">
        <v>86</v>
      </c>
      <c r="AY186" s="17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146</v>
      </c>
      <c r="BM186" s="230" t="s">
        <v>218</v>
      </c>
    </row>
    <row r="187" s="2" customFormat="1">
      <c r="A187" s="38"/>
      <c r="B187" s="39"/>
      <c r="C187" s="40"/>
      <c r="D187" s="232" t="s">
        <v>148</v>
      </c>
      <c r="E187" s="40"/>
      <c r="F187" s="233" t="s">
        <v>219</v>
      </c>
      <c r="G187" s="40"/>
      <c r="H187" s="40"/>
      <c r="I187" s="234"/>
      <c r="J187" s="40"/>
      <c r="K187" s="40"/>
      <c r="L187" s="44"/>
      <c r="M187" s="235"/>
      <c r="N187" s="23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148</v>
      </c>
      <c r="AU187" s="17" t="s">
        <v>86</v>
      </c>
    </row>
    <row r="188" s="13" customFormat="1">
      <c r="A188" s="13"/>
      <c r="B188" s="237"/>
      <c r="C188" s="238"/>
      <c r="D188" s="232" t="s">
        <v>150</v>
      </c>
      <c r="E188" s="239" t="s">
        <v>1</v>
      </c>
      <c r="F188" s="240" t="s">
        <v>170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86</v>
      </c>
      <c r="AV188" s="13" t="s">
        <v>84</v>
      </c>
      <c r="AW188" s="13" t="s">
        <v>32</v>
      </c>
      <c r="AX188" s="13" t="s">
        <v>76</v>
      </c>
      <c r="AY188" s="246" t="s">
        <v>139</v>
      </c>
    </row>
    <row r="189" s="14" customFormat="1">
      <c r="A189" s="14"/>
      <c r="B189" s="247"/>
      <c r="C189" s="248"/>
      <c r="D189" s="232" t="s">
        <v>150</v>
      </c>
      <c r="E189" s="249" t="s">
        <v>1</v>
      </c>
      <c r="F189" s="250" t="s">
        <v>220</v>
      </c>
      <c r="G189" s="248"/>
      <c r="H189" s="251">
        <v>1.8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150</v>
      </c>
      <c r="AU189" s="257" t="s">
        <v>86</v>
      </c>
      <c r="AV189" s="14" t="s">
        <v>86</v>
      </c>
      <c r="AW189" s="14" t="s">
        <v>32</v>
      </c>
      <c r="AX189" s="14" t="s">
        <v>76</v>
      </c>
      <c r="AY189" s="257" t="s">
        <v>139</v>
      </c>
    </row>
    <row r="190" s="13" customFormat="1">
      <c r="A190" s="13"/>
      <c r="B190" s="237"/>
      <c r="C190" s="238"/>
      <c r="D190" s="232" t="s">
        <v>150</v>
      </c>
      <c r="E190" s="239" t="s">
        <v>1</v>
      </c>
      <c r="F190" s="240" t="s">
        <v>172</v>
      </c>
      <c r="G190" s="238"/>
      <c r="H190" s="239" t="s">
        <v>1</v>
      </c>
      <c r="I190" s="241"/>
      <c r="J190" s="238"/>
      <c r="K190" s="238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150</v>
      </c>
      <c r="AU190" s="246" t="s">
        <v>86</v>
      </c>
      <c r="AV190" s="13" t="s">
        <v>84</v>
      </c>
      <c r="AW190" s="13" t="s">
        <v>32</v>
      </c>
      <c r="AX190" s="13" t="s">
        <v>76</v>
      </c>
      <c r="AY190" s="246" t="s">
        <v>139</v>
      </c>
    </row>
    <row r="191" s="14" customFormat="1">
      <c r="A191" s="14"/>
      <c r="B191" s="247"/>
      <c r="C191" s="248"/>
      <c r="D191" s="232" t="s">
        <v>150</v>
      </c>
      <c r="E191" s="249" t="s">
        <v>1</v>
      </c>
      <c r="F191" s="250" t="s">
        <v>221</v>
      </c>
      <c r="G191" s="248"/>
      <c r="H191" s="251">
        <v>2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150</v>
      </c>
      <c r="AU191" s="257" t="s">
        <v>86</v>
      </c>
      <c r="AV191" s="14" t="s">
        <v>86</v>
      </c>
      <c r="AW191" s="14" t="s">
        <v>32</v>
      </c>
      <c r="AX191" s="14" t="s">
        <v>76</v>
      </c>
      <c r="AY191" s="257" t="s">
        <v>139</v>
      </c>
    </row>
    <row r="192" s="13" customFormat="1">
      <c r="A192" s="13"/>
      <c r="B192" s="237"/>
      <c r="C192" s="238"/>
      <c r="D192" s="232" t="s">
        <v>150</v>
      </c>
      <c r="E192" s="239" t="s">
        <v>1</v>
      </c>
      <c r="F192" s="240" t="s">
        <v>174</v>
      </c>
      <c r="G192" s="238"/>
      <c r="H192" s="239" t="s">
        <v>1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150</v>
      </c>
      <c r="AU192" s="246" t="s">
        <v>86</v>
      </c>
      <c r="AV192" s="13" t="s">
        <v>84</v>
      </c>
      <c r="AW192" s="13" t="s">
        <v>32</v>
      </c>
      <c r="AX192" s="13" t="s">
        <v>76</v>
      </c>
      <c r="AY192" s="246" t="s">
        <v>139</v>
      </c>
    </row>
    <row r="193" s="14" customFormat="1">
      <c r="A193" s="14"/>
      <c r="B193" s="247"/>
      <c r="C193" s="248"/>
      <c r="D193" s="232" t="s">
        <v>150</v>
      </c>
      <c r="E193" s="249" t="s">
        <v>1</v>
      </c>
      <c r="F193" s="250" t="s">
        <v>222</v>
      </c>
      <c r="G193" s="248"/>
      <c r="H193" s="251">
        <v>4.4000000000000004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150</v>
      </c>
      <c r="AU193" s="257" t="s">
        <v>86</v>
      </c>
      <c r="AV193" s="14" t="s">
        <v>86</v>
      </c>
      <c r="AW193" s="14" t="s">
        <v>32</v>
      </c>
      <c r="AX193" s="14" t="s">
        <v>76</v>
      </c>
      <c r="AY193" s="257" t="s">
        <v>139</v>
      </c>
    </row>
    <row r="194" s="15" customFormat="1">
      <c r="A194" s="15"/>
      <c r="B194" s="258"/>
      <c r="C194" s="259"/>
      <c r="D194" s="232" t="s">
        <v>150</v>
      </c>
      <c r="E194" s="260" t="s">
        <v>1</v>
      </c>
      <c r="F194" s="261" t="s">
        <v>153</v>
      </c>
      <c r="G194" s="259"/>
      <c r="H194" s="262">
        <v>8.1999999999999993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150</v>
      </c>
      <c r="AU194" s="268" t="s">
        <v>86</v>
      </c>
      <c r="AV194" s="15" t="s">
        <v>146</v>
      </c>
      <c r="AW194" s="15" t="s">
        <v>32</v>
      </c>
      <c r="AX194" s="15" t="s">
        <v>84</v>
      </c>
      <c r="AY194" s="268" t="s">
        <v>139</v>
      </c>
    </row>
    <row r="195" s="2" customFormat="1" ht="16.5" customHeight="1">
      <c r="A195" s="38"/>
      <c r="B195" s="39"/>
      <c r="C195" s="219" t="s">
        <v>8</v>
      </c>
      <c r="D195" s="219" t="s">
        <v>141</v>
      </c>
      <c r="E195" s="220" t="s">
        <v>223</v>
      </c>
      <c r="F195" s="221" t="s">
        <v>224</v>
      </c>
      <c r="G195" s="222" t="s">
        <v>94</v>
      </c>
      <c r="H195" s="223">
        <v>4.1799999999999997</v>
      </c>
      <c r="I195" s="224"/>
      <c r="J195" s="225">
        <f>ROUND(I195*H195,2)</f>
        <v>0</v>
      </c>
      <c r="K195" s="221" t="s">
        <v>145</v>
      </c>
      <c r="L195" s="44"/>
      <c r="M195" s="226" t="s">
        <v>1</v>
      </c>
      <c r="N195" s="227" t="s">
        <v>41</v>
      </c>
      <c r="O195" s="91"/>
      <c r="P195" s="228">
        <f>O195*H195</f>
        <v>0</v>
      </c>
      <c r="Q195" s="228">
        <v>2.4300000000000002</v>
      </c>
      <c r="R195" s="228">
        <f>Q195*H195</f>
        <v>10.157399999999999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146</v>
      </c>
      <c r="AT195" s="230" t="s">
        <v>141</v>
      </c>
      <c r="AU195" s="230" t="s">
        <v>86</v>
      </c>
      <c r="AY195" s="17" t="s">
        <v>139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84</v>
      </c>
      <c r="BK195" s="231">
        <f>ROUND(I195*H195,2)</f>
        <v>0</v>
      </c>
      <c r="BL195" s="17" t="s">
        <v>146</v>
      </c>
      <c r="BM195" s="230" t="s">
        <v>225</v>
      </c>
    </row>
    <row r="196" s="13" customFormat="1">
      <c r="A196" s="13"/>
      <c r="B196" s="237"/>
      <c r="C196" s="238"/>
      <c r="D196" s="232" t="s">
        <v>150</v>
      </c>
      <c r="E196" s="239" t="s">
        <v>1</v>
      </c>
      <c r="F196" s="240" t="s">
        <v>226</v>
      </c>
      <c r="G196" s="238"/>
      <c r="H196" s="239" t="s">
        <v>1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150</v>
      </c>
      <c r="AU196" s="246" t="s">
        <v>86</v>
      </c>
      <c r="AV196" s="13" t="s">
        <v>84</v>
      </c>
      <c r="AW196" s="13" t="s">
        <v>32</v>
      </c>
      <c r="AX196" s="13" t="s">
        <v>76</v>
      </c>
      <c r="AY196" s="246" t="s">
        <v>139</v>
      </c>
    </row>
    <row r="197" s="14" customFormat="1">
      <c r="A197" s="14"/>
      <c r="B197" s="247"/>
      <c r="C197" s="248"/>
      <c r="D197" s="232" t="s">
        <v>150</v>
      </c>
      <c r="E197" s="249" t="s">
        <v>1</v>
      </c>
      <c r="F197" s="250" t="s">
        <v>227</v>
      </c>
      <c r="G197" s="248"/>
      <c r="H197" s="251">
        <v>4.1799999999999997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150</v>
      </c>
      <c r="AU197" s="257" t="s">
        <v>86</v>
      </c>
      <c r="AV197" s="14" t="s">
        <v>86</v>
      </c>
      <c r="AW197" s="14" t="s">
        <v>32</v>
      </c>
      <c r="AX197" s="14" t="s">
        <v>76</v>
      </c>
      <c r="AY197" s="257" t="s">
        <v>139</v>
      </c>
    </row>
    <row r="198" s="15" customFormat="1">
      <c r="A198" s="15"/>
      <c r="B198" s="258"/>
      <c r="C198" s="259"/>
      <c r="D198" s="232" t="s">
        <v>150</v>
      </c>
      <c r="E198" s="260" t="s">
        <v>1</v>
      </c>
      <c r="F198" s="261" t="s">
        <v>153</v>
      </c>
      <c r="G198" s="259"/>
      <c r="H198" s="262">
        <v>4.1799999999999997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150</v>
      </c>
      <c r="AU198" s="268" t="s">
        <v>86</v>
      </c>
      <c r="AV198" s="15" t="s">
        <v>146</v>
      </c>
      <c r="AW198" s="15" t="s">
        <v>32</v>
      </c>
      <c r="AX198" s="15" t="s">
        <v>84</v>
      </c>
      <c r="AY198" s="268" t="s">
        <v>139</v>
      </c>
    </row>
    <row r="199" s="12" customFormat="1" ht="22.8" customHeight="1">
      <c r="A199" s="12"/>
      <c r="B199" s="203"/>
      <c r="C199" s="204"/>
      <c r="D199" s="205" t="s">
        <v>75</v>
      </c>
      <c r="E199" s="217" t="s">
        <v>180</v>
      </c>
      <c r="F199" s="217" t="s">
        <v>228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SUM(P200:P290)</f>
        <v>0</v>
      </c>
      <c r="Q199" s="211"/>
      <c r="R199" s="212">
        <f>SUM(R200:R290)</f>
        <v>755.98754999999994</v>
      </c>
      <c r="S199" s="211"/>
      <c r="T199" s="213">
        <f>SUM(T200:T290)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84</v>
      </c>
      <c r="AT199" s="215" t="s">
        <v>75</v>
      </c>
      <c r="AU199" s="215" t="s">
        <v>84</v>
      </c>
      <c r="AY199" s="214" t="s">
        <v>139</v>
      </c>
      <c r="BK199" s="216">
        <f>SUM(BK200:BK290)</f>
        <v>0</v>
      </c>
    </row>
    <row r="200" s="2" customFormat="1" ht="44.25" customHeight="1">
      <c r="A200" s="38"/>
      <c r="B200" s="39"/>
      <c r="C200" s="219" t="s">
        <v>229</v>
      </c>
      <c r="D200" s="219" t="s">
        <v>141</v>
      </c>
      <c r="E200" s="220" t="s">
        <v>230</v>
      </c>
      <c r="F200" s="221" t="s">
        <v>231</v>
      </c>
      <c r="G200" s="222" t="s">
        <v>144</v>
      </c>
      <c r="H200" s="223">
        <v>30</v>
      </c>
      <c r="I200" s="224"/>
      <c r="J200" s="225">
        <f>ROUND(I200*H200,2)</f>
        <v>0</v>
      </c>
      <c r="K200" s="221" t="s">
        <v>145</v>
      </c>
      <c r="L200" s="44"/>
      <c r="M200" s="226" t="s">
        <v>1</v>
      </c>
      <c r="N200" s="227" t="s">
        <v>41</v>
      </c>
      <c r="O200" s="91"/>
      <c r="P200" s="228">
        <f>O200*H200</f>
        <v>0</v>
      </c>
      <c r="Q200" s="228">
        <v>0.85660000000000003</v>
      </c>
      <c r="R200" s="228">
        <f>Q200*H200</f>
        <v>25.698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146</v>
      </c>
      <c r="AT200" s="230" t="s">
        <v>141</v>
      </c>
      <c r="AU200" s="230" t="s">
        <v>86</v>
      </c>
      <c r="AY200" s="17" t="s">
        <v>139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146</v>
      </c>
      <c r="BM200" s="230" t="s">
        <v>232</v>
      </c>
    </row>
    <row r="201" s="13" customFormat="1">
      <c r="A201" s="13"/>
      <c r="B201" s="237"/>
      <c r="C201" s="238"/>
      <c r="D201" s="232" t="s">
        <v>150</v>
      </c>
      <c r="E201" s="239" t="s">
        <v>1</v>
      </c>
      <c r="F201" s="240" t="s">
        <v>233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150</v>
      </c>
      <c r="AU201" s="246" t="s">
        <v>86</v>
      </c>
      <c r="AV201" s="13" t="s">
        <v>84</v>
      </c>
      <c r="AW201" s="13" t="s">
        <v>32</v>
      </c>
      <c r="AX201" s="13" t="s">
        <v>76</v>
      </c>
      <c r="AY201" s="246" t="s">
        <v>139</v>
      </c>
    </row>
    <row r="202" s="14" customFormat="1">
      <c r="A202" s="14"/>
      <c r="B202" s="247"/>
      <c r="C202" s="248"/>
      <c r="D202" s="232" t="s">
        <v>150</v>
      </c>
      <c r="E202" s="249" t="s">
        <v>1</v>
      </c>
      <c r="F202" s="250" t="s">
        <v>234</v>
      </c>
      <c r="G202" s="248"/>
      <c r="H202" s="251">
        <v>30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150</v>
      </c>
      <c r="AU202" s="257" t="s">
        <v>86</v>
      </c>
      <c r="AV202" s="14" t="s">
        <v>86</v>
      </c>
      <c r="AW202" s="14" t="s">
        <v>32</v>
      </c>
      <c r="AX202" s="14" t="s">
        <v>76</v>
      </c>
      <c r="AY202" s="257" t="s">
        <v>139</v>
      </c>
    </row>
    <row r="203" s="15" customFormat="1">
      <c r="A203" s="15"/>
      <c r="B203" s="258"/>
      <c r="C203" s="259"/>
      <c r="D203" s="232" t="s">
        <v>150</v>
      </c>
      <c r="E203" s="260" t="s">
        <v>1</v>
      </c>
      <c r="F203" s="261" t="s">
        <v>153</v>
      </c>
      <c r="G203" s="259"/>
      <c r="H203" s="262">
        <v>30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150</v>
      </c>
      <c r="AU203" s="268" t="s">
        <v>86</v>
      </c>
      <c r="AV203" s="15" t="s">
        <v>146</v>
      </c>
      <c r="AW203" s="15" t="s">
        <v>32</v>
      </c>
      <c r="AX203" s="15" t="s">
        <v>84</v>
      </c>
      <c r="AY203" s="268" t="s">
        <v>139</v>
      </c>
    </row>
    <row r="204" s="2" customFormat="1" ht="33" customHeight="1">
      <c r="A204" s="38"/>
      <c r="B204" s="39"/>
      <c r="C204" s="219" t="s">
        <v>235</v>
      </c>
      <c r="D204" s="219" t="s">
        <v>141</v>
      </c>
      <c r="E204" s="220" t="s">
        <v>236</v>
      </c>
      <c r="F204" s="221" t="s">
        <v>237</v>
      </c>
      <c r="G204" s="222" t="s">
        <v>144</v>
      </c>
      <c r="H204" s="223">
        <v>150</v>
      </c>
      <c r="I204" s="224"/>
      <c r="J204" s="225">
        <f>ROUND(I204*H204,2)</f>
        <v>0</v>
      </c>
      <c r="K204" s="221" t="s">
        <v>145</v>
      </c>
      <c r="L204" s="44"/>
      <c r="M204" s="226" t="s">
        <v>1</v>
      </c>
      <c r="N204" s="227" t="s">
        <v>41</v>
      </c>
      <c r="O204" s="91"/>
      <c r="P204" s="228">
        <f>O204*H204</f>
        <v>0</v>
      </c>
      <c r="Q204" s="228">
        <v>0.02256</v>
      </c>
      <c r="R204" s="228">
        <f>Q204*H204</f>
        <v>3.3839999999999999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146</v>
      </c>
      <c r="AT204" s="230" t="s">
        <v>141</v>
      </c>
      <c r="AU204" s="230" t="s">
        <v>86</v>
      </c>
      <c r="AY204" s="17" t="s">
        <v>139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84</v>
      </c>
      <c r="BK204" s="231">
        <f>ROUND(I204*H204,2)</f>
        <v>0</v>
      </c>
      <c r="BL204" s="17" t="s">
        <v>146</v>
      </c>
      <c r="BM204" s="230" t="s">
        <v>238</v>
      </c>
    </row>
    <row r="205" s="13" customFormat="1">
      <c r="A205" s="13"/>
      <c r="B205" s="237"/>
      <c r="C205" s="238"/>
      <c r="D205" s="232" t="s">
        <v>150</v>
      </c>
      <c r="E205" s="239" t="s">
        <v>1</v>
      </c>
      <c r="F205" s="240" t="s">
        <v>239</v>
      </c>
      <c r="G205" s="238"/>
      <c r="H205" s="239" t="s">
        <v>1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150</v>
      </c>
      <c r="AU205" s="246" t="s">
        <v>86</v>
      </c>
      <c r="AV205" s="13" t="s">
        <v>84</v>
      </c>
      <c r="AW205" s="13" t="s">
        <v>32</v>
      </c>
      <c r="AX205" s="13" t="s">
        <v>76</v>
      </c>
      <c r="AY205" s="246" t="s">
        <v>139</v>
      </c>
    </row>
    <row r="206" s="14" customFormat="1">
      <c r="A206" s="14"/>
      <c r="B206" s="247"/>
      <c r="C206" s="248"/>
      <c r="D206" s="232" t="s">
        <v>150</v>
      </c>
      <c r="E206" s="249" t="s">
        <v>1</v>
      </c>
      <c r="F206" s="250" t="s">
        <v>240</v>
      </c>
      <c r="G206" s="248"/>
      <c r="H206" s="251">
        <v>150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150</v>
      </c>
      <c r="AU206" s="257" t="s">
        <v>86</v>
      </c>
      <c r="AV206" s="14" t="s">
        <v>86</v>
      </c>
      <c r="AW206" s="14" t="s">
        <v>32</v>
      </c>
      <c r="AX206" s="14" t="s">
        <v>76</v>
      </c>
      <c r="AY206" s="257" t="s">
        <v>139</v>
      </c>
    </row>
    <row r="207" s="15" customFormat="1">
      <c r="A207" s="15"/>
      <c r="B207" s="258"/>
      <c r="C207" s="259"/>
      <c r="D207" s="232" t="s">
        <v>150</v>
      </c>
      <c r="E207" s="260" t="s">
        <v>1</v>
      </c>
      <c r="F207" s="261" t="s">
        <v>153</v>
      </c>
      <c r="G207" s="259"/>
      <c r="H207" s="262">
        <v>150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150</v>
      </c>
      <c r="AU207" s="268" t="s">
        <v>86</v>
      </c>
      <c r="AV207" s="15" t="s">
        <v>146</v>
      </c>
      <c r="AW207" s="15" t="s">
        <v>32</v>
      </c>
      <c r="AX207" s="15" t="s">
        <v>84</v>
      </c>
      <c r="AY207" s="268" t="s">
        <v>139</v>
      </c>
    </row>
    <row r="208" s="2" customFormat="1" ht="37.8" customHeight="1">
      <c r="A208" s="38"/>
      <c r="B208" s="39"/>
      <c r="C208" s="219" t="s">
        <v>241</v>
      </c>
      <c r="D208" s="219" t="s">
        <v>141</v>
      </c>
      <c r="E208" s="220" t="s">
        <v>242</v>
      </c>
      <c r="F208" s="221" t="s">
        <v>243</v>
      </c>
      <c r="G208" s="222" t="s">
        <v>144</v>
      </c>
      <c r="H208" s="223">
        <v>73</v>
      </c>
      <c r="I208" s="224"/>
      <c r="J208" s="225">
        <f>ROUND(I208*H208,2)</f>
        <v>0</v>
      </c>
      <c r="K208" s="221" t="s">
        <v>145</v>
      </c>
      <c r="L208" s="44"/>
      <c r="M208" s="226" t="s">
        <v>1</v>
      </c>
      <c r="N208" s="227" t="s">
        <v>41</v>
      </c>
      <c r="O208" s="91"/>
      <c r="P208" s="228">
        <f>O208*H208</f>
        <v>0</v>
      </c>
      <c r="Q208" s="228">
        <v>0.71255000000000002</v>
      </c>
      <c r="R208" s="228">
        <f>Q208*H208</f>
        <v>52.016150000000003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146</v>
      </c>
      <c r="AT208" s="230" t="s">
        <v>141</v>
      </c>
      <c r="AU208" s="230" t="s">
        <v>86</v>
      </c>
      <c r="AY208" s="17" t="s">
        <v>139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146</v>
      </c>
      <c r="BM208" s="230" t="s">
        <v>244</v>
      </c>
    </row>
    <row r="209" s="13" customFormat="1">
      <c r="A209" s="13"/>
      <c r="B209" s="237"/>
      <c r="C209" s="238"/>
      <c r="D209" s="232" t="s">
        <v>150</v>
      </c>
      <c r="E209" s="239" t="s">
        <v>1</v>
      </c>
      <c r="F209" s="240" t="s">
        <v>168</v>
      </c>
      <c r="G209" s="238"/>
      <c r="H209" s="239" t="s">
        <v>1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150</v>
      </c>
      <c r="AU209" s="246" t="s">
        <v>86</v>
      </c>
      <c r="AV209" s="13" t="s">
        <v>84</v>
      </c>
      <c r="AW209" s="13" t="s">
        <v>32</v>
      </c>
      <c r="AX209" s="13" t="s">
        <v>76</v>
      </c>
      <c r="AY209" s="246" t="s">
        <v>139</v>
      </c>
    </row>
    <row r="210" s="14" customFormat="1">
      <c r="A210" s="14"/>
      <c r="B210" s="247"/>
      <c r="C210" s="248"/>
      <c r="D210" s="232" t="s">
        <v>150</v>
      </c>
      <c r="E210" s="249" t="s">
        <v>1</v>
      </c>
      <c r="F210" s="250" t="s">
        <v>245</v>
      </c>
      <c r="G210" s="248"/>
      <c r="H210" s="251">
        <v>73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150</v>
      </c>
      <c r="AU210" s="257" t="s">
        <v>86</v>
      </c>
      <c r="AV210" s="14" t="s">
        <v>86</v>
      </c>
      <c r="AW210" s="14" t="s">
        <v>32</v>
      </c>
      <c r="AX210" s="14" t="s">
        <v>76</v>
      </c>
      <c r="AY210" s="257" t="s">
        <v>139</v>
      </c>
    </row>
    <row r="211" s="15" customFormat="1">
      <c r="A211" s="15"/>
      <c r="B211" s="258"/>
      <c r="C211" s="259"/>
      <c r="D211" s="232" t="s">
        <v>150</v>
      </c>
      <c r="E211" s="260" t="s">
        <v>1</v>
      </c>
      <c r="F211" s="261" t="s">
        <v>153</v>
      </c>
      <c r="G211" s="259"/>
      <c r="H211" s="262">
        <v>73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150</v>
      </c>
      <c r="AU211" s="268" t="s">
        <v>86</v>
      </c>
      <c r="AV211" s="15" t="s">
        <v>146</v>
      </c>
      <c r="AW211" s="15" t="s">
        <v>32</v>
      </c>
      <c r="AX211" s="15" t="s">
        <v>84</v>
      </c>
      <c r="AY211" s="268" t="s">
        <v>139</v>
      </c>
    </row>
    <row r="212" s="2" customFormat="1" ht="33" customHeight="1">
      <c r="A212" s="38"/>
      <c r="B212" s="39"/>
      <c r="C212" s="219" t="s">
        <v>246</v>
      </c>
      <c r="D212" s="219" t="s">
        <v>141</v>
      </c>
      <c r="E212" s="220" t="s">
        <v>236</v>
      </c>
      <c r="F212" s="221" t="s">
        <v>237</v>
      </c>
      <c r="G212" s="222" t="s">
        <v>144</v>
      </c>
      <c r="H212" s="223">
        <v>365</v>
      </c>
      <c r="I212" s="224"/>
      <c r="J212" s="225">
        <f>ROUND(I212*H212,2)</f>
        <v>0</v>
      </c>
      <c r="K212" s="221" t="s">
        <v>145</v>
      </c>
      <c r="L212" s="44"/>
      <c r="M212" s="226" t="s">
        <v>1</v>
      </c>
      <c r="N212" s="227" t="s">
        <v>41</v>
      </c>
      <c r="O212" s="91"/>
      <c r="P212" s="228">
        <f>O212*H212</f>
        <v>0</v>
      </c>
      <c r="Q212" s="228">
        <v>0.02256</v>
      </c>
      <c r="R212" s="228">
        <f>Q212*H212</f>
        <v>8.2344000000000008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146</v>
      </c>
      <c r="AT212" s="230" t="s">
        <v>141</v>
      </c>
      <c r="AU212" s="230" t="s">
        <v>86</v>
      </c>
      <c r="AY212" s="17" t="s">
        <v>139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146</v>
      </c>
      <c r="BM212" s="230" t="s">
        <v>247</v>
      </c>
    </row>
    <row r="213" s="13" customFormat="1">
      <c r="A213" s="13"/>
      <c r="B213" s="237"/>
      <c r="C213" s="238"/>
      <c r="D213" s="232" t="s">
        <v>150</v>
      </c>
      <c r="E213" s="239" t="s">
        <v>1</v>
      </c>
      <c r="F213" s="240" t="s">
        <v>248</v>
      </c>
      <c r="G213" s="238"/>
      <c r="H213" s="239" t="s">
        <v>1</v>
      </c>
      <c r="I213" s="241"/>
      <c r="J213" s="238"/>
      <c r="K213" s="238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150</v>
      </c>
      <c r="AU213" s="246" t="s">
        <v>86</v>
      </c>
      <c r="AV213" s="13" t="s">
        <v>84</v>
      </c>
      <c r="AW213" s="13" t="s">
        <v>32</v>
      </c>
      <c r="AX213" s="13" t="s">
        <v>76</v>
      </c>
      <c r="AY213" s="246" t="s">
        <v>139</v>
      </c>
    </row>
    <row r="214" s="14" customFormat="1">
      <c r="A214" s="14"/>
      <c r="B214" s="247"/>
      <c r="C214" s="248"/>
      <c r="D214" s="232" t="s">
        <v>150</v>
      </c>
      <c r="E214" s="249" t="s">
        <v>1</v>
      </c>
      <c r="F214" s="250" t="s">
        <v>249</v>
      </c>
      <c r="G214" s="248"/>
      <c r="H214" s="251">
        <v>365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150</v>
      </c>
      <c r="AU214" s="257" t="s">
        <v>86</v>
      </c>
      <c r="AV214" s="14" t="s">
        <v>86</v>
      </c>
      <c r="AW214" s="14" t="s">
        <v>32</v>
      </c>
      <c r="AX214" s="14" t="s">
        <v>76</v>
      </c>
      <c r="AY214" s="257" t="s">
        <v>139</v>
      </c>
    </row>
    <row r="215" s="15" customFormat="1">
      <c r="A215" s="15"/>
      <c r="B215" s="258"/>
      <c r="C215" s="259"/>
      <c r="D215" s="232" t="s">
        <v>150</v>
      </c>
      <c r="E215" s="260" t="s">
        <v>1</v>
      </c>
      <c r="F215" s="261" t="s">
        <v>153</v>
      </c>
      <c r="G215" s="259"/>
      <c r="H215" s="262">
        <v>365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150</v>
      </c>
      <c r="AU215" s="268" t="s">
        <v>86</v>
      </c>
      <c r="AV215" s="15" t="s">
        <v>146</v>
      </c>
      <c r="AW215" s="15" t="s">
        <v>32</v>
      </c>
      <c r="AX215" s="15" t="s">
        <v>84</v>
      </c>
      <c r="AY215" s="268" t="s">
        <v>139</v>
      </c>
    </row>
    <row r="216" s="2" customFormat="1" ht="37.8" customHeight="1">
      <c r="A216" s="38"/>
      <c r="B216" s="39"/>
      <c r="C216" s="219" t="s">
        <v>250</v>
      </c>
      <c r="D216" s="219" t="s">
        <v>141</v>
      </c>
      <c r="E216" s="220" t="s">
        <v>251</v>
      </c>
      <c r="F216" s="221" t="s">
        <v>252</v>
      </c>
      <c r="G216" s="222" t="s">
        <v>144</v>
      </c>
      <c r="H216" s="223">
        <v>360</v>
      </c>
      <c r="I216" s="224"/>
      <c r="J216" s="225">
        <f>ROUND(I216*H216,2)</f>
        <v>0</v>
      </c>
      <c r="K216" s="221" t="s">
        <v>145</v>
      </c>
      <c r="L216" s="44"/>
      <c r="M216" s="226" t="s">
        <v>1</v>
      </c>
      <c r="N216" s="227" t="s">
        <v>41</v>
      </c>
      <c r="O216" s="91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146</v>
      </c>
      <c r="AT216" s="230" t="s">
        <v>141</v>
      </c>
      <c r="AU216" s="230" t="s">
        <v>86</v>
      </c>
      <c r="AY216" s="17" t="s">
        <v>139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146</v>
      </c>
      <c r="BM216" s="230" t="s">
        <v>253</v>
      </c>
    </row>
    <row r="217" s="13" customFormat="1">
      <c r="A217" s="13"/>
      <c r="B217" s="237"/>
      <c r="C217" s="238"/>
      <c r="D217" s="232" t="s">
        <v>150</v>
      </c>
      <c r="E217" s="239" t="s">
        <v>1</v>
      </c>
      <c r="F217" s="240" t="s">
        <v>178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150</v>
      </c>
      <c r="AU217" s="246" t="s">
        <v>86</v>
      </c>
      <c r="AV217" s="13" t="s">
        <v>84</v>
      </c>
      <c r="AW217" s="13" t="s">
        <v>32</v>
      </c>
      <c r="AX217" s="13" t="s">
        <v>76</v>
      </c>
      <c r="AY217" s="246" t="s">
        <v>139</v>
      </c>
    </row>
    <row r="218" s="14" customFormat="1">
      <c r="A218" s="14"/>
      <c r="B218" s="247"/>
      <c r="C218" s="248"/>
      <c r="D218" s="232" t="s">
        <v>150</v>
      </c>
      <c r="E218" s="249" t="s">
        <v>1</v>
      </c>
      <c r="F218" s="250" t="s">
        <v>254</v>
      </c>
      <c r="G218" s="248"/>
      <c r="H218" s="251">
        <v>360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150</v>
      </c>
      <c r="AU218" s="257" t="s">
        <v>86</v>
      </c>
      <c r="AV218" s="14" t="s">
        <v>86</v>
      </c>
      <c r="AW218" s="14" t="s">
        <v>32</v>
      </c>
      <c r="AX218" s="14" t="s">
        <v>76</v>
      </c>
      <c r="AY218" s="257" t="s">
        <v>139</v>
      </c>
    </row>
    <row r="219" s="15" customFormat="1">
      <c r="A219" s="15"/>
      <c r="B219" s="258"/>
      <c r="C219" s="259"/>
      <c r="D219" s="232" t="s">
        <v>150</v>
      </c>
      <c r="E219" s="260" t="s">
        <v>1</v>
      </c>
      <c r="F219" s="261" t="s">
        <v>153</v>
      </c>
      <c r="G219" s="259"/>
      <c r="H219" s="262">
        <v>360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150</v>
      </c>
      <c r="AU219" s="268" t="s">
        <v>86</v>
      </c>
      <c r="AV219" s="15" t="s">
        <v>146</v>
      </c>
      <c r="AW219" s="15" t="s">
        <v>32</v>
      </c>
      <c r="AX219" s="15" t="s">
        <v>84</v>
      </c>
      <c r="AY219" s="268" t="s">
        <v>139</v>
      </c>
    </row>
    <row r="220" s="2" customFormat="1" ht="37.8" customHeight="1">
      <c r="A220" s="38"/>
      <c r="B220" s="39"/>
      <c r="C220" s="219" t="s">
        <v>255</v>
      </c>
      <c r="D220" s="219" t="s">
        <v>141</v>
      </c>
      <c r="E220" s="220" t="s">
        <v>256</v>
      </c>
      <c r="F220" s="221" t="s">
        <v>257</v>
      </c>
      <c r="G220" s="222" t="s">
        <v>144</v>
      </c>
      <c r="H220" s="223">
        <v>360</v>
      </c>
      <c r="I220" s="224"/>
      <c r="J220" s="225">
        <f>ROUND(I220*H220,2)</f>
        <v>0</v>
      </c>
      <c r="K220" s="221" t="s">
        <v>145</v>
      </c>
      <c r="L220" s="44"/>
      <c r="M220" s="226" t="s">
        <v>1</v>
      </c>
      <c r="N220" s="227" t="s">
        <v>41</v>
      </c>
      <c r="O220" s="91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146</v>
      </c>
      <c r="AT220" s="230" t="s">
        <v>141</v>
      </c>
      <c r="AU220" s="230" t="s">
        <v>86</v>
      </c>
      <c r="AY220" s="17" t="s">
        <v>139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146</v>
      </c>
      <c r="BM220" s="230" t="s">
        <v>258</v>
      </c>
    </row>
    <row r="221" s="13" customFormat="1">
      <c r="A221" s="13"/>
      <c r="B221" s="237"/>
      <c r="C221" s="238"/>
      <c r="D221" s="232" t="s">
        <v>150</v>
      </c>
      <c r="E221" s="239" t="s">
        <v>1</v>
      </c>
      <c r="F221" s="240" t="s">
        <v>178</v>
      </c>
      <c r="G221" s="238"/>
      <c r="H221" s="239" t="s">
        <v>1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150</v>
      </c>
      <c r="AU221" s="246" t="s">
        <v>86</v>
      </c>
      <c r="AV221" s="13" t="s">
        <v>84</v>
      </c>
      <c r="AW221" s="13" t="s">
        <v>32</v>
      </c>
      <c r="AX221" s="13" t="s">
        <v>76</v>
      </c>
      <c r="AY221" s="246" t="s">
        <v>139</v>
      </c>
    </row>
    <row r="222" s="14" customFormat="1">
      <c r="A222" s="14"/>
      <c r="B222" s="247"/>
      <c r="C222" s="248"/>
      <c r="D222" s="232" t="s">
        <v>150</v>
      </c>
      <c r="E222" s="249" t="s">
        <v>1</v>
      </c>
      <c r="F222" s="250" t="s">
        <v>254</v>
      </c>
      <c r="G222" s="248"/>
      <c r="H222" s="251">
        <v>360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150</v>
      </c>
      <c r="AU222" s="257" t="s">
        <v>86</v>
      </c>
      <c r="AV222" s="14" t="s">
        <v>86</v>
      </c>
      <c r="AW222" s="14" t="s">
        <v>32</v>
      </c>
      <c r="AX222" s="14" t="s">
        <v>76</v>
      </c>
      <c r="AY222" s="257" t="s">
        <v>139</v>
      </c>
    </row>
    <row r="223" s="15" customFormat="1">
      <c r="A223" s="15"/>
      <c r="B223" s="258"/>
      <c r="C223" s="259"/>
      <c r="D223" s="232" t="s">
        <v>150</v>
      </c>
      <c r="E223" s="260" t="s">
        <v>1</v>
      </c>
      <c r="F223" s="261" t="s">
        <v>153</v>
      </c>
      <c r="G223" s="259"/>
      <c r="H223" s="262">
        <v>360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150</v>
      </c>
      <c r="AU223" s="268" t="s">
        <v>86</v>
      </c>
      <c r="AV223" s="15" t="s">
        <v>146</v>
      </c>
      <c r="AW223" s="15" t="s">
        <v>32</v>
      </c>
      <c r="AX223" s="15" t="s">
        <v>84</v>
      </c>
      <c r="AY223" s="268" t="s">
        <v>139</v>
      </c>
    </row>
    <row r="224" s="2" customFormat="1" ht="33" customHeight="1">
      <c r="A224" s="38"/>
      <c r="B224" s="39"/>
      <c r="C224" s="219" t="s">
        <v>259</v>
      </c>
      <c r="D224" s="219" t="s">
        <v>141</v>
      </c>
      <c r="E224" s="220" t="s">
        <v>260</v>
      </c>
      <c r="F224" s="221" t="s">
        <v>261</v>
      </c>
      <c r="G224" s="222" t="s">
        <v>144</v>
      </c>
      <c r="H224" s="223">
        <v>80.299999999999997</v>
      </c>
      <c r="I224" s="224"/>
      <c r="J224" s="225">
        <f>ROUND(I224*H224,2)</f>
        <v>0</v>
      </c>
      <c r="K224" s="221" t="s">
        <v>145</v>
      </c>
      <c r="L224" s="44"/>
      <c r="M224" s="226" t="s">
        <v>1</v>
      </c>
      <c r="N224" s="227" t="s">
        <v>41</v>
      </c>
      <c r="O224" s="91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146</v>
      </c>
      <c r="AT224" s="230" t="s">
        <v>141</v>
      </c>
      <c r="AU224" s="230" t="s">
        <v>86</v>
      </c>
      <c r="AY224" s="17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84</v>
      </c>
      <c r="BK224" s="231">
        <f>ROUND(I224*H224,2)</f>
        <v>0</v>
      </c>
      <c r="BL224" s="17" t="s">
        <v>146</v>
      </c>
      <c r="BM224" s="230" t="s">
        <v>262</v>
      </c>
    </row>
    <row r="225" s="13" customFormat="1">
      <c r="A225" s="13"/>
      <c r="B225" s="237"/>
      <c r="C225" s="238"/>
      <c r="D225" s="232" t="s">
        <v>150</v>
      </c>
      <c r="E225" s="239" t="s">
        <v>1</v>
      </c>
      <c r="F225" s="240" t="s">
        <v>168</v>
      </c>
      <c r="G225" s="238"/>
      <c r="H225" s="239" t="s">
        <v>1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150</v>
      </c>
      <c r="AU225" s="246" t="s">
        <v>86</v>
      </c>
      <c r="AV225" s="13" t="s">
        <v>84</v>
      </c>
      <c r="AW225" s="13" t="s">
        <v>32</v>
      </c>
      <c r="AX225" s="13" t="s">
        <v>76</v>
      </c>
      <c r="AY225" s="246" t="s">
        <v>139</v>
      </c>
    </row>
    <row r="226" s="14" customFormat="1">
      <c r="A226" s="14"/>
      <c r="B226" s="247"/>
      <c r="C226" s="248"/>
      <c r="D226" s="232" t="s">
        <v>150</v>
      </c>
      <c r="E226" s="249" t="s">
        <v>1</v>
      </c>
      <c r="F226" s="250" t="s">
        <v>263</v>
      </c>
      <c r="G226" s="248"/>
      <c r="H226" s="251">
        <v>80.299999999999997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150</v>
      </c>
      <c r="AU226" s="257" t="s">
        <v>86</v>
      </c>
      <c r="AV226" s="14" t="s">
        <v>86</v>
      </c>
      <c r="AW226" s="14" t="s">
        <v>32</v>
      </c>
      <c r="AX226" s="14" t="s">
        <v>76</v>
      </c>
      <c r="AY226" s="257" t="s">
        <v>139</v>
      </c>
    </row>
    <row r="227" s="15" customFormat="1">
      <c r="A227" s="15"/>
      <c r="B227" s="258"/>
      <c r="C227" s="259"/>
      <c r="D227" s="232" t="s">
        <v>150</v>
      </c>
      <c r="E227" s="260" t="s">
        <v>1</v>
      </c>
      <c r="F227" s="261" t="s">
        <v>153</v>
      </c>
      <c r="G227" s="259"/>
      <c r="H227" s="262">
        <v>80.299999999999997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150</v>
      </c>
      <c r="AU227" s="268" t="s">
        <v>86</v>
      </c>
      <c r="AV227" s="15" t="s">
        <v>146</v>
      </c>
      <c r="AW227" s="15" t="s">
        <v>32</v>
      </c>
      <c r="AX227" s="15" t="s">
        <v>84</v>
      </c>
      <c r="AY227" s="268" t="s">
        <v>139</v>
      </c>
    </row>
    <row r="228" s="2" customFormat="1" ht="33" customHeight="1">
      <c r="A228" s="38"/>
      <c r="B228" s="39"/>
      <c r="C228" s="219" t="s">
        <v>264</v>
      </c>
      <c r="D228" s="219" t="s">
        <v>141</v>
      </c>
      <c r="E228" s="220" t="s">
        <v>265</v>
      </c>
      <c r="F228" s="221" t="s">
        <v>266</v>
      </c>
      <c r="G228" s="222" t="s">
        <v>144</v>
      </c>
      <c r="H228" s="223">
        <v>272.80000000000001</v>
      </c>
      <c r="I228" s="224"/>
      <c r="J228" s="225">
        <f>ROUND(I228*H228,2)</f>
        <v>0</v>
      </c>
      <c r="K228" s="221" t="s">
        <v>145</v>
      </c>
      <c r="L228" s="44"/>
      <c r="M228" s="226" t="s">
        <v>1</v>
      </c>
      <c r="N228" s="227" t="s">
        <v>41</v>
      </c>
      <c r="O228" s="91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146</v>
      </c>
      <c r="AT228" s="230" t="s">
        <v>141</v>
      </c>
      <c r="AU228" s="230" t="s">
        <v>86</v>
      </c>
      <c r="AY228" s="17" t="s">
        <v>139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146</v>
      </c>
      <c r="BM228" s="230" t="s">
        <v>267</v>
      </c>
    </row>
    <row r="229" s="13" customFormat="1">
      <c r="A229" s="13"/>
      <c r="B229" s="237"/>
      <c r="C229" s="238"/>
      <c r="D229" s="232" t="s">
        <v>150</v>
      </c>
      <c r="E229" s="239" t="s">
        <v>1</v>
      </c>
      <c r="F229" s="240" t="s">
        <v>188</v>
      </c>
      <c r="G229" s="238"/>
      <c r="H229" s="239" t="s">
        <v>1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150</v>
      </c>
      <c r="AU229" s="246" t="s">
        <v>86</v>
      </c>
      <c r="AV229" s="13" t="s">
        <v>84</v>
      </c>
      <c r="AW229" s="13" t="s">
        <v>32</v>
      </c>
      <c r="AX229" s="13" t="s">
        <v>76</v>
      </c>
      <c r="AY229" s="246" t="s">
        <v>139</v>
      </c>
    </row>
    <row r="230" s="14" customFormat="1">
      <c r="A230" s="14"/>
      <c r="B230" s="247"/>
      <c r="C230" s="248"/>
      <c r="D230" s="232" t="s">
        <v>150</v>
      </c>
      <c r="E230" s="249" t="s">
        <v>1</v>
      </c>
      <c r="F230" s="250" t="s">
        <v>189</v>
      </c>
      <c r="G230" s="248"/>
      <c r="H230" s="251">
        <v>272.80000000000001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150</v>
      </c>
      <c r="AU230" s="257" t="s">
        <v>86</v>
      </c>
      <c r="AV230" s="14" t="s">
        <v>86</v>
      </c>
      <c r="AW230" s="14" t="s">
        <v>32</v>
      </c>
      <c r="AX230" s="14" t="s">
        <v>76</v>
      </c>
      <c r="AY230" s="257" t="s">
        <v>139</v>
      </c>
    </row>
    <row r="231" s="15" customFormat="1">
      <c r="A231" s="15"/>
      <c r="B231" s="258"/>
      <c r="C231" s="259"/>
      <c r="D231" s="232" t="s">
        <v>150</v>
      </c>
      <c r="E231" s="260" t="s">
        <v>1</v>
      </c>
      <c r="F231" s="261" t="s">
        <v>153</v>
      </c>
      <c r="G231" s="259"/>
      <c r="H231" s="262">
        <v>272.80000000000001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150</v>
      </c>
      <c r="AU231" s="268" t="s">
        <v>86</v>
      </c>
      <c r="AV231" s="15" t="s">
        <v>146</v>
      </c>
      <c r="AW231" s="15" t="s">
        <v>32</v>
      </c>
      <c r="AX231" s="15" t="s">
        <v>84</v>
      </c>
      <c r="AY231" s="268" t="s">
        <v>139</v>
      </c>
    </row>
    <row r="232" s="2" customFormat="1" ht="37.8" customHeight="1">
      <c r="A232" s="38"/>
      <c r="B232" s="39"/>
      <c r="C232" s="219" t="s">
        <v>7</v>
      </c>
      <c r="D232" s="219" t="s">
        <v>141</v>
      </c>
      <c r="E232" s="220" t="s">
        <v>268</v>
      </c>
      <c r="F232" s="221" t="s">
        <v>269</v>
      </c>
      <c r="G232" s="222" t="s">
        <v>144</v>
      </c>
      <c r="H232" s="223">
        <v>6380</v>
      </c>
      <c r="I232" s="224"/>
      <c r="J232" s="225">
        <f>ROUND(I232*H232,2)</f>
        <v>0</v>
      </c>
      <c r="K232" s="221" t="s">
        <v>145</v>
      </c>
      <c r="L232" s="44"/>
      <c r="M232" s="226" t="s">
        <v>1</v>
      </c>
      <c r="N232" s="227" t="s">
        <v>41</v>
      </c>
      <c r="O232" s="91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146</v>
      </c>
      <c r="AT232" s="230" t="s">
        <v>141</v>
      </c>
      <c r="AU232" s="230" t="s">
        <v>86</v>
      </c>
      <c r="AY232" s="17" t="s">
        <v>139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84</v>
      </c>
      <c r="BK232" s="231">
        <f>ROUND(I232*H232,2)</f>
        <v>0</v>
      </c>
      <c r="BL232" s="17" t="s">
        <v>146</v>
      </c>
      <c r="BM232" s="230" t="s">
        <v>270</v>
      </c>
    </row>
    <row r="233" s="2" customFormat="1">
      <c r="A233" s="38"/>
      <c r="B233" s="39"/>
      <c r="C233" s="40"/>
      <c r="D233" s="232" t="s">
        <v>148</v>
      </c>
      <c r="E233" s="40"/>
      <c r="F233" s="233" t="s">
        <v>271</v>
      </c>
      <c r="G233" s="40"/>
      <c r="H233" s="40"/>
      <c r="I233" s="234"/>
      <c r="J233" s="40"/>
      <c r="K233" s="40"/>
      <c r="L233" s="44"/>
      <c r="M233" s="235"/>
      <c r="N233" s="236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148</v>
      </c>
      <c r="AU233" s="17" t="s">
        <v>86</v>
      </c>
    </row>
    <row r="234" s="13" customFormat="1">
      <c r="A234" s="13"/>
      <c r="B234" s="237"/>
      <c r="C234" s="238"/>
      <c r="D234" s="232" t="s">
        <v>150</v>
      </c>
      <c r="E234" s="239" t="s">
        <v>1</v>
      </c>
      <c r="F234" s="240" t="s">
        <v>272</v>
      </c>
      <c r="G234" s="238"/>
      <c r="H234" s="239" t="s">
        <v>1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150</v>
      </c>
      <c r="AU234" s="246" t="s">
        <v>86</v>
      </c>
      <c r="AV234" s="13" t="s">
        <v>84</v>
      </c>
      <c r="AW234" s="13" t="s">
        <v>32</v>
      </c>
      <c r="AX234" s="13" t="s">
        <v>76</v>
      </c>
      <c r="AY234" s="246" t="s">
        <v>139</v>
      </c>
    </row>
    <row r="235" s="14" customFormat="1">
      <c r="A235" s="14"/>
      <c r="B235" s="247"/>
      <c r="C235" s="248"/>
      <c r="D235" s="232" t="s">
        <v>150</v>
      </c>
      <c r="E235" s="249" t="s">
        <v>1</v>
      </c>
      <c r="F235" s="250" t="s">
        <v>273</v>
      </c>
      <c r="G235" s="248"/>
      <c r="H235" s="251">
        <v>6380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150</v>
      </c>
      <c r="AU235" s="257" t="s">
        <v>86</v>
      </c>
      <c r="AV235" s="14" t="s">
        <v>86</v>
      </c>
      <c r="AW235" s="14" t="s">
        <v>32</v>
      </c>
      <c r="AX235" s="14" t="s">
        <v>76</v>
      </c>
      <c r="AY235" s="257" t="s">
        <v>139</v>
      </c>
    </row>
    <row r="236" s="15" customFormat="1">
      <c r="A236" s="15"/>
      <c r="B236" s="258"/>
      <c r="C236" s="259"/>
      <c r="D236" s="232" t="s">
        <v>150</v>
      </c>
      <c r="E236" s="260" t="s">
        <v>1</v>
      </c>
      <c r="F236" s="261" t="s">
        <v>153</v>
      </c>
      <c r="G236" s="259"/>
      <c r="H236" s="262">
        <v>6380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150</v>
      </c>
      <c r="AU236" s="268" t="s">
        <v>86</v>
      </c>
      <c r="AV236" s="15" t="s">
        <v>146</v>
      </c>
      <c r="AW236" s="15" t="s">
        <v>32</v>
      </c>
      <c r="AX236" s="15" t="s">
        <v>84</v>
      </c>
      <c r="AY236" s="268" t="s">
        <v>139</v>
      </c>
    </row>
    <row r="237" s="2" customFormat="1" ht="44.25" customHeight="1">
      <c r="A237" s="38"/>
      <c r="B237" s="39"/>
      <c r="C237" s="219" t="s">
        <v>274</v>
      </c>
      <c r="D237" s="219" t="s">
        <v>141</v>
      </c>
      <c r="E237" s="220" t="s">
        <v>275</v>
      </c>
      <c r="F237" s="221" t="s">
        <v>276</v>
      </c>
      <c r="G237" s="222" t="s">
        <v>144</v>
      </c>
      <c r="H237" s="223">
        <v>6380</v>
      </c>
      <c r="I237" s="224"/>
      <c r="J237" s="225">
        <f>ROUND(I237*H237,2)</f>
        <v>0</v>
      </c>
      <c r="K237" s="221" t="s">
        <v>145</v>
      </c>
      <c r="L237" s="44"/>
      <c r="M237" s="226" t="s">
        <v>1</v>
      </c>
      <c r="N237" s="227" t="s">
        <v>41</v>
      </c>
      <c r="O237" s="91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146</v>
      </c>
      <c r="AT237" s="230" t="s">
        <v>141</v>
      </c>
      <c r="AU237" s="230" t="s">
        <v>86</v>
      </c>
      <c r="AY237" s="17" t="s">
        <v>139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84</v>
      </c>
      <c r="BK237" s="231">
        <f>ROUND(I237*H237,2)</f>
        <v>0</v>
      </c>
      <c r="BL237" s="17" t="s">
        <v>146</v>
      </c>
      <c r="BM237" s="230" t="s">
        <v>277</v>
      </c>
    </row>
    <row r="238" s="13" customFormat="1">
      <c r="A238" s="13"/>
      <c r="B238" s="237"/>
      <c r="C238" s="238"/>
      <c r="D238" s="232" t="s">
        <v>150</v>
      </c>
      <c r="E238" s="239" t="s">
        <v>1</v>
      </c>
      <c r="F238" s="240" t="s">
        <v>278</v>
      </c>
      <c r="G238" s="238"/>
      <c r="H238" s="239" t="s">
        <v>1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150</v>
      </c>
      <c r="AU238" s="246" t="s">
        <v>86</v>
      </c>
      <c r="AV238" s="13" t="s">
        <v>84</v>
      </c>
      <c r="AW238" s="13" t="s">
        <v>32</v>
      </c>
      <c r="AX238" s="13" t="s">
        <v>76</v>
      </c>
      <c r="AY238" s="246" t="s">
        <v>139</v>
      </c>
    </row>
    <row r="239" s="14" customFormat="1">
      <c r="A239" s="14"/>
      <c r="B239" s="247"/>
      <c r="C239" s="248"/>
      <c r="D239" s="232" t="s">
        <v>150</v>
      </c>
      <c r="E239" s="249" t="s">
        <v>1</v>
      </c>
      <c r="F239" s="250" t="s">
        <v>273</v>
      </c>
      <c r="G239" s="248"/>
      <c r="H239" s="251">
        <v>6380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150</v>
      </c>
      <c r="AU239" s="257" t="s">
        <v>86</v>
      </c>
      <c r="AV239" s="14" t="s">
        <v>86</v>
      </c>
      <c r="AW239" s="14" t="s">
        <v>32</v>
      </c>
      <c r="AX239" s="14" t="s">
        <v>76</v>
      </c>
      <c r="AY239" s="257" t="s">
        <v>139</v>
      </c>
    </row>
    <row r="240" s="15" customFormat="1">
      <c r="A240" s="15"/>
      <c r="B240" s="258"/>
      <c r="C240" s="259"/>
      <c r="D240" s="232" t="s">
        <v>150</v>
      </c>
      <c r="E240" s="260" t="s">
        <v>1</v>
      </c>
      <c r="F240" s="261" t="s">
        <v>153</v>
      </c>
      <c r="G240" s="259"/>
      <c r="H240" s="262">
        <v>6380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150</v>
      </c>
      <c r="AU240" s="268" t="s">
        <v>86</v>
      </c>
      <c r="AV240" s="15" t="s">
        <v>146</v>
      </c>
      <c r="AW240" s="15" t="s">
        <v>32</v>
      </c>
      <c r="AX240" s="15" t="s">
        <v>84</v>
      </c>
      <c r="AY240" s="268" t="s">
        <v>139</v>
      </c>
    </row>
    <row r="241" s="2" customFormat="1" ht="66.75" customHeight="1">
      <c r="A241" s="38"/>
      <c r="B241" s="39"/>
      <c r="C241" s="219" t="s">
        <v>279</v>
      </c>
      <c r="D241" s="219" t="s">
        <v>141</v>
      </c>
      <c r="E241" s="220" t="s">
        <v>280</v>
      </c>
      <c r="F241" s="221" t="s">
        <v>281</v>
      </c>
      <c r="G241" s="222" t="s">
        <v>144</v>
      </c>
      <c r="H241" s="223">
        <v>6380</v>
      </c>
      <c r="I241" s="224"/>
      <c r="J241" s="225">
        <f>ROUND(I241*H241,2)</f>
        <v>0</v>
      </c>
      <c r="K241" s="221" t="s">
        <v>145</v>
      </c>
      <c r="L241" s="44"/>
      <c r="M241" s="226" t="s">
        <v>1</v>
      </c>
      <c r="N241" s="227" t="s">
        <v>41</v>
      </c>
      <c r="O241" s="91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146</v>
      </c>
      <c r="AT241" s="230" t="s">
        <v>141</v>
      </c>
      <c r="AU241" s="230" t="s">
        <v>86</v>
      </c>
      <c r="AY241" s="17" t="s">
        <v>139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84</v>
      </c>
      <c r="BK241" s="231">
        <f>ROUND(I241*H241,2)</f>
        <v>0</v>
      </c>
      <c r="BL241" s="17" t="s">
        <v>146</v>
      </c>
      <c r="BM241" s="230" t="s">
        <v>282</v>
      </c>
    </row>
    <row r="242" s="13" customFormat="1">
      <c r="A242" s="13"/>
      <c r="B242" s="237"/>
      <c r="C242" s="238"/>
      <c r="D242" s="232" t="s">
        <v>150</v>
      </c>
      <c r="E242" s="239" t="s">
        <v>1</v>
      </c>
      <c r="F242" s="240" t="s">
        <v>278</v>
      </c>
      <c r="G242" s="238"/>
      <c r="H242" s="239" t="s">
        <v>1</v>
      </c>
      <c r="I242" s="241"/>
      <c r="J242" s="238"/>
      <c r="K242" s="238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150</v>
      </c>
      <c r="AU242" s="246" t="s">
        <v>86</v>
      </c>
      <c r="AV242" s="13" t="s">
        <v>84</v>
      </c>
      <c r="AW242" s="13" t="s">
        <v>32</v>
      </c>
      <c r="AX242" s="13" t="s">
        <v>76</v>
      </c>
      <c r="AY242" s="246" t="s">
        <v>139</v>
      </c>
    </row>
    <row r="243" s="14" customFormat="1">
      <c r="A243" s="14"/>
      <c r="B243" s="247"/>
      <c r="C243" s="248"/>
      <c r="D243" s="232" t="s">
        <v>150</v>
      </c>
      <c r="E243" s="249" t="s">
        <v>1</v>
      </c>
      <c r="F243" s="250" t="s">
        <v>273</v>
      </c>
      <c r="G243" s="248"/>
      <c r="H243" s="251">
        <v>6380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150</v>
      </c>
      <c r="AU243" s="257" t="s">
        <v>86</v>
      </c>
      <c r="AV243" s="14" t="s">
        <v>86</v>
      </c>
      <c r="AW243" s="14" t="s">
        <v>32</v>
      </c>
      <c r="AX243" s="14" t="s">
        <v>76</v>
      </c>
      <c r="AY243" s="257" t="s">
        <v>139</v>
      </c>
    </row>
    <row r="244" s="15" customFormat="1">
      <c r="A244" s="15"/>
      <c r="B244" s="258"/>
      <c r="C244" s="259"/>
      <c r="D244" s="232" t="s">
        <v>150</v>
      </c>
      <c r="E244" s="260" t="s">
        <v>1</v>
      </c>
      <c r="F244" s="261" t="s">
        <v>153</v>
      </c>
      <c r="G244" s="259"/>
      <c r="H244" s="262">
        <v>6380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150</v>
      </c>
      <c r="AU244" s="268" t="s">
        <v>86</v>
      </c>
      <c r="AV244" s="15" t="s">
        <v>146</v>
      </c>
      <c r="AW244" s="15" t="s">
        <v>32</v>
      </c>
      <c r="AX244" s="15" t="s">
        <v>84</v>
      </c>
      <c r="AY244" s="268" t="s">
        <v>139</v>
      </c>
    </row>
    <row r="245" s="2" customFormat="1" ht="16.5" customHeight="1">
      <c r="A245" s="38"/>
      <c r="B245" s="39"/>
      <c r="C245" s="269" t="s">
        <v>283</v>
      </c>
      <c r="D245" s="269" t="s">
        <v>284</v>
      </c>
      <c r="E245" s="270" t="s">
        <v>285</v>
      </c>
      <c r="F245" s="271" t="s">
        <v>286</v>
      </c>
      <c r="G245" s="272" t="s">
        <v>100</v>
      </c>
      <c r="H245" s="273">
        <v>183.42500000000001</v>
      </c>
      <c r="I245" s="274"/>
      <c r="J245" s="275">
        <f>ROUND(I245*H245,2)</f>
        <v>0</v>
      </c>
      <c r="K245" s="271" t="s">
        <v>145</v>
      </c>
      <c r="L245" s="276"/>
      <c r="M245" s="277" t="s">
        <v>1</v>
      </c>
      <c r="N245" s="278" t="s">
        <v>41</v>
      </c>
      <c r="O245" s="91"/>
      <c r="P245" s="228">
        <f>O245*H245</f>
        <v>0</v>
      </c>
      <c r="Q245" s="228">
        <v>1</v>
      </c>
      <c r="R245" s="228">
        <f>Q245*H245</f>
        <v>183.42500000000001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197</v>
      </c>
      <c r="AT245" s="230" t="s">
        <v>284</v>
      </c>
      <c r="AU245" s="230" t="s">
        <v>86</v>
      </c>
      <c r="AY245" s="17" t="s">
        <v>139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84</v>
      </c>
      <c r="BK245" s="231">
        <f>ROUND(I245*H245,2)</f>
        <v>0</v>
      </c>
      <c r="BL245" s="17" t="s">
        <v>146</v>
      </c>
      <c r="BM245" s="230" t="s">
        <v>287</v>
      </c>
    </row>
    <row r="246" s="2" customFormat="1">
      <c r="A246" s="38"/>
      <c r="B246" s="39"/>
      <c r="C246" s="40"/>
      <c r="D246" s="232" t="s">
        <v>148</v>
      </c>
      <c r="E246" s="40"/>
      <c r="F246" s="233" t="s">
        <v>288</v>
      </c>
      <c r="G246" s="40"/>
      <c r="H246" s="40"/>
      <c r="I246" s="234"/>
      <c r="J246" s="40"/>
      <c r="K246" s="40"/>
      <c r="L246" s="44"/>
      <c r="M246" s="235"/>
      <c r="N246" s="236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148</v>
      </c>
      <c r="AU246" s="17" t="s">
        <v>86</v>
      </c>
    </row>
    <row r="247" s="13" customFormat="1">
      <c r="A247" s="13"/>
      <c r="B247" s="237"/>
      <c r="C247" s="238"/>
      <c r="D247" s="232" t="s">
        <v>150</v>
      </c>
      <c r="E247" s="239" t="s">
        <v>1</v>
      </c>
      <c r="F247" s="240" t="s">
        <v>289</v>
      </c>
      <c r="G247" s="238"/>
      <c r="H247" s="239" t="s">
        <v>1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150</v>
      </c>
      <c r="AU247" s="246" t="s">
        <v>86</v>
      </c>
      <c r="AV247" s="13" t="s">
        <v>84</v>
      </c>
      <c r="AW247" s="13" t="s">
        <v>32</v>
      </c>
      <c r="AX247" s="13" t="s">
        <v>76</v>
      </c>
      <c r="AY247" s="246" t="s">
        <v>139</v>
      </c>
    </row>
    <row r="248" s="14" customFormat="1">
      <c r="A248" s="14"/>
      <c r="B248" s="247"/>
      <c r="C248" s="248"/>
      <c r="D248" s="232" t="s">
        <v>150</v>
      </c>
      <c r="E248" s="249" t="s">
        <v>1</v>
      </c>
      <c r="F248" s="250" t="s">
        <v>290</v>
      </c>
      <c r="G248" s="248"/>
      <c r="H248" s="251">
        <v>183.42500000000001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150</v>
      </c>
      <c r="AU248" s="257" t="s">
        <v>86</v>
      </c>
      <c r="AV248" s="14" t="s">
        <v>86</v>
      </c>
      <c r="AW248" s="14" t="s">
        <v>32</v>
      </c>
      <c r="AX248" s="14" t="s">
        <v>76</v>
      </c>
      <c r="AY248" s="257" t="s">
        <v>139</v>
      </c>
    </row>
    <row r="249" s="15" customFormat="1">
      <c r="A249" s="15"/>
      <c r="B249" s="258"/>
      <c r="C249" s="259"/>
      <c r="D249" s="232" t="s">
        <v>150</v>
      </c>
      <c r="E249" s="260" t="s">
        <v>1</v>
      </c>
      <c r="F249" s="261" t="s">
        <v>153</v>
      </c>
      <c r="G249" s="259"/>
      <c r="H249" s="262">
        <v>183.42500000000001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150</v>
      </c>
      <c r="AU249" s="268" t="s">
        <v>86</v>
      </c>
      <c r="AV249" s="15" t="s">
        <v>146</v>
      </c>
      <c r="AW249" s="15" t="s">
        <v>32</v>
      </c>
      <c r="AX249" s="15" t="s">
        <v>84</v>
      </c>
      <c r="AY249" s="268" t="s">
        <v>139</v>
      </c>
    </row>
    <row r="250" s="2" customFormat="1" ht="21.75" customHeight="1">
      <c r="A250" s="38"/>
      <c r="B250" s="39"/>
      <c r="C250" s="269" t="s">
        <v>291</v>
      </c>
      <c r="D250" s="269" t="s">
        <v>284</v>
      </c>
      <c r="E250" s="270" t="s">
        <v>292</v>
      </c>
      <c r="F250" s="271" t="s">
        <v>293</v>
      </c>
      <c r="G250" s="272" t="s">
        <v>100</v>
      </c>
      <c r="H250" s="273">
        <v>146.74000000000001</v>
      </c>
      <c r="I250" s="274"/>
      <c r="J250" s="275">
        <f>ROUND(I250*H250,2)</f>
        <v>0</v>
      </c>
      <c r="K250" s="271" t="s">
        <v>145</v>
      </c>
      <c r="L250" s="276"/>
      <c r="M250" s="277" t="s">
        <v>1</v>
      </c>
      <c r="N250" s="278" t="s">
        <v>41</v>
      </c>
      <c r="O250" s="91"/>
      <c r="P250" s="228">
        <f>O250*H250</f>
        <v>0</v>
      </c>
      <c r="Q250" s="228">
        <v>1</v>
      </c>
      <c r="R250" s="228">
        <f>Q250*H250</f>
        <v>146.74000000000001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197</v>
      </c>
      <c r="AT250" s="230" t="s">
        <v>284</v>
      </c>
      <c r="AU250" s="230" t="s">
        <v>86</v>
      </c>
      <c r="AY250" s="17" t="s">
        <v>139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84</v>
      </c>
      <c r="BK250" s="231">
        <f>ROUND(I250*H250,2)</f>
        <v>0</v>
      </c>
      <c r="BL250" s="17" t="s">
        <v>146</v>
      </c>
      <c r="BM250" s="230" t="s">
        <v>294</v>
      </c>
    </row>
    <row r="251" s="2" customFormat="1">
      <c r="A251" s="38"/>
      <c r="B251" s="39"/>
      <c r="C251" s="40"/>
      <c r="D251" s="232" t="s">
        <v>148</v>
      </c>
      <c r="E251" s="40"/>
      <c r="F251" s="233" t="s">
        <v>295</v>
      </c>
      <c r="G251" s="40"/>
      <c r="H251" s="40"/>
      <c r="I251" s="234"/>
      <c r="J251" s="40"/>
      <c r="K251" s="40"/>
      <c r="L251" s="44"/>
      <c r="M251" s="235"/>
      <c r="N251" s="23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148</v>
      </c>
      <c r="AU251" s="17" t="s">
        <v>86</v>
      </c>
    </row>
    <row r="252" s="13" customFormat="1">
      <c r="A252" s="13"/>
      <c r="B252" s="237"/>
      <c r="C252" s="238"/>
      <c r="D252" s="232" t="s">
        <v>150</v>
      </c>
      <c r="E252" s="239" t="s">
        <v>1</v>
      </c>
      <c r="F252" s="240" t="s">
        <v>289</v>
      </c>
      <c r="G252" s="238"/>
      <c r="H252" s="239" t="s">
        <v>1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150</v>
      </c>
      <c r="AU252" s="246" t="s">
        <v>86</v>
      </c>
      <c r="AV252" s="13" t="s">
        <v>84</v>
      </c>
      <c r="AW252" s="13" t="s">
        <v>32</v>
      </c>
      <c r="AX252" s="13" t="s">
        <v>76</v>
      </c>
      <c r="AY252" s="246" t="s">
        <v>139</v>
      </c>
    </row>
    <row r="253" s="14" customFormat="1">
      <c r="A253" s="14"/>
      <c r="B253" s="247"/>
      <c r="C253" s="248"/>
      <c r="D253" s="232" t="s">
        <v>150</v>
      </c>
      <c r="E253" s="249" t="s">
        <v>1</v>
      </c>
      <c r="F253" s="250" t="s">
        <v>296</v>
      </c>
      <c r="G253" s="248"/>
      <c r="H253" s="251">
        <v>146.74000000000001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150</v>
      </c>
      <c r="AU253" s="257" t="s">
        <v>86</v>
      </c>
      <c r="AV253" s="14" t="s">
        <v>86</v>
      </c>
      <c r="AW253" s="14" t="s">
        <v>32</v>
      </c>
      <c r="AX253" s="14" t="s">
        <v>76</v>
      </c>
      <c r="AY253" s="257" t="s">
        <v>139</v>
      </c>
    </row>
    <row r="254" s="15" customFormat="1">
      <c r="A254" s="15"/>
      <c r="B254" s="258"/>
      <c r="C254" s="259"/>
      <c r="D254" s="232" t="s">
        <v>150</v>
      </c>
      <c r="E254" s="260" t="s">
        <v>1</v>
      </c>
      <c r="F254" s="261" t="s">
        <v>153</v>
      </c>
      <c r="G254" s="259"/>
      <c r="H254" s="262">
        <v>146.74000000000001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150</v>
      </c>
      <c r="AU254" s="268" t="s">
        <v>86</v>
      </c>
      <c r="AV254" s="15" t="s">
        <v>146</v>
      </c>
      <c r="AW254" s="15" t="s">
        <v>32</v>
      </c>
      <c r="AX254" s="15" t="s">
        <v>84</v>
      </c>
      <c r="AY254" s="268" t="s">
        <v>139</v>
      </c>
    </row>
    <row r="255" s="2" customFormat="1" ht="49.05" customHeight="1">
      <c r="A255" s="38"/>
      <c r="B255" s="39"/>
      <c r="C255" s="219" t="s">
        <v>297</v>
      </c>
      <c r="D255" s="219" t="s">
        <v>141</v>
      </c>
      <c r="E255" s="220" t="s">
        <v>298</v>
      </c>
      <c r="F255" s="221" t="s">
        <v>299</v>
      </c>
      <c r="G255" s="222" t="s">
        <v>144</v>
      </c>
      <c r="H255" s="223">
        <v>454</v>
      </c>
      <c r="I255" s="224"/>
      <c r="J255" s="225">
        <f>ROUND(I255*H255,2)</f>
        <v>0</v>
      </c>
      <c r="K255" s="221" t="s">
        <v>145</v>
      </c>
      <c r="L255" s="44"/>
      <c r="M255" s="226" t="s">
        <v>1</v>
      </c>
      <c r="N255" s="227" t="s">
        <v>41</v>
      </c>
      <c r="O255" s="91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146</v>
      </c>
      <c r="AT255" s="230" t="s">
        <v>141</v>
      </c>
      <c r="AU255" s="230" t="s">
        <v>86</v>
      </c>
      <c r="AY255" s="17" t="s">
        <v>139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84</v>
      </c>
      <c r="BK255" s="231">
        <f>ROUND(I255*H255,2)</f>
        <v>0</v>
      </c>
      <c r="BL255" s="17" t="s">
        <v>146</v>
      </c>
      <c r="BM255" s="230" t="s">
        <v>300</v>
      </c>
    </row>
    <row r="256" s="13" customFormat="1">
      <c r="A256" s="13"/>
      <c r="B256" s="237"/>
      <c r="C256" s="238"/>
      <c r="D256" s="232" t="s">
        <v>150</v>
      </c>
      <c r="E256" s="239" t="s">
        <v>1</v>
      </c>
      <c r="F256" s="240" t="s">
        <v>157</v>
      </c>
      <c r="G256" s="238"/>
      <c r="H256" s="239" t="s">
        <v>1</v>
      </c>
      <c r="I256" s="241"/>
      <c r="J256" s="238"/>
      <c r="K256" s="238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150</v>
      </c>
      <c r="AU256" s="246" t="s">
        <v>86</v>
      </c>
      <c r="AV256" s="13" t="s">
        <v>84</v>
      </c>
      <c r="AW256" s="13" t="s">
        <v>32</v>
      </c>
      <c r="AX256" s="13" t="s">
        <v>76</v>
      </c>
      <c r="AY256" s="246" t="s">
        <v>139</v>
      </c>
    </row>
    <row r="257" s="14" customFormat="1">
      <c r="A257" s="14"/>
      <c r="B257" s="247"/>
      <c r="C257" s="248"/>
      <c r="D257" s="232" t="s">
        <v>150</v>
      </c>
      <c r="E257" s="249" t="s">
        <v>1</v>
      </c>
      <c r="F257" s="250" t="s">
        <v>158</v>
      </c>
      <c r="G257" s="248"/>
      <c r="H257" s="251">
        <v>454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150</v>
      </c>
      <c r="AU257" s="257" t="s">
        <v>86</v>
      </c>
      <c r="AV257" s="14" t="s">
        <v>86</v>
      </c>
      <c r="AW257" s="14" t="s">
        <v>32</v>
      </c>
      <c r="AX257" s="14" t="s">
        <v>76</v>
      </c>
      <c r="AY257" s="257" t="s">
        <v>139</v>
      </c>
    </row>
    <row r="258" s="15" customFormat="1">
      <c r="A258" s="15"/>
      <c r="B258" s="258"/>
      <c r="C258" s="259"/>
      <c r="D258" s="232" t="s">
        <v>150</v>
      </c>
      <c r="E258" s="260" t="s">
        <v>1</v>
      </c>
      <c r="F258" s="261" t="s">
        <v>153</v>
      </c>
      <c r="G258" s="259"/>
      <c r="H258" s="262">
        <v>454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150</v>
      </c>
      <c r="AU258" s="268" t="s">
        <v>86</v>
      </c>
      <c r="AV258" s="15" t="s">
        <v>146</v>
      </c>
      <c r="AW258" s="15" t="s">
        <v>32</v>
      </c>
      <c r="AX258" s="15" t="s">
        <v>84</v>
      </c>
      <c r="AY258" s="268" t="s">
        <v>139</v>
      </c>
    </row>
    <row r="259" s="2" customFormat="1" ht="24.15" customHeight="1">
      <c r="A259" s="38"/>
      <c r="B259" s="39"/>
      <c r="C259" s="219" t="s">
        <v>301</v>
      </c>
      <c r="D259" s="219" t="s">
        <v>141</v>
      </c>
      <c r="E259" s="220" t="s">
        <v>302</v>
      </c>
      <c r="F259" s="221" t="s">
        <v>303</v>
      </c>
      <c r="G259" s="222" t="s">
        <v>144</v>
      </c>
      <c r="H259" s="223">
        <v>4767</v>
      </c>
      <c r="I259" s="224"/>
      <c r="J259" s="225">
        <f>ROUND(I259*H259,2)</f>
        <v>0</v>
      </c>
      <c r="K259" s="221" t="s">
        <v>145</v>
      </c>
      <c r="L259" s="44"/>
      <c r="M259" s="226" t="s">
        <v>1</v>
      </c>
      <c r="N259" s="227" t="s">
        <v>41</v>
      </c>
      <c r="O259" s="91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146</v>
      </c>
      <c r="AT259" s="230" t="s">
        <v>141</v>
      </c>
      <c r="AU259" s="230" t="s">
        <v>86</v>
      </c>
      <c r="AY259" s="17" t="s">
        <v>139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84</v>
      </c>
      <c r="BK259" s="231">
        <f>ROUND(I259*H259,2)</f>
        <v>0</v>
      </c>
      <c r="BL259" s="17" t="s">
        <v>146</v>
      </c>
      <c r="BM259" s="230" t="s">
        <v>304</v>
      </c>
    </row>
    <row r="260" s="13" customFormat="1">
      <c r="A260" s="13"/>
      <c r="B260" s="237"/>
      <c r="C260" s="238"/>
      <c r="D260" s="232" t="s">
        <v>150</v>
      </c>
      <c r="E260" s="239" t="s">
        <v>1</v>
      </c>
      <c r="F260" s="240" t="s">
        <v>151</v>
      </c>
      <c r="G260" s="238"/>
      <c r="H260" s="239" t="s">
        <v>1</v>
      </c>
      <c r="I260" s="241"/>
      <c r="J260" s="238"/>
      <c r="K260" s="238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150</v>
      </c>
      <c r="AU260" s="246" t="s">
        <v>86</v>
      </c>
      <c r="AV260" s="13" t="s">
        <v>84</v>
      </c>
      <c r="AW260" s="13" t="s">
        <v>32</v>
      </c>
      <c r="AX260" s="13" t="s">
        <v>76</v>
      </c>
      <c r="AY260" s="246" t="s">
        <v>139</v>
      </c>
    </row>
    <row r="261" s="14" customFormat="1">
      <c r="A261" s="14"/>
      <c r="B261" s="247"/>
      <c r="C261" s="248"/>
      <c r="D261" s="232" t="s">
        <v>150</v>
      </c>
      <c r="E261" s="249" t="s">
        <v>1</v>
      </c>
      <c r="F261" s="250" t="s">
        <v>305</v>
      </c>
      <c r="G261" s="248"/>
      <c r="H261" s="251">
        <v>4767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150</v>
      </c>
      <c r="AU261" s="257" t="s">
        <v>86</v>
      </c>
      <c r="AV261" s="14" t="s">
        <v>86</v>
      </c>
      <c r="AW261" s="14" t="s">
        <v>32</v>
      </c>
      <c r="AX261" s="14" t="s">
        <v>76</v>
      </c>
      <c r="AY261" s="257" t="s">
        <v>139</v>
      </c>
    </row>
    <row r="262" s="15" customFormat="1">
      <c r="A262" s="15"/>
      <c r="B262" s="258"/>
      <c r="C262" s="259"/>
      <c r="D262" s="232" t="s">
        <v>150</v>
      </c>
      <c r="E262" s="260" t="s">
        <v>1</v>
      </c>
      <c r="F262" s="261" t="s">
        <v>153</v>
      </c>
      <c r="G262" s="259"/>
      <c r="H262" s="262">
        <v>4767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150</v>
      </c>
      <c r="AU262" s="268" t="s">
        <v>86</v>
      </c>
      <c r="AV262" s="15" t="s">
        <v>146</v>
      </c>
      <c r="AW262" s="15" t="s">
        <v>32</v>
      </c>
      <c r="AX262" s="15" t="s">
        <v>84</v>
      </c>
      <c r="AY262" s="268" t="s">
        <v>139</v>
      </c>
    </row>
    <row r="263" s="2" customFormat="1" ht="44.25" customHeight="1">
      <c r="A263" s="38"/>
      <c r="B263" s="39"/>
      <c r="C263" s="219" t="s">
        <v>306</v>
      </c>
      <c r="D263" s="219" t="s">
        <v>141</v>
      </c>
      <c r="E263" s="220" t="s">
        <v>307</v>
      </c>
      <c r="F263" s="221" t="s">
        <v>308</v>
      </c>
      <c r="G263" s="222" t="s">
        <v>144</v>
      </c>
      <c r="H263" s="223">
        <v>10781.4</v>
      </c>
      <c r="I263" s="224"/>
      <c r="J263" s="225">
        <f>ROUND(I263*H263,2)</f>
        <v>0</v>
      </c>
      <c r="K263" s="221" t="s">
        <v>145</v>
      </c>
      <c r="L263" s="44"/>
      <c r="M263" s="226" t="s">
        <v>1</v>
      </c>
      <c r="N263" s="227" t="s">
        <v>41</v>
      </c>
      <c r="O263" s="91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0" t="s">
        <v>146</v>
      </c>
      <c r="AT263" s="230" t="s">
        <v>141</v>
      </c>
      <c r="AU263" s="230" t="s">
        <v>86</v>
      </c>
      <c r="AY263" s="17" t="s">
        <v>139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7" t="s">
        <v>84</v>
      </c>
      <c r="BK263" s="231">
        <f>ROUND(I263*H263,2)</f>
        <v>0</v>
      </c>
      <c r="BL263" s="17" t="s">
        <v>146</v>
      </c>
      <c r="BM263" s="230" t="s">
        <v>309</v>
      </c>
    </row>
    <row r="264" s="13" customFormat="1">
      <c r="A264" s="13"/>
      <c r="B264" s="237"/>
      <c r="C264" s="238"/>
      <c r="D264" s="232" t="s">
        <v>150</v>
      </c>
      <c r="E264" s="239" t="s">
        <v>1</v>
      </c>
      <c r="F264" s="240" t="s">
        <v>272</v>
      </c>
      <c r="G264" s="238"/>
      <c r="H264" s="239" t="s">
        <v>1</v>
      </c>
      <c r="I264" s="241"/>
      <c r="J264" s="238"/>
      <c r="K264" s="238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150</v>
      </c>
      <c r="AU264" s="246" t="s">
        <v>86</v>
      </c>
      <c r="AV264" s="13" t="s">
        <v>84</v>
      </c>
      <c r="AW264" s="13" t="s">
        <v>32</v>
      </c>
      <c r="AX264" s="13" t="s">
        <v>76</v>
      </c>
      <c r="AY264" s="246" t="s">
        <v>139</v>
      </c>
    </row>
    <row r="265" s="14" customFormat="1">
      <c r="A265" s="14"/>
      <c r="B265" s="247"/>
      <c r="C265" s="248"/>
      <c r="D265" s="232" t="s">
        <v>150</v>
      </c>
      <c r="E265" s="249" t="s">
        <v>1</v>
      </c>
      <c r="F265" s="250" t="s">
        <v>310</v>
      </c>
      <c r="G265" s="248"/>
      <c r="H265" s="251">
        <v>5754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150</v>
      </c>
      <c r="AU265" s="257" t="s">
        <v>86</v>
      </c>
      <c r="AV265" s="14" t="s">
        <v>86</v>
      </c>
      <c r="AW265" s="14" t="s">
        <v>32</v>
      </c>
      <c r="AX265" s="14" t="s">
        <v>76</v>
      </c>
      <c r="AY265" s="257" t="s">
        <v>139</v>
      </c>
    </row>
    <row r="266" s="13" customFormat="1">
      <c r="A266" s="13"/>
      <c r="B266" s="237"/>
      <c r="C266" s="238"/>
      <c r="D266" s="232" t="s">
        <v>150</v>
      </c>
      <c r="E266" s="239" t="s">
        <v>1</v>
      </c>
      <c r="F266" s="240" t="s">
        <v>151</v>
      </c>
      <c r="G266" s="238"/>
      <c r="H266" s="239" t="s">
        <v>1</v>
      </c>
      <c r="I266" s="241"/>
      <c r="J266" s="238"/>
      <c r="K266" s="238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150</v>
      </c>
      <c r="AU266" s="246" t="s">
        <v>86</v>
      </c>
      <c r="AV266" s="13" t="s">
        <v>84</v>
      </c>
      <c r="AW266" s="13" t="s">
        <v>32</v>
      </c>
      <c r="AX266" s="13" t="s">
        <v>76</v>
      </c>
      <c r="AY266" s="246" t="s">
        <v>139</v>
      </c>
    </row>
    <row r="267" s="14" customFormat="1">
      <c r="A267" s="14"/>
      <c r="B267" s="247"/>
      <c r="C267" s="248"/>
      <c r="D267" s="232" t="s">
        <v>150</v>
      </c>
      <c r="E267" s="249" t="s">
        <v>1</v>
      </c>
      <c r="F267" s="250" t="s">
        <v>305</v>
      </c>
      <c r="G267" s="248"/>
      <c r="H267" s="251">
        <v>4767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150</v>
      </c>
      <c r="AU267" s="257" t="s">
        <v>86</v>
      </c>
      <c r="AV267" s="14" t="s">
        <v>86</v>
      </c>
      <c r="AW267" s="14" t="s">
        <v>32</v>
      </c>
      <c r="AX267" s="14" t="s">
        <v>76</v>
      </c>
      <c r="AY267" s="257" t="s">
        <v>139</v>
      </c>
    </row>
    <row r="268" s="13" customFormat="1">
      <c r="A268" s="13"/>
      <c r="B268" s="237"/>
      <c r="C268" s="238"/>
      <c r="D268" s="232" t="s">
        <v>150</v>
      </c>
      <c r="E268" s="239" t="s">
        <v>1</v>
      </c>
      <c r="F268" s="240" t="s">
        <v>188</v>
      </c>
      <c r="G268" s="238"/>
      <c r="H268" s="239" t="s">
        <v>1</v>
      </c>
      <c r="I268" s="241"/>
      <c r="J268" s="238"/>
      <c r="K268" s="238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150</v>
      </c>
      <c r="AU268" s="246" t="s">
        <v>86</v>
      </c>
      <c r="AV268" s="13" t="s">
        <v>84</v>
      </c>
      <c r="AW268" s="13" t="s">
        <v>32</v>
      </c>
      <c r="AX268" s="13" t="s">
        <v>76</v>
      </c>
      <c r="AY268" s="246" t="s">
        <v>139</v>
      </c>
    </row>
    <row r="269" s="14" customFormat="1">
      <c r="A269" s="14"/>
      <c r="B269" s="247"/>
      <c r="C269" s="248"/>
      <c r="D269" s="232" t="s">
        <v>150</v>
      </c>
      <c r="E269" s="249" t="s">
        <v>1</v>
      </c>
      <c r="F269" s="250" t="s">
        <v>311</v>
      </c>
      <c r="G269" s="248"/>
      <c r="H269" s="251">
        <v>260.39999999999998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150</v>
      </c>
      <c r="AU269" s="257" t="s">
        <v>86</v>
      </c>
      <c r="AV269" s="14" t="s">
        <v>86</v>
      </c>
      <c r="AW269" s="14" t="s">
        <v>32</v>
      </c>
      <c r="AX269" s="14" t="s">
        <v>76</v>
      </c>
      <c r="AY269" s="257" t="s">
        <v>139</v>
      </c>
    </row>
    <row r="270" s="15" customFormat="1">
      <c r="A270" s="15"/>
      <c r="B270" s="258"/>
      <c r="C270" s="259"/>
      <c r="D270" s="232" t="s">
        <v>150</v>
      </c>
      <c r="E270" s="260" t="s">
        <v>1</v>
      </c>
      <c r="F270" s="261" t="s">
        <v>153</v>
      </c>
      <c r="G270" s="259"/>
      <c r="H270" s="262">
        <v>10781.4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150</v>
      </c>
      <c r="AU270" s="268" t="s">
        <v>86</v>
      </c>
      <c r="AV270" s="15" t="s">
        <v>146</v>
      </c>
      <c r="AW270" s="15" t="s">
        <v>32</v>
      </c>
      <c r="AX270" s="15" t="s">
        <v>84</v>
      </c>
      <c r="AY270" s="268" t="s">
        <v>139</v>
      </c>
    </row>
    <row r="271" s="2" customFormat="1" ht="24.15" customHeight="1">
      <c r="A271" s="38"/>
      <c r="B271" s="39"/>
      <c r="C271" s="219" t="s">
        <v>312</v>
      </c>
      <c r="D271" s="219" t="s">
        <v>141</v>
      </c>
      <c r="E271" s="220" t="s">
        <v>313</v>
      </c>
      <c r="F271" s="221" t="s">
        <v>314</v>
      </c>
      <c r="G271" s="222" t="s">
        <v>144</v>
      </c>
      <c r="H271" s="223">
        <v>10268</v>
      </c>
      <c r="I271" s="224"/>
      <c r="J271" s="225">
        <f>ROUND(I271*H271,2)</f>
        <v>0</v>
      </c>
      <c r="K271" s="221" t="s">
        <v>145</v>
      </c>
      <c r="L271" s="44"/>
      <c r="M271" s="226" t="s">
        <v>1</v>
      </c>
      <c r="N271" s="227" t="s">
        <v>41</v>
      </c>
      <c r="O271" s="91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0" t="s">
        <v>146</v>
      </c>
      <c r="AT271" s="230" t="s">
        <v>141</v>
      </c>
      <c r="AU271" s="230" t="s">
        <v>86</v>
      </c>
      <c r="AY271" s="17" t="s">
        <v>139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7" t="s">
        <v>84</v>
      </c>
      <c r="BK271" s="231">
        <f>ROUND(I271*H271,2)</f>
        <v>0</v>
      </c>
      <c r="BL271" s="17" t="s">
        <v>146</v>
      </c>
      <c r="BM271" s="230" t="s">
        <v>315</v>
      </c>
    </row>
    <row r="272" s="13" customFormat="1">
      <c r="A272" s="13"/>
      <c r="B272" s="237"/>
      <c r="C272" s="238"/>
      <c r="D272" s="232" t="s">
        <v>150</v>
      </c>
      <c r="E272" s="239" t="s">
        <v>1</v>
      </c>
      <c r="F272" s="240" t="s">
        <v>272</v>
      </c>
      <c r="G272" s="238"/>
      <c r="H272" s="239" t="s">
        <v>1</v>
      </c>
      <c r="I272" s="241"/>
      <c r="J272" s="238"/>
      <c r="K272" s="238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150</v>
      </c>
      <c r="AU272" s="246" t="s">
        <v>86</v>
      </c>
      <c r="AV272" s="13" t="s">
        <v>84</v>
      </c>
      <c r="AW272" s="13" t="s">
        <v>32</v>
      </c>
      <c r="AX272" s="13" t="s">
        <v>76</v>
      </c>
      <c r="AY272" s="246" t="s">
        <v>139</v>
      </c>
    </row>
    <row r="273" s="14" customFormat="1">
      <c r="A273" s="14"/>
      <c r="B273" s="247"/>
      <c r="C273" s="248"/>
      <c r="D273" s="232" t="s">
        <v>150</v>
      </c>
      <c r="E273" s="249" t="s">
        <v>1</v>
      </c>
      <c r="F273" s="250" t="s">
        <v>316</v>
      </c>
      <c r="G273" s="248"/>
      <c r="H273" s="251">
        <v>5480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150</v>
      </c>
      <c r="AU273" s="257" t="s">
        <v>86</v>
      </c>
      <c r="AV273" s="14" t="s">
        <v>86</v>
      </c>
      <c r="AW273" s="14" t="s">
        <v>32</v>
      </c>
      <c r="AX273" s="14" t="s">
        <v>76</v>
      </c>
      <c r="AY273" s="257" t="s">
        <v>139</v>
      </c>
    </row>
    <row r="274" s="13" customFormat="1">
      <c r="A274" s="13"/>
      <c r="B274" s="237"/>
      <c r="C274" s="238"/>
      <c r="D274" s="232" t="s">
        <v>150</v>
      </c>
      <c r="E274" s="239" t="s">
        <v>1</v>
      </c>
      <c r="F274" s="240" t="s">
        <v>151</v>
      </c>
      <c r="G274" s="238"/>
      <c r="H274" s="239" t="s">
        <v>1</v>
      </c>
      <c r="I274" s="241"/>
      <c r="J274" s="238"/>
      <c r="K274" s="238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150</v>
      </c>
      <c r="AU274" s="246" t="s">
        <v>86</v>
      </c>
      <c r="AV274" s="13" t="s">
        <v>84</v>
      </c>
      <c r="AW274" s="13" t="s">
        <v>32</v>
      </c>
      <c r="AX274" s="13" t="s">
        <v>76</v>
      </c>
      <c r="AY274" s="246" t="s">
        <v>139</v>
      </c>
    </row>
    <row r="275" s="14" customFormat="1">
      <c r="A275" s="14"/>
      <c r="B275" s="247"/>
      <c r="C275" s="248"/>
      <c r="D275" s="232" t="s">
        <v>150</v>
      </c>
      <c r="E275" s="249" t="s">
        <v>1</v>
      </c>
      <c r="F275" s="250" t="s">
        <v>152</v>
      </c>
      <c r="G275" s="248"/>
      <c r="H275" s="251">
        <v>4540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150</v>
      </c>
      <c r="AU275" s="257" t="s">
        <v>86</v>
      </c>
      <c r="AV275" s="14" t="s">
        <v>86</v>
      </c>
      <c r="AW275" s="14" t="s">
        <v>32</v>
      </c>
      <c r="AX275" s="14" t="s">
        <v>76</v>
      </c>
      <c r="AY275" s="257" t="s">
        <v>139</v>
      </c>
    </row>
    <row r="276" s="13" customFormat="1">
      <c r="A276" s="13"/>
      <c r="B276" s="237"/>
      <c r="C276" s="238"/>
      <c r="D276" s="232" t="s">
        <v>150</v>
      </c>
      <c r="E276" s="239" t="s">
        <v>1</v>
      </c>
      <c r="F276" s="240" t="s">
        <v>188</v>
      </c>
      <c r="G276" s="238"/>
      <c r="H276" s="239" t="s">
        <v>1</v>
      </c>
      <c r="I276" s="241"/>
      <c r="J276" s="238"/>
      <c r="K276" s="238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150</v>
      </c>
      <c r="AU276" s="246" t="s">
        <v>86</v>
      </c>
      <c r="AV276" s="13" t="s">
        <v>84</v>
      </c>
      <c r="AW276" s="13" t="s">
        <v>32</v>
      </c>
      <c r="AX276" s="13" t="s">
        <v>76</v>
      </c>
      <c r="AY276" s="246" t="s">
        <v>139</v>
      </c>
    </row>
    <row r="277" s="14" customFormat="1">
      <c r="A277" s="14"/>
      <c r="B277" s="247"/>
      <c r="C277" s="248"/>
      <c r="D277" s="232" t="s">
        <v>150</v>
      </c>
      <c r="E277" s="249" t="s">
        <v>1</v>
      </c>
      <c r="F277" s="250" t="s">
        <v>317</v>
      </c>
      <c r="G277" s="248"/>
      <c r="H277" s="251">
        <v>248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150</v>
      </c>
      <c r="AU277" s="257" t="s">
        <v>86</v>
      </c>
      <c r="AV277" s="14" t="s">
        <v>86</v>
      </c>
      <c r="AW277" s="14" t="s">
        <v>32</v>
      </c>
      <c r="AX277" s="14" t="s">
        <v>76</v>
      </c>
      <c r="AY277" s="257" t="s">
        <v>139</v>
      </c>
    </row>
    <row r="278" s="15" customFormat="1">
      <c r="A278" s="15"/>
      <c r="B278" s="258"/>
      <c r="C278" s="259"/>
      <c r="D278" s="232" t="s">
        <v>150</v>
      </c>
      <c r="E278" s="260" t="s">
        <v>1</v>
      </c>
      <c r="F278" s="261" t="s">
        <v>153</v>
      </c>
      <c r="G278" s="259"/>
      <c r="H278" s="262">
        <v>10268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150</v>
      </c>
      <c r="AU278" s="268" t="s">
        <v>86</v>
      </c>
      <c r="AV278" s="15" t="s">
        <v>146</v>
      </c>
      <c r="AW278" s="15" t="s">
        <v>32</v>
      </c>
      <c r="AX278" s="15" t="s">
        <v>84</v>
      </c>
      <c r="AY278" s="268" t="s">
        <v>139</v>
      </c>
    </row>
    <row r="279" s="2" customFormat="1" ht="44.25" customHeight="1">
      <c r="A279" s="38"/>
      <c r="B279" s="39"/>
      <c r="C279" s="219" t="s">
        <v>234</v>
      </c>
      <c r="D279" s="219" t="s">
        <v>141</v>
      </c>
      <c r="E279" s="220" t="s">
        <v>318</v>
      </c>
      <c r="F279" s="221" t="s">
        <v>319</v>
      </c>
      <c r="G279" s="222" t="s">
        <v>144</v>
      </c>
      <c r="H279" s="223">
        <v>10268</v>
      </c>
      <c r="I279" s="224"/>
      <c r="J279" s="225">
        <f>ROUND(I279*H279,2)</f>
        <v>0</v>
      </c>
      <c r="K279" s="221" t="s">
        <v>145</v>
      </c>
      <c r="L279" s="44"/>
      <c r="M279" s="226" t="s">
        <v>1</v>
      </c>
      <c r="N279" s="227" t="s">
        <v>41</v>
      </c>
      <c r="O279" s="91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146</v>
      </c>
      <c r="AT279" s="230" t="s">
        <v>141</v>
      </c>
      <c r="AU279" s="230" t="s">
        <v>86</v>
      </c>
      <c r="AY279" s="17" t="s">
        <v>139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84</v>
      </c>
      <c r="BK279" s="231">
        <f>ROUND(I279*H279,2)</f>
        <v>0</v>
      </c>
      <c r="BL279" s="17" t="s">
        <v>146</v>
      </c>
      <c r="BM279" s="230" t="s">
        <v>320</v>
      </c>
    </row>
    <row r="280" s="13" customFormat="1">
      <c r="A280" s="13"/>
      <c r="B280" s="237"/>
      <c r="C280" s="238"/>
      <c r="D280" s="232" t="s">
        <v>150</v>
      </c>
      <c r="E280" s="239" t="s">
        <v>1</v>
      </c>
      <c r="F280" s="240" t="s">
        <v>272</v>
      </c>
      <c r="G280" s="238"/>
      <c r="H280" s="239" t="s">
        <v>1</v>
      </c>
      <c r="I280" s="241"/>
      <c r="J280" s="238"/>
      <c r="K280" s="238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150</v>
      </c>
      <c r="AU280" s="246" t="s">
        <v>86</v>
      </c>
      <c r="AV280" s="13" t="s">
        <v>84</v>
      </c>
      <c r="AW280" s="13" t="s">
        <v>32</v>
      </c>
      <c r="AX280" s="13" t="s">
        <v>76</v>
      </c>
      <c r="AY280" s="246" t="s">
        <v>139</v>
      </c>
    </row>
    <row r="281" s="14" customFormat="1">
      <c r="A281" s="14"/>
      <c r="B281" s="247"/>
      <c r="C281" s="248"/>
      <c r="D281" s="232" t="s">
        <v>150</v>
      </c>
      <c r="E281" s="249" t="s">
        <v>1</v>
      </c>
      <c r="F281" s="250" t="s">
        <v>316</v>
      </c>
      <c r="G281" s="248"/>
      <c r="H281" s="251">
        <v>5480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150</v>
      </c>
      <c r="AU281" s="257" t="s">
        <v>86</v>
      </c>
      <c r="AV281" s="14" t="s">
        <v>86</v>
      </c>
      <c r="AW281" s="14" t="s">
        <v>32</v>
      </c>
      <c r="AX281" s="14" t="s">
        <v>76</v>
      </c>
      <c r="AY281" s="257" t="s">
        <v>139</v>
      </c>
    </row>
    <row r="282" s="13" customFormat="1">
      <c r="A282" s="13"/>
      <c r="B282" s="237"/>
      <c r="C282" s="238"/>
      <c r="D282" s="232" t="s">
        <v>150</v>
      </c>
      <c r="E282" s="239" t="s">
        <v>1</v>
      </c>
      <c r="F282" s="240" t="s">
        <v>151</v>
      </c>
      <c r="G282" s="238"/>
      <c r="H282" s="239" t="s">
        <v>1</v>
      </c>
      <c r="I282" s="241"/>
      <c r="J282" s="238"/>
      <c r="K282" s="238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150</v>
      </c>
      <c r="AU282" s="246" t="s">
        <v>86</v>
      </c>
      <c r="AV282" s="13" t="s">
        <v>84</v>
      </c>
      <c r="AW282" s="13" t="s">
        <v>32</v>
      </c>
      <c r="AX282" s="13" t="s">
        <v>76</v>
      </c>
      <c r="AY282" s="246" t="s">
        <v>139</v>
      </c>
    </row>
    <row r="283" s="14" customFormat="1">
      <c r="A283" s="14"/>
      <c r="B283" s="247"/>
      <c r="C283" s="248"/>
      <c r="D283" s="232" t="s">
        <v>150</v>
      </c>
      <c r="E283" s="249" t="s">
        <v>1</v>
      </c>
      <c r="F283" s="250" t="s">
        <v>152</v>
      </c>
      <c r="G283" s="248"/>
      <c r="H283" s="251">
        <v>4540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150</v>
      </c>
      <c r="AU283" s="257" t="s">
        <v>86</v>
      </c>
      <c r="AV283" s="14" t="s">
        <v>86</v>
      </c>
      <c r="AW283" s="14" t="s">
        <v>32</v>
      </c>
      <c r="AX283" s="14" t="s">
        <v>76</v>
      </c>
      <c r="AY283" s="257" t="s">
        <v>139</v>
      </c>
    </row>
    <row r="284" s="13" customFormat="1">
      <c r="A284" s="13"/>
      <c r="B284" s="237"/>
      <c r="C284" s="238"/>
      <c r="D284" s="232" t="s">
        <v>150</v>
      </c>
      <c r="E284" s="239" t="s">
        <v>1</v>
      </c>
      <c r="F284" s="240" t="s">
        <v>188</v>
      </c>
      <c r="G284" s="238"/>
      <c r="H284" s="239" t="s">
        <v>1</v>
      </c>
      <c r="I284" s="241"/>
      <c r="J284" s="238"/>
      <c r="K284" s="238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150</v>
      </c>
      <c r="AU284" s="246" t="s">
        <v>86</v>
      </c>
      <c r="AV284" s="13" t="s">
        <v>84</v>
      </c>
      <c r="AW284" s="13" t="s">
        <v>32</v>
      </c>
      <c r="AX284" s="13" t="s">
        <v>76</v>
      </c>
      <c r="AY284" s="246" t="s">
        <v>139</v>
      </c>
    </row>
    <row r="285" s="14" customFormat="1">
      <c r="A285" s="14"/>
      <c r="B285" s="247"/>
      <c r="C285" s="248"/>
      <c r="D285" s="232" t="s">
        <v>150</v>
      </c>
      <c r="E285" s="249" t="s">
        <v>1</v>
      </c>
      <c r="F285" s="250" t="s">
        <v>317</v>
      </c>
      <c r="G285" s="248"/>
      <c r="H285" s="251">
        <v>248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150</v>
      </c>
      <c r="AU285" s="257" t="s">
        <v>86</v>
      </c>
      <c r="AV285" s="14" t="s">
        <v>86</v>
      </c>
      <c r="AW285" s="14" t="s">
        <v>32</v>
      </c>
      <c r="AX285" s="14" t="s">
        <v>76</v>
      </c>
      <c r="AY285" s="257" t="s">
        <v>139</v>
      </c>
    </row>
    <row r="286" s="15" customFormat="1">
      <c r="A286" s="15"/>
      <c r="B286" s="258"/>
      <c r="C286" s="259"/>
      <c r="D286" s="232" t="s">
        <v>150</v>
      </c>
      <c r="E286" s="260" t="s">
        <v>1</v>
      </c>
      <c r="F286" s="261" t="s">
        <v>153</v>
      </c>
      <c r="G286" s="259"/>
      <c r="H286" s="262">
        <v>10268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150</v>
      </c>
      <c r="AU286" s="268" t="s">
        <v>86</v>
      </c>
      <c r="AV286" s="15" t="s">
        <v>146</v>
      </c>
      <c r="AW286" s="15" t="s">
        <v>32</v>
      </c>
      <c r="AX286" s="15" t="s">
        <v>84</v>
      </c>
      <c r="AY286" s="268" t="s">
        <v>139</v>
      </c>
    </row>
    <row r="287" s="2" customFormat="1" ht="37.8" customHeight="1">
      <c r="A287" s="38"/>
      <c r="B287" s="39"/>
      <c r="C287" s="219" t="s">
        <v>321</v>
      </c>
      <c r="D287" s="219" t="s">
        <v>141</v>
      </c>
      <c r="E287" s="220" t="s">
        <v>322</v>
      </c>
      <c r="F287" s="221" t="s">
        <v>323</v>
      </c>
      <c r="G287" s="222" t="s">
        <v>144</v>
      </c>
      <c r="H287" s="223">
        <v>1330</v>
      </c>
      <c r="I287" s="224"/>
      <c r="J287" s="225">
        <f>ROUND(I287*H287,2)</f>
        <v>0</v>
      </c>
      <c r="K287" s="221" t="s">
        <v>145</v>
      </c>
      <c r="L287" s="44"/>
      <c r="M287" s="226" t="s">
        <v>1</v>
      </c>
      <c r="N287" s="227" t="s">
        <v>41</v>
      </c>
      <c r="O287" s="91"/>
      <c r="P287" s="228">
        <f>O287*H287</f>
        <v>0</v>
      </c>
      <c r="Q287" s="228">
        <v>0.253</v>
      </c>
      <c r="R287" s="228">
        <f>Q287*H287</f>
        <v>336.49000000000001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146</v>
      </c>
      <c r="AT287" s="230" t="s">
        <v>141</v>
      </c>
      <c r="AU287" s="230" t="s">
        <v>86</v>
      </c>
      <c r="AY287" s="17" t="s">
        <v>139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84</v>
      </c>
      <c r="BK287" s="231">
        <f>ROUND(I287*H287,2)</f>
        <v>0</v>
      </c>
      <c r="BL287" s="17" t="s">
        <v>146</v>
      </c>
      <c r="BM287" s="230" t="s">
        <v>324</v>
      </c>
    </row>
    <row r="288" s="13" customFormat="1">
      <c r="A288" s="13"/>
      <c r="B288" s="237"/>
      <c r="C288" s="238"/>
      <c r="D288" s="232" t="s">
        <v>150</v>
      </c>
      <c r="E288" s="239" t="s">
        <v>1</v>
      </c>
      <c r="F288" s="240" t="s">
        <v>325</v>
      </c>
      <c r="G288" s="238"/>
      <c r="H288" s="239" t="s">
        <v>1</v>
      </c>
      <c r="I288" s="241"/>
      <c r="J288" s="238"/>
      <c r="K288" s="238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150</v>
      </c>
      <c r="AU288" s="246" t="s">
        <v>86</v>
      </c>
      <c r="AV288" s="13" t="s">
        <v>84</v>
      </c>
      <c r="AW288" s="13" t="s">
        <v>32</v>
      </c>
      <c r="AX288" s="13" t="s">
        <v>76</v>
      </c>
      <c r="AY288" s="246" t="s">
        <v>139</v>
      </c>
    </row>
    <row r="289" s="14" customFormat="1">
      <c r="A289" s="14"/>
      <c r="B289" s="247"/>
      <c r="C289" s="248"/>
      <c r="D289" s="232" t="s">
        <v>150</v>
      </c>
      <c r="E289" s="249" t="s">
        <v>1</v>
      </c>
      <c r="F289" s="250" t="s">
        <v>326</v>
      </c>
      <c r="G289" s="248"/>
      <c r="H289" s="251">
        <v>1330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150</v>
      </c>
      <c r="AU289" s="257" t="s">
        <v>86</v>
      </c>
      <c r="AV289" s="14" t="s">
        <v>86</v>
      </c>
      <c r="AW289" s="14" t="s">
        <v>32</v>
      </c>
      <c r="AX289" s="14" t="s">
        <v>76</v>
      </c>
      <c r="AY289" s="257" t="s">
        <v>139</v>
      </c>
    </row>
    <row r="290" s="15" customFormat="1">
      <c r="A290" s="15"/>
      <c r="B290" s="258"/>
      <c r="C290" s="259"/>
      <c r="D290" s="232" t="s">
        <v>150</v>
      </c>
      <c r="E290" s="260" t="s">
        <v>1</v>
      </c>
      <c r="F290" s="261" t="s">
        <v>153</v>
      </c>
      <c r="G290" s="259"/>
      <c r="H290" s="262">
        <v>1330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150</v>
      </c>
      <c r="AU290" s="268" t="s">
        <v>86</v>
      </c>
      <c r="AV290" s="15" t="s">
        <v>146</v>
      </c>
      <c r="AW290" s="15" t="s">
        <v>32</v>
      </c>
      <c r="AX290" s="15" t="s">
        <v>84</v>
      </c>
      <c r="AY290" s="268" t="s">
        <v>139</v>
      </c>
    </row>
    <row r="291" s="12" customFormat="1" ht="22.8" customHeight="1">
      <c r="A291" s="12"/>
      <c r="B291" s="203"/>
      <c r="C291" s="204"/>
      <c r="D291" s="205" t="s">
        <v>75</v>
      </c>
      <c r="E291" s="217" t="s">
        <v>197</v>
      </c>
      <c r="F291" s="217" t="s">
        <v>327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SUM(P292:P320)</f>
        <v>0</v>
      </c>
      <c r="Q291" s="211"/>
      <c r="R291" s="212">
        <f>SUM(R292:R320)</f>
        <v>62.365989999999996</v>
      </c>
      <c r="S291" s="211"/>
      <c r="T291" s="213">
        <f>SUM(T292:T320)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84</v>
      </c>
      <c r="AT291" s="215" t="s">
        <v>75</v>
      </c>
      <c r="AU291" s="215" t="s">
        <v>84</v>
      </c>
      <c r="AY291" s="214" t="s">
        <v>139</v>
      </c>
      <c r="BK291" s="216">
        <f>SUM(BK292:BK320)</f>
        <v>0</v>
      </c>
    </row>
    <row r="292" s="2" customFormat="1" ht="24.15" customHeight="1">
      <c r="A292" s="38"/>
      <c r="B292" s="39"/>
      <c r="C292" s="219" t="s">
        <v>328</v>
      </c>
      <c r="D292" s="219" t="s">
        <v>141</v>
      </c>
      <c r="E292" s="220" t="s">
        <v>329</v>
      </c>
      <c r="F292" s="221" t="s">
        <v>330</v>
      </c>
      <c r="G292" s="222" t="s">
        <v>331</v>
      </c>
      <c r="H292" s="223">
        <v>1</v>
      </c>
      <c r="I292" s="224"/>
      <c r="J292" s="225">
        <f>ROUND(I292*H292,2)</f>
        <v>0</v>
      </c>
      <c r="K292" s="221" t="s">
        <v>217</v>
      </c>
      <c r="L292" s="44"/>
      <c r="M292" s="226" t="s">
        <v>1</v>
      </c>
      <c r="N292" s="227" t="s">
        <v>41</v>
      </c>
      <c r="O292" s="91"/>
      <c r="P292" s="228">
        <f>O292*H292</f>
        <v>0</v>
      </c>
      <c r="Q292" s="228">
        <v>0.42368</v>
      </c>
      <c r="R292" s="228">
        <f>Q292*H292</f>
        <v>0.42368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146</v>
      </c>
      <c r="AT292" s="230" t="s">
        <v>141</v>
      </c>
      <c r="AU292" s="230" t="s">
        <v>86</v>
      </c>
      <c r="AY292" s="17" t="s">
        <v>139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84</v>
      </c>
      <c r="BK292" s="231">
        <f>ROUND(I292*H292,2)</f>
        <v>0</v>
      </c>
      <c r="BL292" s="17" t="s">
        <v>146</v>
      </c>
      <c r="BM292" s="230" t="s">
        <v>332</v>
      </c>
    </row>
    <row r="293" s="2" customFormat="1" ht="24.15" customHeight="1">
      <c r="A293" s="38"/>
      <c r="B293" s="39"/>
      <c r="C293" s="219" t="s">
        <v>333</v>
      </c>
      <c r="D293" s="219" t="s">
        <v>141</v>
      </c>
      <c r="E293" s="220" t="s">
        <v>334</v>
      </c>
      <c r="F293" s="221" t="s">
        <v>335</v>
      </c>
      <c r="G293" s="222" t="s">
        <v>331</v>
      </c>
      <c r="H293" s="223">
        <v>1</v>
      </c>
      <c r="I293" s="224"/>
      <c r="J293" s="225">
        <f>ROUND(I293*H293,2)</f>
        <v>0</v>
      </c>
      <c r="K293" s="221" t="s">
        <v>217</v>
      </c>
      <c r="L293" s="44"/>
      <c r="M293" s="226" t="s">
        <v>1</v>
      </c>
      <c r="N293" s="227" t="s">
        <v>41</v>
      </c>
      <c r="O293" s="91"/>
      <c r="P293" s="228">
        <f>O293*H293</f>
        <v>0</v>
      </c>
      <c r="Q293" s="228">
        <v>0.42080000000000001</v>
      </c>
      <c r="R293" s="228">
        <f>Q293*H293</f>
        <v>0.42080000000000001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146</v>
      </c>
      <c r="AT293" s="230" t="s">
        <v>141</v>
      </c>
      <c r="AU293" s="230" t="s">
        <v>86</v>
      </c>
      <c r="AY293" s="17" t="s">
        <v>139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84</v>
      </c>
      <c r="BK293" s="231">
        <f>ROUND(I293*H293,2)</f>
        <v>0</v>
      </c>
      <c r="BL293" s="17" t="s">
        <v>146</v>
      </c>
      <c r="BM293" s="230" t="s">
        <v>336</v>
      </c>
    </row>
    <row r="294" s="2" customFormat="1" ht="37.8" customHeight="1">
      <c r="A294" s="38"/>
      <c r="B294" s="39"/>
      <c r="C294" s="219" t="s">
        <v>337</v>
      </c>
      <c r="D294" s="219" t="s">
        <v>141</v>
      </c>
      <c r="E294" s="220" t="s">
        <v>338</v>
      </c>
      <c r="F294" s="221" t="s">
        <v>339</v>
      </c>
      <c r="G294" s="222" t="s">
        <v>331</v>
      </c>
      <c r="H294" s="223">
        <v>2</v>
      </c>
      <c r="I294" s="224"/>
      <c r="J294" s="225">
        <f>ROUND(I294*H294,2)</f>
        <v>0</v>
      </c>
      <c r="K294" s="221" t="s">
        <v>217</v>
      </c>
      <c r="L294" s="44"/>
      <c r="M294" s="226" t="s">
        <v>1</v>
      </c>
      <c r="N294" s="227" t="s">
        <v>41</v>
      </c>
      <c r="O294" s="91"/>
      <c r="P294" s="228">
        <f>O294*H294</f>
        <v>0</v>
      </c>
      <c r="Q294" s="228">
        <v>0.31108000000000002</v>
      </c>
      <c r="R294" s="228">
        <f>Q294*H294</f>
        <v>0.62216000000000005</v>
      </c>
      <c r="S294" s="228">
        <v>0</v>
      </c>
      <c r="T294" s="229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0" t="s">
        <v>146</v>
      </c>
      <c r="AT294" s="230" t="s">
        <v>141</v>
      </c>
      <c r="AU294" s="230" t="s">
        <v>86</v>
      </c>
      <c r="AY294" s="17" t="s">
        <v>139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7" t="s">
        <v>84</v>
      </c>
      <c r="BK294" s="231">
        <f>ROUND(I294*H294,2)</f>
        <v>0</v>
      </c>
      <c r="BL294" s="17" t="s">
        <v>146</v>
      </c>
      <c r="BM294" s="230" t="s">
        <v>340</v>
      </c>
    </row>
    <row r="295" s="2" customFormat="1" ht="33" customHeight="1">
      <c r="A295" s="38"/>
      <c r="B295" s="39"/>
      <c r="C295" s="219" t="s">
        <v>341</v>
      </c>
      <c r="D295" s="219" t="s">
        <v>141</v>
      </c>
      <c r="E295" s="220" t="s">
        <v>342</v>
      </c>
      <c r="F295" s="221" t="s">
        <v>343</v>
      </c>
      <c r="G295" s="222" t="s">
        <v>94</v>
      </c>
      <c r="H295" s="223">
        <v>22.5</v>
      </c>
      <c r="I295" s="224"/>
      <c r="J295" s="225">
        <f>ROUND(I295*H295,2)</f>
        <v>0</v>
      </c>
      <c r="K295" s="221" t="s">
        <v>217</v>
      </c>
      <c r="L295" s="44"/>
      <c r="M295" s="226" t="s">
        <v>1</v>
      </c>
      <c r="N295" s="227" t="s">
        <v>41</v>
      </c>
      <c r="O295" s="91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0" t="s">
        <v>146</v>
      </c>
      <c r="AT295" s="230" t="s">
        <v>141</v>
      </c>
      <c r="AU295" s="230" t="s">
        <v>86</v>
      </c>
      <c r="AY295" s="17" t="s">
        <v>139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7" t="s">
        <v>84</v>
      </c>
      <c r="BK295" s="231">
        <f>ROUND(I295*H295,2)</f>
        <v>0</v>
      </c>
      <c r="BL295" s="17" t="s">
        <v>146</v>
      </c>
      <c r="BM295" s="230" t="s">
        <v>344</v>
      </c>
    </row>
    <row r="296" s="2" customFormat="1">
      <c r="A296" s="38"/>
      <c r="B296" s="39"/>
      <c r="C296" s="40"/>
      <c r="D296" s="232" t="s">
        <v>148</v>
      </c>
      <c r="E296" s="40"/>
      <c r="F296" s="233" t="s">
        <v>345</v>
      </c>
      <c r="G296" s="40"/>
      <c r="H296" s="40"/>
      <c r="I296" s="234"/>
      <c r="J296" s="40"/>
      <c r="K296" s="40"/>
      <c r="L296" s="44"/>
      <c r="M296" s="235"/>
      <c r="N296" s="236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148</v>
      </c>
      <c r="AU296" s="17" t="s">
        <v>86</v>
      </c>
    </row>
    <row r="297" s="13" customFormat="1">
      <c r="A297" s="13"/>
      <c r="B297" s="237"/>
      <c r="C297" s="238"/>
      <c r="D297" s="232" t="s">
        <v>150</v>
      </c>
      <c r="E297" s="239" t="s">
        <v>1</v>
      </c>
      <c r="F297" s="240" t="s">
        <v>170</v>
      </c>
      <c r="G297" s="238"/>
      <c r="H297" s="239" t="s">
        <v>1</v>
      </c>
      <c r="I297" s="241"/>
      <c r="J297" s="238"/>
      <c r="K297" s="238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150</v>
      </c>
      <c r="AU297" s="246" t="s">
        <v>86</v>
      </c>
      <c r="AV297" s="13" t="s">
        <v>84</v>
      </c>
      <c r="AW297" s="13" t="s">
        <v>32</v>
      </c>
      <c r="AX297" s="13" t="s">
        <v>76</v>
      </c>
      <c r="AY297" s="246" t="s">
        <v>139</v>
      </c>
    </row>
    <row r="298" s="14" customFormat="1">
      <c r="A298" s="14"/>
      <c r="B298" s="247"/>
      <c r="C298" s="248"/>
      <c r="D298" s="232" t="s">
        <v>150</v>
      </c>
      <c r="E298" s="249" t="s">
        <v>1</v>
      </c>
      <c r="F298" s="250" t="s">
        <v>346</v>
      </c>
      <c r="G298" s="248"/>
      <c r="H298" s="251">
        <v>9.9000000000000004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150</v>
      </c>
      <c r="AU298" s="257" t="s">
        <v>86</v>
      </c>
      <c r="AV298" s="14" t="s">
        <v>86</v>
      </c>
      <c r="AW298" s="14" t="s">
        <v>32</v>
      </c>
      <c r="AX298" s="14" t="s">
        <v>76</v>
      </c>
      <c r="AY298" s="257" t="s">
        <v>139</v>
      </c>
    </row>
    <row r="299" s="13" customFormat="1">
      <c r="A299" s="13"/>
      <c r="B299" s="237"/>
      <c r="C299" s="238"/>
      <c r="D299" s="232" t="s">
        <v>150</v>
      </c>
      <c r="E299" s="239" t="s">
        <v>1</v>
      </c>
      <c r="F299" s="240" t="s">
        <v>172</v>
      </c>
      <c r="G299" s="238"/>
      <c r="H299" s="239" t="s">
        <v>1</v>
      </c>
      <c r="I299" s="241"/>
      <c r="J299" s="238"/>
      <c r="K299" s="238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150</v>
      </c>
      <c r="AU299" s="246" t="s">
        <v>86</v>
      </c>
      <c r="AV299" s="13" t="s">
        <v>84</v>
      </c>
      <c r="AW299" s="13" t="s">
        <v>32</v>
      </c>
      <c r="AX299" s="13" t="s">
        <v>76</v>
      </c>
      <c r="AY299" s="246" t="s">
        <v>139</v>
      </c>
    </row>
    <row r="300" s="14" customFormat="1">
      <c r="A300" s="14"/>
      <c r="B300" s="247"/>
      <c r="C300" s="248"/>
      <c r="D300" s="232" t="s">
        <v>150</v>
      </c>
      <c r="E300" s="249" t="s">
        <v>1</v>
      </c>
      <c r="F300" s="250" t="s">
        <v>347</v>
      </c>
      <c r="G300" s="248"/>
      <c r="H300" s="251">
        <v>6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150</v>
      </c>
      <c r="AU300" s="257" t="s">
        <v>86</v>
      </c>
      <c r="AV300" s="14" t="s">
        <v>86</v>
      </c>
      <c r="AW300" s="14" t="s">
        <v>32</v>
      </c>
      <c r="AX300" s="14" t="s">
        <v>76</v>
      </c>
      <c r="AY300" s="257" t="s">
        <v>139</v>
      </c>
    </row>
    <row r="301" s="13" customFormat="1">
      <c r="A301" s="13"/>
      <c r="B301" s="237"/>
      <c r="C301" s="238"/>
      <c r="D301" s="232" t="s">
        <v>150</v>
      </c>
      <c r="E301" s="239" t="s">
        <v>1</v>
      </c>
      <c r="F301" s="240" t="s">
        <v>174</v>
      </c>
      <c r="G301" s="238"/>
      <c r="H301" s="239" t="s">
        <v>1</v>
      </c>
      <c r="I301" s="241"/>
      <c r="J301" s="238"/>
      <c r="K301" s="238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150</v>
      </c>
      <c r="AU301" s="246" t="s">
        <v>86</v>
      </c>
      <c r="AV301" s="13" t="s">
        <v>84</v>
      </c>
      <c r="AW301" s="13" t="s">
        <v>32</v>
      </c>
      <c r="AX301" s="13" t="s">
        <v>76</v>
      </c>
      <c r="AY301" s="246" t="s">
        <v>139</v>
      </c>
    </row>
    <row r="302" s="14" customFormat="1">
      <c r="A302" s="14"/>
      <c r="B302" s="247"/>
      <c r="C302" s="248"/>
      <c r="D302" s="232" t="s">
        <v>150</v>
      </c>
      <c r="E302" s="249" t="s">
        <v>1</v>
      </c>
      <c r="F302" s="250" t="s">
        <v>348</v>
      </c>
      <c r="G302" s="248"/>
      <c r="H302" s="251">
        <v>6.5999999999999996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150</v>
      </c>
      <c r="AU302" s="257" t="s">
        <v>86</v>
      </c>
      <c r="AV302" s="14" t="s">
        <v>86</v>
      </c>
      <c r="AW302" s="14" t="s">
        <v>32</v>
      </c>
      <c r="AX302" s="14" t="s">
        <v>76</v>
      </c>
      <c r="AY302" s="257" t="s">
        <v>139</v>
      </c>
    </row>
    <row r="303" s="15" customFormat="1">
      <c r="A303" s="15"/>
      <c r="B303" s="258"/>
      <c r="C303" s="259"/>
      <c r="D303" s="232" t="s">
        <v>150</v>
      </c>
      <c r="E303" s="260" t="s">
        <v>1</v>
      </c>
      <c r="F303" s="261" t="s">
        <v>153</v>
      </c>
      <c r="G303" s="259"/>
      <c r="H303" s="262">
        <v>22.5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150</v>
      </c>
      <c r="AU303" s="268" t="s">
        <v>86</v>
      </c>
      <c r="AV303" s="15" t="s">
        <v>146</v>
      </c>
      <c r="AW303" s="15" t="s">
        <v>32</v>
      </c>
      <c r="AX303" s="15" t="s">
        <v>84</v>
      </c>
      <c r="AY303" s="268" t="s">
        <v>139</v>
      </c>
    </row>
    <row r="304" s="2" customFormat="1" ht="24.15" customHeight="1">
      <c r="A304" s="38"/>
      <c r="B304" s="39"/>
      <c r="C304" s="219" t="s">
        <v>349</v>
      </c>
      <c r="D304" s="219" t="s">
        <v>141</v>
      </c>
      <c r="E304" s="220" t="s">
        <v>350</v>
      </c>
      <c r="F304" s="221" t="s">
        <v>351</v>
      </c>
      <c r="G304" s="222" t="s">
        <v>352</v>
      </c>
      <c r="H304" s="223">
        <v>41</v>
      </c>
      <c r="I304" s="224"/>
      <c r="J304" s="225">
        <f>ROUND(I304*H304,2)</f>
        <v>0</v>
      </c>
      <c r="K304" s="221" t="s">
        <v>217</v>
      </c>
      <c r="L304" s="44"/>
      <c r="M304" s="226" t="s">
        <v>1</v>
      </c>
      <c r="N304" s="227" t="s">
        <v>41</v>
      </c>
      <c r="O304" s="91"/>
      <c r="P304" s="228">
        <f>O304*H304</f>
        <v>0</v>
      </c>
      <c r="Q304" s="228">
        <v>0.88534999999999997</v>
      </c>
      <c r="R304" s="228">
        <f>Q304*H304</f>
        <v>36.299349999999997</v>
      </c>
      <c r="S304" s="228">
        <v>0</v>
      </c>
      <c r="T304" s="22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0" t="s">
        <v>146</v>
      </c>
      <c r="AT304" s="230" t="s">
        <v>141</v>
      </c>
      <c r="AU304" s="230" t="s">
        <v>86</v>
      </c>
      <c r="AY304" s="17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7" t="s">
        <v>84</v>
      </c>
      <c r="BK304" s="231">
        <f>ROUND(I304*H304,2)</f>
        <v>0</v>
      </c>
      <c r="BL304" s="17" t="s">
        <v>146</v>
      </c>
      <c r="BM304" s="230" t="s">
        <v>353</v>
      </c>
    </row>
    <row r="305" s="13" customFormat="1">
      <c r="A305" s="13"/>
      <c r="B305" s="237"/>
      <c r="C305" s="238"/>
      <c r="D305" s="232" t="s">
        <v>150</v>
      </c>
      <c r="E305" s="239" t="s">
        <v>1</v>
      </c>
      <c r="F305" s="240" t="s">
        <v>170</v>
      </c>
      <c r="G305" s="238"/>
      <c r="H305" s="239" t="s">
        <v>1</v>
      </c>
      <c r="I305" s="241"/>
      <c r="J305" s="238"/>
      <c r="K305" s="238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150</v>
      </c>
      <c r="AU305" s="246" t="s">
        <v>86</v>
      </c>
      <c r="AV305" s="13" t="s">
        <v>84</v>
      </c>
      <c r="AW305" s="13" t="s">
        <v>32</v>
      </c>
      <c r="AX305" s="13" t="s">
        <v>76</v>
      </c>
      <c r="AY305" s="246" t="s">
        <v>139</v>
      </c>
    </row>
    <row r="306" s="14" customFormat="1">
      <c r="A306" s="14"/>
      <c r="B306" s="247"/>
      <c r="C306" s="248"/>
      <c r="D306" s="232" t="s">
        <v>150</v>
      </c>
      <c r="E306" s="249" t="s">
        <v>1</v>
      </c>
      <c r="F306" s="250" t="s">
        <v>203</v>
      </c>
      <c r="G306" s="248"/>
      <c r="H306" s="251">
        <v>9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150</v>
      </c>
      <c r="AU306" s="257" t="s">
        <v>86</v>
      </c>
      <c r="AV306" s="14" t="s">
        <v>86</v>
      </c>
      <c r="AW306" s="14" t="s">
        <v>32</v>
      </c>
      <c r="AX306" s="14" t="s">
        <v>76</v>
      </c>
      <c r="AY306" s="257" t="s">
        <v>139</v>
      </c>
    </row>
    <row r="307" s="13" customFormat="1">
      <c r="A307" s="13"/>
      <c r="B307" s="237"/>
      <c r="C307" s="238"/>
      <c r="D307" s="232" t="s">
        <v>150</v>
      </c>
      <c r="E307" s="239" t="s">
        <v>1</v>
      </c>
      <c r="F307" s="240" t="s">
        <v>172</v>
      </c>
      <c r="G307" s="238"/>
      <c r="H307" s="239" t="s">
        <v>1</v>
      </c>
      <c r="I307" s="241"/>
      <c r="J307" s="238"/>
      <c r="K307" s="238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150</v>
      </c>
      <c r="AU307" s="246" t="s">
        <v>86</v>
      </c>
      <c r="AV307" s="13" t="s">
        <v>84</v>
      </c>
      <c r="AW307" s="13" t="s">
        <v>32</v>
      </c>
      <c r="AX307" s="13" t="s">
        <v>76</v>
      </c>
      <c r="AY307" s="246" t="s">
        <v>139</v>
      </c>
    </row>
    <row r="308" s="14" customFormat="1">
      <c r="A308" s="14"/>
      <c r="B308" s="247"/>
      <c r="C308" s="248"/>
      <c r="D308" s="232" t="s">
        <v>150</v>
      </c>
      <c r="E308" s="249" t="s">
        <v>1</v>
      </c>
      <c r="F308" s="250" t="s">
        <v>209</v>
      </c>
      <c r="G308" s="248"/>
      <c r="H308" s="251">
        <v>10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150</v>
      </c>
      <c r="AU308" s="257" t="s">
        <v>86</v>
      </c>
      <c r="AV308" s="14" t="s">
        <v>86</v>
      </c>
      <c r="AW308" s="14" t="s">
        <v>32</v>
      </c>
      <c r="AX308" s="14" t="s">
        <v>76</v>
      </c>
      <c r="AY308" s="257" t="s">
        <v>139</v>
      </c>
    </row>
    <row r="309" s="13" customFormat="1">
      <c r="A309" s="13"/>
      <c r="B309" s="237"/>
      <c r="C309" s="238"/>
      <c r="D309" s="232" t="s">
        <v>150</v>
      </c>
      <c r="E309" s="239" t="s">
        <v>1</v>
      </c>
      <c r="F309" s="240" t="s">
        <v>174</v>
      </c>
      <c r="G309" s="238"/>
      <c r="H309" s="239" t="s">
        <v>1</v>
      </c>
      <c r="I309" s="241"/>
      <c r="J309" s="238"/>
      <c r="K309" s="238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150</v>
      </c>
      <c r="AU309" s="246" t="s">
        <v>86</v>
      </c>
      <c r="AV309" s="13" t="s">
        <v>84</v>
      </c>
      <c r="AW309" s="13" t="s">
        <v>32</v>
      </c>
      <c r="AX309" s="13" t="s">
        <v>76</v>
      </c>
      <c r="AY309" s="246" t="s">
        <v>139</v>
      </c>
    </row>
    <row r="310" s="14" customFormat="1">
      <c r="A310" s="14"/>
      <c r="B310" s="247"/>
      <c r="C310" s="248"/>
      <c r="D310" s="232" t="s">
        <v>150</v>
      </c>
      <c r="E310" s="249" t="s">
        <v>1</v>
      </c>
      <c r="F310" s="250" t="s">
        <v>354</v>
      </c>
      <c r="G310" s="248"/>
      <c r="H310" s="251">
        <v>22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150</v>
      </c>
      <c r="AU310" s="257" t="s">
        <v>86</v>
      </c>
      <c r="AV310" s="14" t="s">
        <v>86</v>
      </c>
      <c r="AW310" s="14" t="s">
        <v>32</v>
      </c>
      <c r="AX310" s="14" t="s">
        <v>76</v>
      </c>
      <c r="AY310" s="257" t="s">
        <v>139</v>
      </c>
    </row>
    <row r="311" s="15" customFormat="1">
      <c r="A311" s="15"/>
      <c r="B311" s="258"/>
      <c r="C311" s="259"/>
      <c r="D311" s="232" t="s">
        <v>150</v>
      </c>
      <c r="E311" s="260" t="s">
        <v>1</v>
      </c>
      <c r="F311" s="261" t="s">
        <v>153</v>
      </c>
      <c r="G311" s="259"/>
      <c r="H311" s="262">
        <v>41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150</v>
      </c>
      <c r="AU311" s="268" t="s">
        <v>86</v>
      </c>
      <c r="AV311" s="15" t="s">
        <v>146</v>
      </c>
      <c r="AW311" s="15" t="s">
        <v>32</v>
      </c>
      <c r="AX311" s="15" t="s">
        <v>84</v>
      </c>
      <c r="AY311" s="268" t="s">
        <v>139</v>
      </c>
    </row>
    <row r="312" s="2" customFormat="1" ht="16.5" customHeight="1">
      <c r="A312" s="38"/>
      <c r="B312" s="39"/>
      <c r="C312" s="269" t="s">
        <v>355</v>
      </c>
      <c r="D312" s="269" t="s">
        <v>284</v>
      </c>
      <c r="E312" s="270" t="s">
        <v>356</v>
      </c>
      <c r="F312" s="271" t="s">
        <v>357</v>
      </c>
      <c r="G312" s="272" t="s">
        <v>352</v>
      </c>
      <c r="H312" s="273">
        <v>41</v>
      </c>
      <c r="I312" s="274"/>
      <c r="J312" s="275">
        <f>ROUND(I312*H312,2)</f>
        <v>0</v>
      </c>
      <c r="K312" s="271" t="s">
        <v>217</v>
      </c>
      <c r="L312" s="276"/>
      <c r="M312" s="277" t="s">
        <v>1</v>
      </c>
      <c r="N312" s="278" t="s">
        <v>41</v>
      </c>
      <c r="O312" s="91"/>
      <c r="P312" s="228">
        <f>O312*H312</f>
        <v>0</v>
      </c>
      <c r="Q312" s="228">
        <v>0.59999999999999998</v>
      </c>
      <c r="R312" s="228">
        <f>Q312*H312</f>
        <v>24.599999999999998</v>
      </c>
      <c r="S312" s="228">
        <v>0</v>
      </c>
      <c r="T312" s="22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197</v>
      </c>
      <c r="AT312" s="230" t="s">
        <v>284</v>
      </c>
      <c r="AU312" s="230" t="s">
        <v>86</v>
      </c>
      <c r="AY312" s="17" t="s">
        <v>139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84</v>
      </c>
      <c r="BK312" s="231">
        <f>ROUND(I312*H312,2)</f>
        <v>0</v>
      </c>
      <c r="BL312" s="17" t="s">
        <v>146</v>
      </c>
      <c r="BM312" s="230" t="s">
        <v>358</v>
      </c>
    </row>
    <row r="313" s="2" customFormat="1">
      <c r="A313" s="38"/>
      <c r="B313" s="39"/>
      <c r="C313" s="40"/>
      <c r="D313" s="232" t="s">
        <v>148</v>
      </c>
      <c r="E313" s="40"/>
      <c r="F313" s="233" t="s">
        <v>359</v>
      </c>
      <c r="G313" s="40"/>
      <c r="H313" s="40"/>
      <c r="I313" s="234"/>
      <c r="J313" s="40"/>
      <c r="K313" s="40"/>
      <c r="L313" s="44"/>
      <c r="M313" s="235"/>
      <c r="N313" s="236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148</v>
      </c>
      <c r="AU313" s="17" t="s">
        <v>86</v>
      </c>
    </row>
    <row r="314" s="13" customFormat="1">
      <c r="A314" s="13"/>
      <c r="B314" s="237"/>
      <c r="C314" s="238"/>
      <c r="D314" s="232" t="s">
        <v>150</v>
      </c>
      <c r="E314" s="239" t="s">
        <v>1</v>
      </c>
      <c r="F314" s="240" t="s">
        <v>170</v>
      </c>
      <c r="G314" s="238"/>
      <c r="H314" s="239" t="s">
        <v>1</v>
      </c>
      <c r="I314" s="241"/>
      <c r="J314" s="238"/>
      <c r="K314" s="238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150</v>
      </c>
      <c r="AU314" s="246" t="s">
        <v>86</v>
      </c>
      <c r="AV314" s="13" t="s">
        <v>84</v>
      </c>
      <c r="AW314" s="13" t="s">
        <v>32</v>
      </c>
      <c r="AX314" s="13" t="s">
        <v>76</v>
      </c>
      <c r="AY314" s="246" t="s">
        <v>139</v>
      </c>
    </row>
    <row r="315" s="14" customFormat="1">
      <c r="A315" s="14"/>
      <c r="B315" s="247"/>
      <c r="C315" s="248"/>
      <c r="D315" s="232" t="s">
        <v>150</v>
      </c>
      <c r="E315" s="249" t="s">
        <v>1</v>
      </c>
      <c r="F315" s="250" t="s">
        <v>203</v>
      </c>
      <c r="G315" s="248"/>
      <c r="H315" s="251">
        <v>9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150</v>
      </c>
      <c r="AU315" s="257" t="s">
        <v>86</v>
      </c>
      <c r="AV315" s="14" t="s">
        <v>86</v>
      </c>
      <c r="AW315" s="14" t="s">
        <v>32</v>
      </c>
      <c r="AX315" s="14" t="s">
        <v>76</v>
      </c>
      <c r="AY315" s="257" t="s">
        <v>139</v>
      </c>
    </row>
    <row r="316" s="13" customFormat="1">
      <c r="A316" s="13"/>
      <c r="B316" s="237"/>
      <c r="C316" s="238"/>
      <c r="D316" s="232" t="s">
        <v>150</v>
      </c>
      <c r="E316" s="239" t="s">
        <v>1</v>
      </c>
      <c r="F316" s="240" t="s">
        <v>172</v>
      </c>
      <c r="G316" s="238"/>
      <c r="H316" s="239" t="s">
        <v>1</v>
      </c>
      <c r="I316" s="241"/>
      <c r="J316" s="238"/>
      <c r="K316" s="238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150</v>
      </c>
      <c r="AU316" s="246" t="s">
        <v>86</v>
      </c>
      <c r="AV316" s="13" t="s">
        <v>84</v>
      </c>
      <c r="AW316" s="13" t="s">
        <v>32</v>
      </c>
      <c r="AX316" s="13" t="s">
        <v>76</v>
      </c>
      <c r="AY316" s="246" t="s">
        <v>139</v>
      </c>
    </row>
    <row r="317" s="14" customFormat="1">
      <c r="A317" s="14"/>
      <c r="B317" s="247"/>
      <c r="C317" s="248"/>
      <c r="D317" s="232" t="s">
        <v>150</v>
      </c>
      <c r="E317" s="249" t="s">
        <v>1</v>
      </c>
      <c r="F317" s="250" t="s">
        <v>209</v>
      </c>
      <c r="G317" s="248"/>
      <c r="H317" s="251">
        <v>10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150</v>
      </c>
      <c r="AU317" s="257" t="s">
        <v>86</v>
      </c>
      <c r="AV317" s="14" t="s">
        <v>86</v>
      </c>
      <c r="AW317" s="14" t="s">
        <v>32</v>
      </c>
      <c r="AX317" s="14" t="s">
        <v>76</v>
      </c>
      <c r="AY317" s="257" t="s">
        <v>139</v>
      </c>
    </row>
    <row r="318" s="13" customFormat="1">
      <c r="A318" s="13"/>
      <c r="B318" s="237"/>
      <c r="C318" s="238"/>
      <c r="D318" s="232" t="s">
        <v>150</v>
      </c>
      <c r="E318" s="239" t="s">
        <v>1</v>
      </c>
      <c r="F318" s="240" t="s">
        <v>174</v>
      </c>
      <c r="G318" s="238"/>
      <c r="H318" s="239" t="s">
        <v>1</v>
      </c>
      <c r="I318" s="241"/>
      <c r="J318" s="238"/>
      <c r="K318" s="238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150</v>
      </c>
      <c r="AU318" s="246" t="s">
        <v>86</v>
      </c>
      <c r="AV318" s="13" t="s">
        <v>84</v>
      </c>
      <c r="AW318" s="13" t="s">
        <v>32</v>
      </c>
      <c r="AX318" s="13" t="s">
        <v>76</v>
      </c>
      <c r="AY318" s="246" t="s">
        <v>139</v>
      </c>
    </row>
    <row r="319" s="14" customFormat="1">
      <c r="A319" s="14"/>
      <c r="B319" s="247"/>
      <c r="C319" s="248"/>
      <c r="D319" s="232" t="s">
        <v>150</v>
      </c>
      <c r="E319" s="249" t="s">
        <v>1</v>
      </c>
      <c r="F319" s="250" t="s">
        <v>354</v>
      </c>
      <c r="G319" s="248"/>
      <c r="H319" s="251">
        <v>22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150</v>
      </c>
      <c r="AU319" s="257" t="s">
        <v>86</v>
      </c>
      <c r="AV319" s="14" t="s">
        <v>86</v>
      </c>
      <c r="AW319" s="14" t="s">
        <v>32</v>
      </c>
      <c r="AX319" s="14" t="s">
        <v>76</v>
      </c>
      <c r="AY319" s="257" t="s">
        <v>139</v>
      </c>
    </row>
    <row r="320" s="15" customFormat="1">
      <c r="A320" s="15"/>
      <c r="B320" s="258"/>
      <c r="C320" s="259"/>
      <c r="D320" s="232" t="s">
        <v>150</v>
      </c>
      <c r="E320" s="260" t="s">
        <v>1</v>
      </c>
      <c r="F320" s="261" t="s">
        <v>153</v>
      </c>
      <c r="G320" s="259"/>
      <c r="H320" s="262">
        <v>41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8" t="s">
        <v>150</v>
      </c>
      <c r="AU320" s="268" t="s">
        <v>86</v>
      </c>
      <c r="AV320" s="15" t="s">
        <v>146</v>
      </c>
      <c r="AW320" s="15" t="s">
        <v>32</v>
      </c>
      <c r="AX320" s="15" t="s">
        <v>84</v>
      </c>
      <c r="AY320" s="268" t="s">
        <v>139</v>
      </c>
    </row>
    <row r="321" s="12" customFormat="1" ht="22.8" customHeight="1">
      <c r="A321" s="12"/>
      <c r="B321" s="203"/>
      <c r="C321" s="204"/>
      <c r="D321" s="205" t="s">
        <v>75</v>
      </c>
      <c r="E321" s="217" t="s">
        <v>203</v>
      </c>
      <c r="F321" s="217" t="s">
        <v>360</v>
      </c>
      <c r="G321" s="204"/>
      <c r="H321" s="204"/>
      <c r="I321" s="207"/>
      <c r="J321" s="218">
        <f>BK321</f>
        <v>0</v>
      </c>
      <c r="K321" s="204"/>
      <c r="L321" s="209"/>
      <c r="M321" s="210"/>
      <c r="N321" s="211"/>
      <c r="O321" s="211"/>
      <c r="P321" s="212">
        <f>SUM(P322:P412)</f>
        <v>0</v>
      </c>
      <c r="Q321" s="211"/>
      <c r="R321" s="212">
        <f>SUM(R322:R412)</f>
        <v>197.21638999999999</v>
      </c>
      <c r="S321" s="211"/>
      <c r="T321" s="213">
        <f>SUM(T322:T412)</f>
        <v>552.88150000000007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4" t="s">
        <v>84</v>
      </c>
      <c r="AT321" s="215" t="s">
        <v>75</v>
      </c>
      <c r="AU321" s="215" t="s">
        <v>84</v>
      </c>
      <c r="AY321" s="214" t="s">
        <v>139</v>
      </c>
      <c r="BK321" s="216">
        <f>SUM(BK322:BK412)</f>
        <v>0</v>
      </c>
    </row>
    <row r="322" s="2" customFormat="1" ht="24.15" customHeight="1">
      <c r="A322" s="38"/>
      <c r="B322" s="39"/>
      <c r="C322" s="219" t="s">
        <v>361</v>
      </c>
      <c r="D322" s="219" t="s">
        <v>141</v>
      </c>
      <c r="E322" s="220" t="s">
        <v>362</v>
      </c>
      <c r="F322" s="221" t="s">
        <v>363</v>
      </c>
      <c r="G322" s="222" t="s">
        <v>352</v>
      </c>
      <c r="H322" s="223">
        <v>148</v>
      </c>
      <c r="I322" s="224"/>
      <c r="J322" s="225">
        <f>ROUND(I322*H322,2)</f>
        <v>0</v>
      </c>
      <c r="K322" s="221" t="s">
        <v>145</v>
      </c>
      <c r="L322" s="44"/>
      <c r="M322" s="226" t="s">
        <v>1</v>
      </c>
      <c r="N322" s="227" t="s">
        <v>41</v>
      </c>
      <c r="O322" s="91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146</v>
      </c>
      <c r="AT322" s="230" t="s">
        <v>141</v>
      </c>
      <c r="AU322" s="230" t="s">
        <v>86</v>
      </c>
      <c r="AY322" s="17" t="s">
        <v>139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84</v>
      </c>
      <c r="BK322" s="231">
        <f>ROUND(I322*H322,2)</f>
        <v>0</v>
      </c>
      <c r="BL322" s="17" t="s">
        <v>146</v>
      </c>
      <c r="BM322" s="230" t="s">
        <v>364</v>
      </c>
    </row>
    <row r="323" s="14" customFormat="1">
      <c r="A323" s="14"/>
      <c r="B323" s="247"/>
      <c r="C323" s="248"/>
      <c r="D323" s="232" t="s">
        <v>150</v>
      </c>
      <c r="E323" s="249" t="s">
        <v>1</v>
      </c>
      <c r="F323" s="250" t="s">
        <v>365</v>
      </c>
      <c r="G323" s="248"/>
      <c r="H323" s="251">
        <v>148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150</v>
      </c>
      <c r="AU323" s="257" t="s">
        <v>86</v>
      </c>
      <c r="AV323" s="14" t="s">
        <v>86</v>
      </c>
      <c r="AW323" s="14" t="s">
        <v>32</v>
      </c>
      <c r="AX323" s="14" t="s">
        <v>76</v>
      </c>
      <c r="AY323" s="257" t="s">
        <v>139</v>
      </c>
    </row>
    <row r="324" s="15" customFormat="1">
      <c r="A324" s="15"/>
      <c r="B324" s="258"/>
      <c r="C324" s="259"/>
      <c r="D324" s="232" t="s">
        <v>150</v>
      </c>
      <c r="E324" s="260" t="s">
        <v>1</v>
      </c>
      <c r="F324" s="261" t="s">
        <v>153</v>
      </c>
      <c r="G324" s="259"/>
      <c r="H324" s="262">
        <v>148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150</v>
      </c>
      <c r="AU324" s="268" t="s">
        <v>86</v>
      </c>
      <c r="AV324" s="15" t="s">
        <v>146</v>
      </c>
      <c r="AW324" s="15" t="s">
        <v>32</v>
      </c>
      <c r="AX324" s="15" t="s">
        <v>84</v>
      </c>
      <c r="AY324" s="268" t="s">
        <v>139</v>
      </c>
    </row>
    <row r="325" s="2" customFormat="1" ht="62.7" customHeight="1">
      <c r="A325" s="38"/>
      <c r="B325" s="39"/>
      <c r="C325" s="219" t="s">
        <v>366</v>
      </c>
      <c r="D325" s="219" t="s">
        <v>141</v>
      </c>
      <c r="E325" s="220" t="s">
        <v>367</v>
      </c>
      <c r="F325" s="221" t="s">
        <v>368</v>
      </c>
      <c r="G325" s="222" t="s">
        <v>352</v>
      </c>
      <c r="H325" s="223">
        <v>148</v>
      </c>
      <c r="I325" s="224"/>
      <c r="J325" s="225">
        <f>ROUND(I325*H325,2)</f>
        <v>0</v>
      </c>
      <c r="K325" s="221" t="s">
        <v>145</v>
      </c>
      <c r="L325" s="44"/>
      <c r="M325" s="226" t="s">
        <v>1</v>
      </c>
      <c r="N325" s="227" t="s">
        <v>41</v>
      </c>
      <c r="O325" s="91"/>
      <c r="P325" s="228">
        <f>O325*H325</f>
        <v>0</v>
      </c>
      <c r="Q325" s="228">
        <v>0.00060999999999999997</v>
      </c>
      <c r="R325" s="228">
        <f>Q325*H325</f>
        <v>0.090279999999999999</v>
      </c>
      <c r="S325" s="228">
        <v>0</v>
      </c>
      <c r="T325" s="22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0" t="s">
        <v>146</v>
      </c>
      <c r="AT325" s="230" t="s">
        <v>141</v>
      </c>
      <c r="AU325" s="230" t="s">
        <v>86</v>
      </c>
      <c r="AY325" s="17" t="s">
        <v>139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7" t="s">
        <v>84</v>
      </c>
      <c r="BK325" s="231">
        <f>ROUND(I325*H325,2)</f>
        <v>0</v>
      </c>
      <c r="BL325" s="17" t="s">
        <v>146</v>
      </c>
      <c r="BM325" s="230" t="s">
        <v>369</v>
      </c>
    </row>
    <row r="326" s="14" customFormat="1">
      <c r="A326" s="14"/>
      <c r="B326" s="247"/>
      <c r="C326" s="248"/>
      <c r="D326" s="232" t="s">
        <v>150</v>
      </c>
      <c r="E326" s="249" t="s">
        <v>1</v>
      </c>
      <c r="F326" s="250" t="s">
        <v>365</v>
      </c>
      <c r="G326" s="248"/>
      <c r="H326" s="251">
        <v>148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150</v>
      </c>
      <c r="AU326" s="257" t="s">
        <v>86</v>
      </c>
      <c r="AV326" s="14" t="s">
        <v>86</v>
      </c>
      <c r="AW326" s="14" t="s">
        <v>32</v>
      </c>
      <c r="AX326" s="14" t="s">
        <v>76</v>
      </c>
      <c r="AY326" s="257" t="s">
        <v>139</v>
      </c>
    </row>
    <row r="327" s="15" customFormat="1">
      <c r="A327" s="15"/>
      <c r="B327" s="258"/>
      <c r="C327" s="259"/>
      <c r="D327" s="232" t="s">
        <v>150</v>
      </c>
      <c r="E327" s="260" t="s">
        <v>1</v>
      </c>
      <c r="F327" s="261" t="s">
        <v>153</v>
      </c>
      <c r="G327" s="259"/>
      <c r="H327" s="262">
        <v>148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150</v>
      </c>
      <c r="AU327" s="268" t="s">
        <v>86</v>
      </c>
      <c r="AV327" s="15" t="s">
        <v>146</v>
      </c>
      <c r="AW327" s="15" t="s">
        <v>32</v>
      </c>
      <c r="AX327" s="15" t="s">
        <v>84</v>
      </c>
      <c r="AY327" s="268" t="s">
        <v>139</v>
      </c>
    </row>
    <row r="328" s="2" customFormat="1" ht="21.75" customHeight="1">
      <c r="A328" s="38"/>
      <c r="B328" s="39"/>
      <c r="C328" s="219" t="s">
        <v>370</v>
      </c>
      <c r="D328" s="219" t="s">
        <v>141</v>
      </c>
      <c r="E328" s="220" t="s">
        <v>371</v>
      </c>
      <c r="F328" s="221" t="s">
        <v>372</v>
      </c>
      <c r="G328" s="222" t="s">
        <v>352</v>
      </c>
      <c r="H328" s="223">
        <v>1440</v>
      </c>
      <c r="I328" s="224"/>
      <c r="J328" s="225">
        <f>ROUND(I328*H328,2)</f>
        <v>0</v>
      </c>
      <c r="K328" s="221" t="s">
        <v>1</v>
      </c>
      <c r="L328" s="44"/>
      <c r="M328" s="226" t="s">
        <v>1</v>
      </c>
      <c r="N328" s="227" t="s">
        <v>41</v>
      </c>
      <c r="O328" s="91"/>
      <c r="P328" s="228">
        <f>O328*H328</f>
        <v>0</v>
      </c>
      <c r="Q328" s="228">
        <v>0.00060999999999999997</v>
      </c>
      <c r="R328" s="228">
        <f>Q328*H328</f>
        <v>0.87839999999999996</v>
      </c>
      <c r="S328" s="228">
        <v>0</v>
      </c>
      <c r="T328" s="22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0" t="s">
        <v>146</v>
      </c>
      <c r="AT328" s="230" t="s">
        <v>141</v>
      </c>
      <c r="AU328" s="230" t="s">
        <v>86</v>
      </c>
      <c r="AY328" s="17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7" t="s">
        <v>84</v>
      </c>
      <c r="BK328" s="231">
        <f>ROUND(I328*H328,2)</f>
        <v>0</v>
      </c>
      <c r="BL328" s="17" t="s">
        <v>146</v>
      </c>
      <c r="BM328" s="230" t="s">
        <v>373</v>
      </c>
    </row>
    <row r="329" s="14" customFormat="1">
      <c r="A329" s="14"/>
      <c r="B329" s="247"/>
      <c r="C329" s="248"/>
      <c r="D329" s="232" t="s">
        <v>150</v>
      </c>
      <c r="E329" s="249" t="s">
        <v>1</v>
      </c>
      <c r="F329" s="250" t="s">
        <v>374</v>
      </c>
      <c r="G329" s="248"/>
      <c r="H329" s="251">
        <v>1440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150</v>
      </c>
      <c r="AU329" s="257" t="s">
        <v>86</v>
      </c>
      <c r="AV329" s="14" t="s">
        <v>86</v>
      </c>
      <c r="AW329" s="14" t="s">
        <v>32</v>
      </c>
      <c r="AX329" s="14" t="s">
        <v>76</v>
      </c>
      <c r="AY329" s="257" t="s">
        <v>139</v>
      </c>
    </row>
    <row r="330" s="15" customFormat="1">
      <c r="A330" s="15"/>
      <c r="B330" s="258"/>
      <c r="C330" s="259"/>
      <c r="D330" s="232" t="s">
        <v>150</v>
      </c>
      <c r="E330" s="260" t="s">
        <v>1</v>
      </c>
      <c r="F330" s="261" t="s">
        <v>153</v>
      </c>
      <c r="G330" s="259"/>
      <c r="H330" s="262">
        <v>1440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150</v>
      </c>
      <c r="AU330" s="268" t="s">
        <v>86</v>
      </c>
      <c r="AV330" s="15" t="s">
        <v>146</v>
      </c>
      <c r="AW330" s="15" t="s">
        <v>32</v>
      </c>
      <c r="AX330" s="15" t="s">
        <v>84</v>
      </c>
      <c r="AY330" s="268" t="s">
        <v>139</v>
      </c>
    </row>
    <row r="331" s="2" customFormat="1" ht="90" customHeight="1">
      <c r="A331" s="38"/>
      <c r="B331" s="39"/>
      <c r="C331" s="219" t="s">
        <v>375</v>
      </c>
      <c r="D331" s="219" t="s">
        <v>141</v>
      </c>
      <c r="E331" s="220" t="s">
        <v>376</v>
      </c>
      <c r="F331" s="221" t="s">
        <v>377</v>
      </c>
      <c r="G331" s="222" t="s">
        <v>352</v>
      </c>
      <c r="H331" s="223">
        <v>1300</v>
      </c>
      <c r="I331" s="224"/>
      <c r="J331" s="225">
        <f>ROUND(I331*H331,2)</f>
        <v>0</v>
      </c>
      <c r="K331" s="221" t="s">
        <v>145</v>
      </c>
      <c r="L331" s="44"/>
      <c r="M331" s="226" t="s">
        <v>1</v>
      </c>
      <c r="N331" s="227" t="s">
        <v>41</v>
      </c>
      <c r="O331" s="91"/>
      <c r="P331" s="228">
        <f>O331*H331</f>
        <v>0</v>
      </c>
      <c r="Q331" s="228">
        <v>0</v>
      </c>
      <c r="R331" s="228">
        <f>Q331*H331</f>
        <v>0</v>
      </c>
      <c r="S331" s="228">
        <v>0.19400000000000001</v>
      </c>
      <c r="T331" s="229">
        <f>S331*H331</f>
        <v>252.20000000000002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0" t="s">
        <v>146</v>
      </c>
      <c r="AT331" s="230" t="s">
        <v>141</v>
      </c>
      <c r="AU331" s="230" t="s">
        <v>86</v>
      </c>
      <c r="AY331" s="17" t="s">
        <v>139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7" t="s">
        <v>84</v>
      </c>
      <c r="BK331" s="231">
        <f>ROUND(I331*H331,2)</f>
        <v>0</v>
      </c>
      <c r="BL331" s="17" t="s">
        <v>146</v>
      </c>
      <c r="BM331" s="230" t="s">
        <v>378</v>
      </c>
    </row>
    <row r="332" s="14" customFormat="1">
      <c r="A332" s="14"/>
      <c r="B332" s="247"/>
      <c r="C332" s="248"/>
      <c r="D332" s="232" t="s">
        <v>150</v>
      </c>
      <c r="E332" s="249" t="s">
        <v>1</v>
      </c>
      <c r="F332" s="250" t="s">
        <v>379</v>
      </c>
      <c r="G332" s="248"/>
      <c r="H332" s="251">
        <v>1300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150</v>
      </c>
      <c r="AU332" s="257" t="s">
        <v>86</v>
      </c>
      <c r="AV332" s="14" t="s">
        <v>86</v>
      </c>
      <c r="AW332" s="14" t="s">
        <v>32</v>
      </c>
      <c r="AX332" s="14" t="s">
        <v>76</v>
      </c>
      <c r="AY332" s="257" t="s">
        <v>139</v>
      </c>
    </row>
    <row r="333" s="15" customFormat="1">
      <c r="A333" s="15"/>
      <c r="B333" s="258"/>
      <c r="C333" s="259"/>
      <c r="D333" s="232" t="s">
        <v>150</v>
      </c>
      <c r="E333" s="260" t="s">
        <v>1</v>
      </c>
      <c r="F333" s="261" t="s">
        <v>153</v>
      </c>
      <c r="G333" s="259"/>
      <c r="H333" s="262">
        <v>1300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8" t="s">
        <v>150</v>
      </c>
      <c r="AU333" s="268" t="s">
        <v>86</v>
      </c>
      <c r="AV333" s="15" t="s">
        <v>146</v>
      </c>
      <c r="AW333" s="15" t="s">
        <v>32</v>
      </c>
      <c r="AX333" s="15" t="s">
        <v>84</v>
      </c>
      <c r="AY333" s="268" t="s">
        <v>139</v>
      </c>
    </row>
    <row r="334" s="2" customFormat="1" ht="66.75" customHeight="1">
      <c r="A334" s="38"/>
      <c r="B334" s="39"/>
      <c r="C334" s="219" t="s">
        <v>380</v>
      </c>
      <c r="D334" s="219" t="s">
        <v>141</v>
      </c>
      <c r="E334" s="220" t="s">
        <v>381</v>
      </c>
      <c r="F334" s="221" t="s">
        <v>382</v>
      </c>
      <c r="G334" s="222" t="s">
        <v>352</v>
      </c>
      <c r="H334" s="223">
        <v>16</v>
      </c>
      <c r="I334" s="224"/>
      <c r="J334" s="225">
        <f>ROUND(I334*H334,2)</f>
        <v>0</v>
      </c>
      <c r="K334" s="221" t="s">
        <v>145</v>
      </c>
      <c r="L334" s="44"/>
      <c r="M334" s="226" t="s">
        <v>1</v>
      </c>
      <c r="N334" s="227" t="s">
        <v>41</v>
      </c>
      <c r="O334" s="91"/>
      <c r="P334" s="228">
        <f>O334*H334</f>
        <v>0</v>
      </c>
      <c r="Q334" s="228">
        <v>0</v>
      </c>
      <c r="R334" s="228">
        <f>Q334*H334</f>
        <v>0</v>
      </c>
      <c r="S334" s="228">
        <v>0.065000000000000002</v>
      </c>
      <c r="T334" s="229">
        <f>S334*H334</f>
        <v>1.04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146</v>
      </c>
      <c r="AT334" s="230" t="s">
        <v>141</v>
      </c>
      <c r="AU334" s="230" t="s">
        <v>86</v>
      </c>
      <c r="AY334" s="17" t="s">
        <v>139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84</v>
      </c>
      <c r="BK334" s="231">
        <f>ROUND(I334*H334,2)</f>
        <v>0</v>
      </c>
      <c r="BL334" s="17" t="s">
        <v>146</v>
      </c>
      <c r="BM334" s="230" t="s">
        <v>383</v>
      </c>
    </row>
    <row r="335" s="14" customFormat="1">
      <c r="A335" s="14"/>
      <c r="B335" s="247"/>
      <c r="C335" s="248"/>
      <c r="D335" s="232" t="s">
        <v>150</v>
      </c>
      <c r="E335" s="249" t="s">
        <v>1</v>
      </c>
      <c r="F335" s="250" t="s">
        <v>384</v>
      </c>
      <c r="G335" s="248"/>
      <c r="H335" s="251">
        <v>16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150</v>
      </c>
      <c r="AU335" s="257" t="s">
        <v>86</v>
      </c>
      <c r="AV335" s="14" t="s">
        <v>86</v>
      </c>
      <c r="AW335" s="14" t="s">
        <v>32</v>
      </c>
      <c r="AX335" s="14" t="s">
        <v>76</v>
      </c>
      <c r="AY335" s="257" t="s">
        <v>139</v>
      </c>
    </row>
    <row r="336" s="15" customFormat="1">
      <c r="A336" s="15"/>
      <c r="B336" s="258"/>
      <c r="C336" s="259"/>
      <c r="D336" s="232" t="s">
        <v>150</v>
      </c>
      <c r="E336" s="260" t="s">
        <v>1</v>
      </c>
      <c r="F336" s="261" t="s">
        <v>153</v>
      </c>
      <c r="G336" s="259"/>
      <c r="H336" s="262">
        <v>16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8" t="s">
        <v>150</v>
      </c>
      <c r="AU336" s="268" t="s">
        <v>86</v>
      </c>
      <c r="AV336" s="15" t="s">
        <v>146</v>
      </c>
      <c r="AW336" s="15" t="s">
        <v>32</v>
      </c>
      <c r="AX336" s="15" t="s">
        <v>84</v>
      </c>
      <c r="AY336" s="268" t="s">
        <v>139</v>
      </c>
    </row>
    <row r="337" s="2" customFormat="1" ht="66.75" customHeight="1">
      <c r="A337" s="38"/>
      <c r="B337" s="39"/>
      <c r="C337" s="219" t="s">
        <v>385</v>
      </c>
      <c r="D337" s="219" t="s">
        <v>141</v>
      </c>
      <c r="E337" s="220" t="s">
        <v>386</v>
      </c>
      <c r="F337" s="221" t="s">
        <v>387</v>
      </c>
      <c r="G337" s="222" t="s">
        <v>144</v>
      </c>
      <c r="H337" s="223">
        <v>1330</v>
      </c>
      <c r="I337" s="224"/>
      <c r="J337" s="225">
        <f>ROUND(I337*H337,2)</f>
        <v>0</v>
      </c>
      <c r="K337" s="221" t="s">
        <v>145</v>
      </c>
      <c r="L337" s="44"/>
      <c r="M337" s="226" t="s">
        <v>1</v>
      </c>
      <c r="N337" s="227" t="s">
        <v>41</v>
      </c>
      <c r="O337" s="91"/>
      <c r="P337" s="228">
        <f>O337*H337</f>
        <v>0</v>
      </c>
      <c r="Q337" s="228">
        <v>0</v>
      </c>
      <c r="R337" s="228">
        <f>Q337*H337</f>
        <v>0</v>
      </c>
      <c r="S337" s="228">
        <v>0.126</v>
      </c>
      <c r="T337" s="229">
        <f>S337*H337</f>
        <v>167.58000000000001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0" t="s">
        <v>146</v>
      </c>
      <c r="AT337" s="230" t="s">
        <v>141</v>
      </c>
      <c r="AU337" s="230" t="s">
        <v>86</v>
      </c>
      <c r="AY337" s="17" t="s">
        <v>139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7" t="s">
        <v>84</v>
      </c>
      <c r="BK337" s="231">
        <f>ROUND(I337*H337,2)</f>
        <v>0</v>
      </c>
      <c r="BL337" s="17" t="s">
        <v>146</v>
      </c>
      <c r="BM337" s="230" t="s">
        <v>388</v>
      </c>
    </row>
    <row r="338" s="13" customFormat="1">
      <c r="A338" s="13"/>
      <c r="B338" s="237"/>
      <c r="C338" s="238"/>
      <c r="D338" s="232" t="s">
        <v>150</v>
      </c>
      <c r="E338" s="239" t="s">
        <v>1</v>
      </c>
      <c r="F338" s="240" t="s">
        <v>325</v>
      </c>
      <c r="G338" s="238"/>
      <c r="H338" s="239" t="s">
        <v>1</v>
      </c>
      <c r="I338" s="241"/>
      <c r="J338" s="238"/>
      <c r="K338" s="238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150</v>
      </c>
      <c r="AU338" s="246" t="s">
        <v>86</v>
      </c>
      <c r="AV338" s="13" t="s">
        <v>84</v>
      </c>
      <c r="AW338" s="13" t="s">
        <v>32</v>
      </c>
      <c r="AX338" s="13" t="s">
        <v>76</v>
      </c>
      <c r="AY338" s="246" t="s">
        <v>139</v>
      </c>
    </row>
    <row r="339" s="14" customFormat="1">
      <c r="A339" s="14"/>
      <c r="B339" s="247"/>
      <c r="C339" s="248"/>
      <c r="D339" s="232" t="s">
        <v>150</v>
      </c>
      <c r="E339" s="249" t="s">
        <v>1</v>
      </c>
      <c r="F339" s="250" t="s">
        <v>326</v>
      </c>
      <c r="G339" s="248"/>
      <c r="H339" s="251">
        <v>1330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150</v>
      </c>
      <c r="AU339" s="257" t="s">
        <v>86</v>
      </c>
      <c r="AV339" s="14" t="s">
        <v>86</v>
      </c>
      <c r="AW339" s="14" t="s">
        <v>32</v>
      </c>
      <c r="AX339" s="14" t="s">
        <v>76</v>
      </c>
      <c r="AY339" s="257" t="s">
        <v>139</v>
      </c>
    </row>
    <row r="340" s="15" customFormat="1">
      <c r="A340" s="15"/>
      <c r="B340" s="258"/>
      <c r="C340" s="259"/>
      <c r="D340" s="232" t="s">
        <v>150</v>
      </c>
      <c r="E340" s="260" t="s">
        <v>1</v>
      </c>
      <c r="F340" s="261" t="s">
        <v>153</v>
      </c>
      <c r="G340" s="259"/>
      <c r="H340" s="262">
        <v>1330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150</v>
      </c>
      <c r="AU340" s="268" t="s">
        <v>86</v>
      </c>
      <c r="AV340" s="15" t="s">
        <v>146</v>
      </c>
      <c r="AW340" s="15" t="s">
        <v>32</v>
      </c>
      <c r="AX340" s="15" t="s">
        <v>84</v>
      </c>
      <c r="AY340" s="268" t="s">
        <v>139</v>
      </c>
    </row>
    <row r="341" s="2" customFormat="1" ht="16.5" customHeight="1">
      <c r="A341" s="38"/>
      <c r="B341" s="39"/>
      <c r="C341" s="219" t="s">
        <v>389</v>
      </c>
      <c r="D341" s="219" t="s">
        <v>141</v>
      </c>
      <c r="E341" s="220" t="s">
        <v>390</v>
      </c>
      <c r="F341" s="221" t="s">
        <v>391</v>
      </c>
      <c r="G341" s="222" t="s">
        <v>94</v>
      </c>
      <c r="H341" s="223">
        <v>22</v>
      </c>
      <c r="I341" s="224"/>
      <c r="J341" s="225">
        <f>ROUND(I341*H341,2)</f>
        <v>0</v>
      </c>
      <c r="K341" s="221" t="s">
        <v>217</v>
      </c>
      <c r="L341" s="44"/>
      <c r="M341" s="226" t="s">
        <v>1</v>
      </c>
      <c r="N341" s="227" t="s">
        <v>41</v>
      </c>
      <c r="O341" s="91"/>
      <c r="P341" s="228">
        <f>O341*H341</f>
        <v>0</v>
      </c>
      <c r="Q341" s="228">
        <v>0.12</v>
      </c>
      <c r="R341" s="228">
        <f>Q341*H341</f>
        <v>2.6399999999999997</v>
      </c>
      <c r="S341" s="228">
        <v>2.1000000000000001</v>
      </c>
      <c r="T341" s="229">
        <f>S341*H341</f>
        <v>46.200000000000003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0" t="s">
        <v>146</v>
      </c>
      <c r="AT341" s="230" t="s">
        <v>141</v>
      </c>
      <c r="AU341" s="230" t="s">
        <v>86</v>
      </c>
      <c r="AY341" s="17" t="s">
        <v>139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7" t="s">
        <v>84</v>
      </c>
      <c r="BK341" s="231">
        <f>ROUND(I341*H341,2)</f>
        <v>0</v>
      </c>
      <c r="BL341" s="17" t="s">
        <v>146</v>
      </c>
      <c r="BM341" s="230" t="s">
        <v>392</v>
      </c>
    </row>
    <row r="342" s="2" customFormat="1">
      <c r="A342" s="38"/>
      <c r="B342" s="39"/>
      <c r="C342" s="40"/>
      <c r="D342" s="232" t="s">
        <v>148</v>
      </c>
      <c r="E342" s="40"/>
      <c r="F342" s="233" t="s">
        <v>393</v>
      </c>
      <c r="G342" s="40"/>
      <c r="H342" s="40"/>
      <c r="I342" s="234"/>
      <c r="J342" s="40"/>
      <c r="K342" s="40"/>
      <c r="L342" s="44"/>
      <c r="M342" s="235"/>
      <c r="N342" s="236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148</v>
      </c>
      <c r="AU342" s="17" t="s">
        <v>86</v>
      </c>
    </row>
    <row r="343" s="13" customFormat="1">
      <c r="A343" s="13"/>
      <c r="B343" s="237"/>
      <c r="C343" s="238"/>
      <c r="D343" s="232" t="s">
        <v>150</v>
      </c>
      <c r="E343" s="239" t="s">
        <v>1</v>
      </c>
      <c r="F343" s="240" t="s">
        <v>394</v>
      </c>
      <c r="G343" s="238"/>
      <c r="H343" s="239" t="s">
        <v>1</v>
      </c>
      <c r="I343" s="241"/>
      <c r="J343" s="238"/>
      <c r="K343" s="238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150</v>
      </c>
      <c r="AU343" s="246" t="s">
        <v>86</v>
      </c>
      <c r="AV343" s="13" t="s">
        <v>84</v>
      </c>
      <c r="AW343" s="13" t="s">
        <v>32</v>
      </c>
      <c r="AX343" s="13" t="s">
        <v>76</v>
      </c>
      <c r="AY343" s="246" t="s">
        <v>139</v>
      </c>
    </row>
    <row r="344" s="14" customFormat="1">
      <c r="A344" s="14"/>
      <c r="B344" s="247"/>
      <c r="C344" s="248"/>
      <c r="D344" s="232" t="s">
        <v>150</v>
      </c>
      <c r="E344" s="249" t="s">
        <v>1</v>
      </c>
      <c r="F344" s="250" t="s">
        <v>395</v>
      </c>
      <c r="G344" s="248"/>
      <c r="H344" s="251">
        <v>22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150</v>
      </c>
      <c r="AU344" s="257" t="s">
        <v>86</v>
      </c>
      <c r="AV344" s="14" t="s">
        <v>86</v>
      </c>
      <c r="AW344" s="14" t="s">
        <v>32</v>
      </c>
      <c r="AX344" s="14" t="s">
        <v>76</v>
      </c>
      <c r="AY344" s="257" t="s">
        <v>139</v>
      </c>
    </row>
    <row r="345" s="15" customFormat="1">
      <c r="A345" s="15"/>
      <c r="B345" s="258"/>
      <c r="C345" s="259"/>
      <c r="D345" s="232" t="s">
        <v>150</v>
      </c>
      <c r="E345" s="260" t="s">
        <v>1</v>
      </c>
      <c r="F345" s="261" t="s">
        <v>153</v>
      </c>
      <c r="G345" s="259"/>
      <c r="H345" s="262">
        <v>22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8" t="s">
        <v>150</v>
      </c>
      <c r="AU345" s="268" t="s">
        <v>86</v>
      </c>
      <c r="AV345" s="15" t="s">
        <v>146</v>
      </c>
      <c r="AW345" s="15" t="s">
        <v>32</v>
      </c>
      <c r="AX345" s="15" t="s">
        <v>84</v>
      </c>
      <c r="AY345" s="268" t="s">
        <v>139</v>
      </c>
    </row>
    <row r="346" s="2" customFormat="1" ht="62.7" customHeight="1">
      <c r="A346" s="38"/>
      <c r="B346" s="39"/>
      <c r="C346" s="219" t="s">
        <v>396</v>
      </c>
      <c r="D346" s="219" t="s">
        <v>141</v>
      </c>
      <c r="E346" s="220" t="s">
        <v>397</v>
      </c>
      <c r="F346" s="221" t="s">
        <v>398</v>
      </c>
      <c r="G346" s="222" t="s">
        <v>352</v>
      </c>
      <c r="H346" s="223">
        <v>41</v>
      </c>
      <c r="I346" s="224"/>
      <c r="J346" s="225">
        <f>ROUND(I346*H346,2)</f>
        <v>0</v>
      </c>
      <c r="K346" s="221" t="s">
        <v>145</v>
      </c>
      <c r="L346" s="44"/>
      <c r="M346" s="226" t="s">
        <v>1</v>
      </c>
      <c r="N346" s="227" t="s">
        <v>41</v>
      </c>
      <c r="O346" s="91"/>
      <c r="P346" s="228">
        <f>O346*H346</f>
        <v>0</v>
      </c>
      <c r="Q346" s="228">
        <v>0</v>
      </c>
      <c r="R346" s="228">
        <f>Q346*H346</f>
        <v>0</v>
      </c>
      <c r="S346" s="228">
        <v>2.0550000000000002</v>
      </c>
      <c r="T346" s="229">
        <f>S346*H346</f>
        <v>84.25500000000001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0" t="s">
        <v>146</v>
      </c>
      <c r="AT346" s="230" t="s">
        <v>141</v>
      </c>
      <c r="AU346" s="230" t="s">
        <v>86</v>
      </c>
      <c r="AY346" s="17" t="s">
        <v>139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7" t="s">
        <v>84</v>
      </c>
      <c r="BK346" s="231">
        <f>ROUND(I346*H346,2)</f>
        <v>0</v>
      </c>
      <c r="BL346" s="17" t="s">
        <v>146</v>
      </c>
      <c r="BM346" s="230" t="s">
        <v>399</v>
      </c>
    </row>
    <row r="347" s="14" customFormat="1">
      <c r="A347" s="14"/>
      <c r="B347" s="247"/>
      <c r="C347" s="248"/>
      <c r="D347" s="232" t="s">
        <v>150</v>
      </c>
      <c r="E347" s="249" t="s">
        <v>1</v>
      </c>
      <c r="F347" s="250" t="s">
        <v>400</v>
      </c>
      <c r="G347" s="248"/>
      <c r="H347" s="251">
        <v>41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150</v>
      </c>
      <c r="AU347" s="257" t="s">
        <v>86</v>
      </c>
      <c r="AV347" s="14" t="s">
        <v>86</v>
      </c>
      <c r="AW347" s="14" t="s">
        <v>32</v>
      </c>
      <c r="AX347" s="14" t="s">
        <v>76</v>
      </c>
      <c r="AY347" s="257" t="s">
        <v>139</v>
      </c>
    </row>
    <row r="348" s="15" customFormat="1">
      <c r="A348" s="15"/>
      <c r="B348" s="258"/>
      <c r="C348" s="259"/>
      <c r="D348" s="232" t="s">
        <v>150</v>
      </c>
      <c r="E348" s="260" t="s">
        <v>1</v>
      </c>
      <c r="F348" s="261" t="s">
        <v>153</v>
      </c>
      <c r="G348" s="259"/>
      <c r="H348" s="262">
        <v>41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8" t="s">
        <v>150</v>
      </c>
      <c r="AU348" s="268" t="s">
        <v>86</v>
      </c>
      <c r="AV348" s="15" t="s">
        <v>146</v>
      </c>
      <c r="AW348" s="15" t="s">
        <v>32</v>
      </c>
      <c r="AX348" s="15" t="s">
        <v>84</v>
      </c>
      <c r="AY348" s="268" t="s">
        <v>139</v>
      </c>
    </row>
    <row r="349" s="2" customFormat="1" ht="49.05" customHeight="1">
      <c r="A349" s="38"/>
      <c r="B349" s="39"/>
      <c r="C349" s="219" t="s">
        <v>401</v>
      </c>
      <c r="D349" s="219" t="s">
        <v>141</v>
      </c>
      <c r="E349" s="220" t="s">
        <v>402</v>
      </c>
      <c r="F349" s="221" t="s">
        <v>403</v>
      </c>
      <c r="G349" s="222" t="s">
        <v>331</v>
      </c>
      <c r="H349" s="223">
        <v>65</v>
      </c>
      <c r="I349" s="224"/>
      <c r="J349" s="225">
        <f>ROUND(I349*H349,2)</f>
        <v>0</v>
      </c>
      <c r="K349" s="221" t="s">
        <v>145</v>
      </c>
      <c r="L349" s="44"/>
      <c r="M349" s="226" t="s">
        <v>1</v>
      </c>
      <c r="N349" s="227" t="s">
        <v>41</v>
      </c>
      <c r="O349" s="91"/>
      <c r="P349" s="228">
        <f>O349*H349</f>
        <v>0</v>
      </c>
      <c r="Q349" s="228">
        <v>0</v>
      </c>
      <c r="R349" s="228">
        <f>Q349*H349</f>
        <v>0</v>
      </c>
      <c r="S349" s="228">
        <v>0.0020999999999999999</v>
      </c>
      <c r="T349" s="229">
        <f>S349*H349</f>
        <v>0.13649999999999998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146</v>
      </c>
      <c r="AT349" s="230" t="s">
        <v>141</v>
      </c>
      <c r="AU349" s="230" t="s">
        <v>86</v>
      </c>
      <c r="AY349" s="17" t="s">
        <v>139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84</v>
      </c>
      <c r="BK349" s="231">
        <f>ROUND(I349*H349,2)</f>
        <v>0</v>
      </c>
      <c r="BL349" s="17" t="s">
        <v>146</v>
      </c>
      <c r="BM349" s="230" t="s">
        <v>404</v>
      </c>
    </row>
    <row r="350" s="14" customFormat="1">
      <c r="A350" s="14"/>
      <c r="B350" s="247"/>
      <c r="C350" s="248"/>
      <c r="D350" s="232" t="s">
        <v>150</v>
      </c>
      <c r="E350" s="249" t="s">
        <v>1</v>
      </c>
      <c r="F350" s="250" t="s">
        <v>405</v>
      </c>
      <c r="G350" s="248"/>
      <c r="H350" s="251">
        <v>65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150</v>
      </c>
      <c r="AU350" s="257" t="s">
        <v>86</v>
      </c>
      <c r="AV350" s="14" t="s">
        <v>86</v>
      </c>
      <c r="AW350" s="14" t="s">
        <v>32</v>
      </c>
      <c r="AX350" s="14" t="s">
        <v>76</v>
      </c>
      <c r="AY350" s="257" t="s">
        <v>139</v>
      </c>
    </row>
    <row r="351" s="15" customFormat="1">
      <c r="A351" s="15"/>
      <c r="B351" s="258"/>
      <c r="C351" s="259"/>
      <c r="D351" s="232" t="s">
        <v>150</v>
      </c>
      <c r="E351" s="260" t="s">
        <v>1</v>
      </c>
      <c r="F351" s="261" t="s">
        <v>153</v>
      </c>
      <c r="G351" s="259"/>
      <c r="H351" s="262">
        <v>65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8" t="s">
        <v>150</v>
      </c>
      <c r="AU351" s="268" t="s">
        <v>86</v>
      </c>
      <c r="AV351" s="15" t="s">
        <v>146</v>
      </c>
      <c r="AW351" s="15" t="s">
        <v>32</v>
      </c>
      <c r="AX351" s="15" t="s">
        <v>84</v>
      </c>
      <c r="AY351" s="268" t="s">
        <v>139</v>
      </c>
    </row>
    <row r="352" s="2" customFormat="1" ht="33" customHeight="1">
      <c r="A352" s="38"/>
      <c r="B352" s="39"/>
      <c r="C352" s="219" t="s">
        <v>406</v>
      </c>
      <c r="D352" s="219" t="s">
        <v>141</v>
      </c>
      <c r="E352" s="220" t="s">
        <v>407</v>
      </c>
      <c r="F352" s="221" t="s">
        <v>408</v>
      </c>
      <c r="G352" s="222" t="s">
        <v>331</v>
      </c>
      <c r="H352" s="223">
        <v>4</v>
      </c>
      <c r="I352" s="224"/>
      <c r="J352" s="225">
        <f>ROUND(I352*H352,2)</f>
        <v>0</v>
      </c>
      <c r="K352" s="221" t="s">
        <v>145</v>
      </c>
      <c r="L352" s="44"/>
      <c r="M352" s="226" t="s">
        <v>1</v>
      </c>
      <c r="N352" s="227" t="s">
        <v>41</v>
      </c>
      <c r="O352" s="91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0" t="s">
        <v>146</v>
      </c>
      <c r="AT352" s="230" t="s">
        <v>141</v>
      </c>
      <c r="AU352" s="230" t="s">
        <v>86</v>
      </c>
      <c r="AY352" s="17" t="s">
        <v>139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7" t="s">
        <v>84</v>
      </c>
      <c r="BK352" s="231">
        <f>ROUND(I352*H352,2)</f>
        <v>0</v>
      </c>
      <c r="BL352" s="17" t="s">
        <v>146</v>
      </c>
      <c r="BM352" s="230" t="s">
        <v>409</v>
      </c>
    </row>
    <row r="353" s="2" customFormat="1" ht="16.5" customHeight="1">
      <c r="A353" s="38"/>
      <c r="B353" s="39"/>
      <c r="C353" s="269" t="s">
        <v>410</v>
      </c>
      <c r="D353" s="269" t="s">
        <v>284</v>
      </c>
      <c r="E353" s="270" t="s">
        <v>411</v>
      </c>
      <c r="F353" s="271" t="s">
        <v>412</v>
      </c>
      <c r="G353" s="272" t="s">
        <v>331</v>
      </c>
      <c r="H353" s="273">
        <v>4</v>
      </c>
      <c r="I353" s="274"/>
      <c r="J353" s="275">
        <f>ROUND(I353*H353,2)</f>
        <v>0</v>
      </c>
      <c r="K353" s="271" t="s">
        <v>1</v>
      </c>
      <c r="L353" s="276"/>
      <c r="M353" s="277" t="s">
        <v>1</v>
      </c>
      <c r="N353" s="278" t="s">
        <v>41</v>
      </c>
      <c r="O353" s="91"/>
      <c r="P353" s="228">
        <f>O353*H353</f>
        <v>0</v>
      </c>
      <c r="Q353" s="228">
        <v>0.0020999999999999999</v>
      </c>
      <c r="R353" s="228">
        <f>Q353*H353</f>
        <v>0.0083999999999999995</v>
      </c>
      <c r="S353" s="228">
        <v>0</v>
      </c>
      <c r="T353" s="22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0" t="s">
        <v>197</v>
      </c>
      <c r="AT353" s="230" t="s">
        <v>284</v>
      </c>
      <c r="AU353" s="230" t="s">
        <v>86</v>
      </c>
      <c r="AY353" s="17" t="s">
        <v>139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7" t="s">
        <v>84</v>
      </c>
      <c r="BK353" s="231">
        <f>ROUND(I353*H353,2)</f>
        <v>0</v>
      </c>
      <c r="BL353" s="17" t="s">
        <v>146</v>
      </c>
      <c r="BM353" s="230" t="s">
        <v>413</v>
      </c>
    </row>
    <row r="354" s="2" customFormat="1" ht="24.15" customHeight="1">
      <c r="A354" s="38"/>
      <c r="B354" s="39"/>
      <c r="C354" s="219" t="s">
        <v>414</v>
      </c>
      <c r="D354" s="219" t="s">
        <v>141</v>
      </c>
      <c r="E354" s="220" t="s">
        <v>415</v>
      </c>
      <c r="F354" s="221" t="s">
        <v>416</v>
      </c>
      <c r="G354" s="222" t="s">
        <v>331</v>
      </c>
      <c r="H354" s="223">
        <v>62</v>
      </c>
      <c r="I354" s="224"/>
      <c r="J354" s="225">
        <f>ROUND(I354*H354,2)</f>
        <v>0</v>
      </c>
      <c r="K354" s="221" t="s">
        <v>145</v>
      </c>
      <c r="L354" s="44"/>
      <c r="M354" s="226" t="s">
        <v>1</v>
      </c>
      <c r="N354" s="227" t="s">
        <v>41</v>
      </c>
      <c r="O354" s="91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0" t="s">
        <v>146</v>
      </c>
      <c r="AT354" s="230" t="s">
        <v>141</v>
      </c>
      <c r="AU354" s="230" t="s">
        <v>86</v>
      </c>
      <c r="AY354" s="17" t="s">
        <v>139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7" t="s">
        <v>84</v>
      </c>
      <c r="BK354" s="231">
        <f>ROUND(I354*H354,2)</f>
        <v>0</v>
      </c>
      <c r="BL354" s="17" t="s">
        <v>146</v>
      </c>
      <c r="BM354" s="230" t="s">
        <v>417</v>
      </c>
    </row>
    <row r="355" s="14" customFormat="1">
      <c r="A355" s="14"/>
      <c r="B355" s="247"/>
      <c r="C355" s="248"/>
      <c r="D355" s="232" t="s">
        <v>150</v>
      </c>
      <c r="E355" s="249" t="s">
        <v>1</v>
      </c>
      <c r="F355" s="250" t="s">
        <v>418</v>
      </c>
      <c r="G355" s="248"/>
      <c r="H355" s="251">
        <v>62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150</v>
      </c>
      <c r="AU355" s="257" t="s">
        <v>86</v>
      </c>
      <c r="AV355" s="14" t="s">
        <v>86</v>
      </c>
      <c r="AW355" s="14" t="s">
        <v>32</v>
      </c>
      <c r="AX355" s="14" t="s">
        <v>76</v>
      </c>
      <c r="AY355" s="257" t="s">
        <v>139</v>
      </c>
    </row>
    <row r="356" s="15" customFormat="1">
      <c r="A356" s="15"/>
      <c r="B356" s="258"/>
      <c r="C356" s="259"/>
      <c r="D356" s="232" t="s">
        <v>150</v>
      </c>
      <c r="E356" s="260" t="s">
        <v>1</v>
      </c>
      <c r="F356" s="261" t="s">
        <v>153</v>
      </c>
      <c r="G356" s="259"/>
      <c r="H356" s="262">
        <v>62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8" t="s">
        <v>150</v>
      </c>
      <c r="AU356" s="268" t="s">
        <v>86</v>
      </c>
      <c r="AV356" s="15" t="s">
        <v>146</v>
      </c>
      <c r="AW356" s="15" t="s">
        <v>32</v>
      </c>
      <c r="AX356" s="15" t="s">
        <v>84</v>
      </c>
      <c r="AY356" s="268" t="s">
        <v>139</v>
      </c>
    </row>
    <row r="357" s="2" customFormat="1" ht="16.5" customHeight="1">
      <c r="A357" s="38"/>
      <c r="B357" s="39"/>
      <c r="C357" s="269" t="s">
        <v>419</v>
      </c>
      <c r="D357" s="269" t="s">
        <v>284</v>
      </c>
      <c r="E357" s="270" t="s">
        <v>420</v>
      </c>
      <c r="F357" s="271" t="s">
        <v>421</v>
      </c>
      <c r="G357" s="272" t="s">
        <v>331</v>
      </c>
      <c r="H357" s="273">
        <v>62</v>
      </c>
      <c r="I357" s="274"/>
      <c r="J357" s="275">
        <f>ROUND(I357*H357,2)</f>
        <v>0</v>
      </c>
      <c r="K357" s="271" t="s">
        <v>145</v>
      </c>
      <c r="L357" s="276"/>
      <c r="M357" s="277" t="s">
        <v>1</v>
      </c>
      <c r="N357" s="278" t="s">
        <v>41</v>
      </c>
      <c r="O357" s="91"/>
      <c r="P357" s="228">
        <f>O357*H357</f>
        <v>0</v>
      </c>
      <c r="Q357" s="228">
        <v>0.0014499999999999999</v>
      </c>
      <c r="R357" s="228">
        <f>Q357*H357</f>
        <v>0.089899999999999994</v>
      </c>
      <c r="S357" s="228">
        <v>0</v>
      </c>
      <c r="T357" s="22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197</v>
      </c>
      <c r="AT357" s="230" t="s">
        <v>284</v>
      </c>
      <c r="AU357" s="230" t="s">
        <v>86</v>
      </c>
      <c r="AY357" s="17" t="s">
        <v>139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84</v>
      </c>
      <c r="BK357" s="231">
        <f>ROUND(I357*H357,2)</f>
        <v>0</v>
      </c>
      <c r="BL357" s="17" t="s">
        <v>146</v>
      </c>
      <c r="BM357" s="230" t="s">
        <v>422</v>
      </c>
    </row>
    <row r="358" s="14" customFormat="1">
      <c r="A358" s="14"/>
      <c r="B358" s="247"/>
      <c r="C358" s="248"/>
      <c r="D358" s="232" t="s">
        <v>150</v>
      </c>
      <c r="E358" s="249" t="s">
        <v>1</v>
      </c>
      <c r="F358" s="250" t="s">
        <v>418</v>
      </c>
      <c r="G358" s="248"/>
      <c r="H358" s="251">
        <v>62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150</v>
      </c>
      <c r="AU358" s="257" t="s">
        <v>86</v>
      </c>
      <c r="AV358" s="14" t="s">
        <v>86</v>
      </c>
      <c r="AW358" s="14" t="s">
        <v>32</v>
      </c>
      <c r="AX358" s="14" t="s">
        <v>76</v>
      </c>
      <c r="AY358" s="257" t="s">
        <v>139</v>
      </c>
    </row>
    <row r="359" s="15" customFormat="1">
      <c r="A359" s="15"/>
      <c r="B359" s="258"/>
      <c r="C359" s="259"/>
      <c r="D359" s="232" t="s">
        <v>150</v>
      </c>
      <c r="E359" s="260" t="s">
        <v>1</v>
      </c>
      <c r="F359" s="261" t="s">
        <v>153</v>
      </c>
      <c r="G359" s="259"/>
      <c r="H359" s="262">
        <v>62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150</v>
      </c>
      <c r="AU359" s="268" t="s">
        <v>86</v>
      </c>
      <c r="AV359" s="15" t="s">
        <v>146</v>
      </c>
      <c r="AW359" s="15" t="s">
        <v>32</v>
      </c>
      <c r="AX359" s="15" t="s">
        <v>84</v>
      </c>
      <c r="AY359" s="268" t="s">
        <v>139</v>
      </c>
    </row>
    <row r="360" s="2" customFormat="1" ht="78" customHeight="1">
      <c r="A360" s="38"/>
      <c r="B360" s="39"/>
      <c r="C360" s="219" t="s">
        <v>423</v>
      </c>
      <c r="D360" s="219" t="s">
        <v>141</v>
      </c>
      <c r="E360" s="220" t="s">
        <v>424</v>
      </c>
      <c r="F360" s="221" t="s">
        <v>425</v>
      </c>
      <c r="G360" s="222" t="s">
        <v>352</v>
      </c>
      <c r="H360" s="223">
        <v>35</v>
      </c>
      <c r="I360" s="224"/>
      <c r="J360" s="225">
        <f>ROUND(I360*H360,2)</f>
        <v>0</v>
      </c>
      <c r="K360" s="221" t="s">
        <v>145</v>
      </c>
      <c r="L360" s="44"/>
      <c r="M360" s="226" t="s">
        <v>1</v>
      </c>
      <c r="N360" s="227" t="s">
        <v>41</v>
      </c>
      <c r="O360" s="91"/>
      <c r="P360" s="228">
        <f>O360*H360</f>
        <v>0</v>
      </c>
      <c r="Q360" s="228">
        <v>9.0000000000000006E-05</v>
      </c>
      <c r="R360" s="228">
        <f>Q360*H360</f>
        <v>0.00315</v>
      </c>
      <c r="S360" s="228">
        <v>0.042000000000000003</v>
      </c>
      <c r="T360" s="229">
        <f>S360*H360</f>
        <v>1.4700000000000002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146</v>
      </c>
      <c r="AT360" s="230" t="s">
        <v>141</v>
      </c>
      <c r="AU360" s="230" t="s">
        <v>86</v>
      </c>
      <c r="AY360" s="17" t="s">
        <v>139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84</v>
      </c>
      <c r="BK360" s="231">
        <f>ROUND(I360*H360,2)</f>
        <v>0</v>
      </c>
      <c r="BL360" s="17" t="s">
        <v>146</v>
      </c>
      <c r="BM360" s="230" t="s">
        <v>426</v>
      </c>
    </row>
    <row r="361" s="2" customFormat="1">
      <c r="A361" s="38"/>
      <c r="B361" s="39"/>
      <c r="C361" s="40"/>
      <c r="D361" s="232" t="s">
        <v>148</v>
      </c>
      <c r="E361" s="40"/>
      <c r="F361" s="233" t="s">
        <v>427</v>
      </c>
      <c r="G361" s="40"/>
      <c r="H361" s="40"/>
      <c r="I361" s="234"/>
      <c r="J361" s="40"/>
      <c r="K361" s="40"/>
      <c r="L361" s="44"/>
      <c r="M361" s="235"/>
      <c r="N361" s="236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148</v>
      </c>
      <c r="AU361" s="17" t="s">
        <v>86</v>
      </c>
    </row>
    <row r="362" s="14" customFormat="1">
      <c r="A362" s="14"/>
      <c r="B362" s="247"/>
      <c r="C362" s="248"/>
      <c r="D362" s="232" t="s">
        <v>150</v>
      </c>
      <c r="E362" s="249" t="s">
        <v>1</v>
      </c>
      <c r="F362" s="250" t="s">
        <v>428</v>
      </c>
      <c r="G362" s="248"/>
      <c r="H362" s="251">
        <v>35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150</v>
      </c>
      <c r="AU362" s="257" t="s">
        <v>86</v>
      </c>
      <c r="AV362" s="14" t="s">
        <v>86</v>
      </c>
      <c r="AW362" s="14" t="s">
        <v>32</v>
      </c>
      <c r="AX362" s="14" t="s">
        <v>76</v>
      </c>
      <c r="AY362" s="257" t="s">
        <v>139</v>
      </c>
    </row>
    <row r="363" s="15" customFormat="1">
      <c r="A363" s="15"/>
      <c r="B363" s="258"/>
      <c r="C363" s="259"/>
      <c r="D363" s="232" t="s">
        <v>150</v>
      </c>
      <c r="E363" s="260" t="s">
        <v>1</v>
      </c>
      <c r="F363" s="261" t="s">
        <v>153</v>
      </c>
      <c r="G363" s="259"/>
      <c r="H363" s="262">
        <v>35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150</v>
      </c>
      <c r="AU363" s="268" t="s">
        <v>86</v>
      </c>
      <c r="AV363" s="15" t="s">
        <v>146</v>
      </c>
      <c r="AW363" s="15" t="s">
        <v>32</v>
      </c>
      <c r="AX363" s="15" t="s">
        <v>84</v>
      </c>
      <c r="AY363" s="268" t="s">
        <v>139</v>
      </c>
    </row>
    <row r="364" s="2" customFormat="1" ht="44.25" customHeight="1">
      <c r="A364" s="38"/>
      <c r="B364" s="39"/>
      <c r="C364" s="219" t="s">
        <v>429</v>
      </c>
      <c r="D364" s="219" t="s">
        <v>141</v>
      </c>
      <c r="E364" s="220" t="s">
        <v>430</v>
      </c>
      <c r="F364" s="221" t="s">
        <v>431</v>
      </c>
      <c r="G364" s="222" t="s">
        <v>352</v>
      </c>
      <c r="H364" s="223">
        <v>57</v>
      </c>
      <c r="I364" s="224"/>
      <c r="J364" s="225">
        <f>ROUND(I364*H364,2)</f>
        <v>0</v>
      </c>
      <c r="K364" s="221" t="s">
        <v>145</v>
      </c>
      <c r="L364" s="44"/>
      <c r="M364" s="226" t="s">
        <v>1</v>
      </c>
      <c r="N364" s="227" t="s">
        <v>41</v>
      </c>
      <c r="O364" s="91"/>
      <c r="P364" s="228">
        <f>O364*H364</f>
        <v>0</v>
      </c>
      <c r="Q364" s="228">
        <v>0.029999999999999999</v>
      </c>
      <c r="R364" s="228">
        <f>Q364*H364</f>
        <v>1.71</v>
      </c>
      <c r="S364" s="228">
        <v>0</v>
      </c>
      <c r="T364" s="22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0" t="s">
        <v>146</v>
      </c>
      <c r="AT364" s="230" t="s">
        <v>141</v>
      </c>
      <c r="AU364" s="230" t="s">
        <v>86</v>
      </c>
      <c r="AY364" s="17" t="s">
        <v>139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7" t="s">
        <v>84</v>
      </c>
      <c r="BK364" s="231">
        <f>ROUND(I364*H364,2)</f>
        <v>0</v>
      </c>
      <c r="BL364" s="17" t="s">
        <v>146</v>
      </c>
      <c r="BM364" s="230" t="s">
        <v>432</v>
      </c>
    </row>
    <row r="365" s="14" customFormat="1">
      <c r="A365" s="14"/>
      <c r="B365" s="247"/>
      <c r="C365" s="248"/>
      <c r="D365" s="232" t="s">
        <v>150</v>
      </c>
      <c r="E365" s="249" t="s">
        <v>1</v>
      </c>
      <c r="F365" s="250" t="s">
        <v>433</v>
      </c>
      <c r="G365" s="248"/>
      <c r="H365" s="251">
        <v>57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150</v>
      </c>
      <c r="AU365" s="257" t="s">
        <v>86</v>
      </c>
      <c r="AV365" s="14" t="s">
        <v>86</v>
      </c>
      <c r="AW365" s="14" t="s">
        <v>32</v>
      </c>
      <c r="AX365" s="14" t="s">
        <v>76</v>
      </c>
      <c r="AY365" s="257" t="s">
        <v>139</v>
      </c>
    </row>
    <row r="366" s="15" customFormat="1">
      <c r="A366" s="15"/>
      <c r="B366" s="258"/>
      <c r="C366" s="259"/>
      <c r="D366" s="232" t="s">
        <v>150</v>
      </c>
      <c r="E366" s="260" t="s">
        <v>1</v>
      </c>
      <c r="F366" s="261" t="s">
        <v>153</v>
      </c>
      <c r="G366" s="259"/>
      <c r="H366" s="262">
        <v>57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8" t="s">
        <v>150</v>
      </c>
      <c r="AU366" s="268" t="s">
        <v>86</v>
      </c>
      <c r="AV366" s="15" t="s">
        <v>146</v>
      </c>
      <c r="AW366" s="15" t="s">
        <v>32</v>
      </c>
      <c r="AX366" s="15" t="s">
        <v>84</v>
      </c>
      <c r="AY366" s="268" t="s">
        <v>139</v>
      </c>
    </row>
    <row r="367" s="2" customFormat="1" ht="49.05" customHeight="1">
      <c r="A367" s="38"/>
      <c r="B367" s="39"/>
      <c r="C367" s="219" t="s">
        <v>434</v>
      </c>
      <c r="D367" s="219" t="s">
        <v>141</v>
      </c>
      <c r="E367" s="220" t="s">
        <v>435</v>
      </c>
      <c r="F367" s="221" t="s">
        <v>436</v>
      </c>
      <c r="G367" s="222" t="s">
        <v>352</v>
      </c>
      <c r="H367" s="223">
        <v>25</v>
      </c>
      <c r="I367" s="224"/>
      <c r="J367" s="225">
        <f>ROUND(I367*H367,2)</f>
        <v>0</v>
      </c>
      <c r="K367" s="221" t="s">
        <v>1</v>
      </c>
      <c r="L367" s="44"/>
      <c r="M367" s="226" t="s">
        <v>1</v>
      </c>
      <c r="N367" s="227" t="s">
        <v>41</v>
      </c>
      <c r="O367" s="91"/>
      <c r="P367" s="228">
        <f>O367*H367</f>
        <v>0</v>
      </c>
      <c r="Q367" s="228">
        <v>0.029999999999999999</v>
      </c>
      <c r="R367" s="228">
        <f>Q367*H367</f>
        <v>0.75</v>
      </c>
      <c r="S367" s="228">
        <v>0</v>
      </c>
      <c r="T367" s="22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0" t="s">
        <v>146</v>
      </c>
      <c r="AT367" s="230" t="s">
        <v>141</v>
      </c>
      <c r="AU367" s="230" t="s">
        <v>86</v>
      </c>
      <c r="AY367" s="17" t="s">
        <v>139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7" t="s">
        <v>84</v>
      </c>
      <c r="BK367" s="231">
        <f>ROUND(I367*H367,2)</f>
        <v>0</v>
      </c>
      <c r="BL367" s="17" t="s">
        <v>146</v>
      </c>
      <c r="BM367" s="230" t="s">
        <v>437</v>
      </c>
    </row>
    <row r="368" s="2" customFormat="1">
      <c r="A368" s="38"/>
      <c r="B368" s="39"/>
      <c r="C368" s="40"/>
      <c r="D368" s="232" t="s">
        <v>148</v>
      </c>
      <c r="E368" s="40"/>
      <c r="F368" s="233" t="s">
        <v>438</v>
      </c>
      <c r="G368" s="40"/>
      <c r="H368" s="40"/>
      <c r="I368" s="234"/>
      <c r="J368" s="40"/>
      <c r="K368" s="40"/>
      <c r="L368" s="44"/>
      <c r="M368" s="235"/>
      <c r="N368" s="236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148</v>
      </c>
      <c r="AU368" s="17" t="s">
        <v>86</v>
      </c>
    </row>
    <row r="369" s="14" customFormat="1">
      <c r="A369" s="14"/>
      <c r="B369" s="247"/>
      <c r="C369" s="248"/>
      <c r="D369" s="232" t="s">
        <v>150</v>
      </c>
      <c r="E369" s="249" t="s">
        <v>1</v>
      </c>
      <c r="F369" s="250" t="s">
        <v>291</v>
      </c>
      <c r="G369" s="248"/>
      <c r="H369" s="251">
        <v>25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150</v>
      </c>
      <c r="AU369" s="257" t="s">
        <v>86</v>
      </c>
      <c r="AV369" s="14" t="s">
        <v>86</v>
      </c>
      <c r="AW369" s="14" t="s">
        <v>32</v>
      </c>
      <c r="AX369" s="14" t="s">
        <v>76</v>
      </c>
      <c r="AY369" s="257" t="s">
        <v>139</v>
      </c>
    </row>
    <row r="370" s="15" customFormat="1">
      <c r="A370" s="15"/>
      <c r="B370" s="258"/>
      <c r="C370" s="259"/>
      <c r="D370" s="232" t="s">
        <v>150</v>
      </c>
      <c r="E370" s="260" t="s">
        <v>1</v>
      </c>
      <c r="F370" s="261" t="s">
        <v>153</v>
      </c>
      <c r="G370" s="259"/>
      <c r="H370" s="262">
        <v>25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150</v>
      </c>
      <c r="AU370" s="268" t="s">
        <v>86</v>
      </c>
      <c r="AV370" s="15" t="s">
        <v>146</v>
      </c>
      <c r="AW370" s="15" t="s">
        <v>32</v>
      </c>
      <c r="AX370" s="15" t="s">
        <v>84</v>
      </c>
      <c r="AY370" s="268" t="s">
        <v>139</v>
      </c>
    </row>
    <row r="371" s="2" customFormat="1" ht="24.15" customHeight="1">
      <c r="A371" s="38"/>
      <c r="B371" s="39"/>
      <c r="C371" s="219" t="s">
        <v>439</v>
      </c>
      <c r="D371" s="219" t="s">
        <v>141</v>
      </c>
      <c r="E371" s="220" t="s">
        <v>440</v>
      </c>
      <c r="F371" s="221" t="s">
        <v>441</v>
      </c>
      <c r="G371" s="222" t="s">
        <v>352</v>
      </c>
      <c r="H371" s="223">
        <v>7</v>
      </c>
      <c r="I371" s="224"/>
      <c r="J371" s="225">
        <f>ROUND(I371*H371,2)</f>
        <v>0</v>
      </c>
      <c r="K371" s="221" t="s">
        <v>145</v>
      </c>
      <c r="L371" s="44"/>
      <c r="M371" s="226" t="s">
        <v>1</v>
      </c>
      <c r="N371" s="227" t="s">
        <v>41</v>
      </c>
      <c r="O371" s="91"/>
      <c r="P371" s="228">
        <f>O371*H371</f>
        <v>0</v>
      </c>
      <c r="Q371" s="228">
        <v>0.00029999999999999997</v>
      </c>
      <c r="R371" s="228">
        <f>Q371*H371</f>
        <v>0.0020999999999999999</v>
      </c>
      <c r="S371" s="228">
        <v>0</v>
      </c>
      <c r="T371" s="22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0" t="s">
        <v>146</v>
      </c>
      <c r="AT371" s="230" t="s">
        <v>141</v>
      </c>
      <c r="AU371" s="230" t="s">
        <v>86</v>
      </c>
      <c r="AY371" s="17" t="s">
        <v>139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7" t="s">
        <v>84</v>
      </c>
      <c r="BK371" s="231">
        <f>ROUND(I371*H371,2)</f>
        <v>0</v>
      </c>
      <c r="BL371" s="17" t="s">
        <v>146</v>
      </c>
      <c r="BM371" s="230" t="s">
        <v>442</v>
      </c>
    </row>
    <row r="372" s="14" customFormat="1">
      <c r="A372" s="14"/>
      <c r="B372" s="247"/>
      <c r="C372" s="248"/>
      <c r="D372" s="232" t="s">
        <v>150</v>
      </c>
      <c r="E372" s="249" t="s">
        <v>1</v>
      </c>
      <c r="F372" s="250" t="s">
        <v>191</v>
      </c>
      <c r="G372" s="248"/>
      <c r="H372" s="251">
        <v>7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150</v>
      </c>
      <c r="AU372" s="257" t="s">
        <v>86</v>
      </c>
      <c r="AV372" s="14" t="s">
        <v>86</v>
      </c>
      <c r="AW372" s="14" t="s">
        <v>32</v>
      </c>
      <c r="AX372" s="14" t="s">
        <v>76</v>
      </c>
      <c r="AY372" s="257" t="s">
        <v>139</v>
      </c>
    </row>
    <row r="373" s="15" customFormat="1">
      <c r="A373" s="15"/>
      <c r="B373" s="258"/>
      <c r="C373" s="259"/>
      <c r="D373" s="232" t="s">
        <v>150</v>
      </c>
      <c r="E373" s="260" t="s">
        <v>1</v>
      </c>
      <c r="F373" s="261" t="s">
        <v>153</v>
      </c>
      <c r="G373" s="259"/>
      <c r="H373" s="262">
        <v>7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150</v>
      </c>
      <c r="AU373" s="268" t="s">
        <v>86</v>
      </c>
      <c r="AV373" s="15" t="s">
        <v>146</v>
      </c>
      <c r="AW373" s="15" t="s">
        <v>32</v>
      </c>
      <c r="AX373" s="15" t="s">
        <v>84</v>
      </c>
      <c r="AY373" s="268" t="s">
        <v>139</v>
      </c>
    </row>
    <row r="374" s="2" customFormat="1" ht="16.5" customHeight="1">
      <c r="A374" s="38"/>
      <c r="B374" s="39"/>
      <c r="C374" s="269" t="s">
        <v>443</v>
      </c>
      <c r="D374" s="269" t="s">
        <v>284</v>
      </c>
      <c r="E374" s="270" t="s">
        <v>444</v>
      </c>
      <c r="F374" s="271" t="s">
        <v>445</v>
      </c>
      <c r="G374" s="272" t="s">
        <v>352</v>
      </c>
      <c r="H374" s="273">
        <v>7</v>
      </c>
      <c r="I374" s="274"/>
      <c r="J374" s="275">
        <f>ROUND(I374*H374,2)</f>
        <v>0</v>
      </c>
      <c r="K374" s="271" t="s">
        <v>1</v>
      </c>
      <c r="L374" s="276"/>
      <c r="M374" s="277" t="s">
        <v>1</v>
      </c>
      <c r="N374" s="278" t="s">
        <v>41</v>
      </c>
      <c r="O374" s="91"/>
      <c r="P374" s="228">
        <f>O374*H374</f>
        <v>0</v>
      </c>
      <c r="Q374" s="228">
        <v>0.02648</v>
      </c>
      <c r="R374" s="228">
        <f>Q374*H374</f>
        <v>0.18536</v>
      </c>
      <c r="S374" s="228">
        <v>0</v>
      </c>
      <c r="T374" s="22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0" t="s">
        <v>197</v>
      </c>
      <c r="AT374" s="230" t="s">
        <v>284</v>
      </c>
      <c r="AU374" s="230" t="s">
        <v>86</v>
      </c>
      <c r="AY374" s="17" t="s">
        <v>139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7" t="s">
        <v>84</v>
      </c>
      <c r="BK374" s="231">
        <f>ROUND(I374*H374,2)</f>
        <v>0</v>
      </c>
      <c r="BL374" s="17" t="s">
        <v>146</v>
      </c>
      <c r="BM374" s="230" t="s">
        <v>446</v>
      </c>
    </row>
    <row r="375" s="2" customFormat="1">
      <c r="A375" s="38"/>
      <c r="B375" s="39"/>
      <c r="C375" s="40"/>
      <c r="D375" s="232" t="s">
        <v>148</v>
      </c>
      <c r="E375" s="40"/>
      <c r="F375" s="233" t="s">
        <v>447</v>
      </c>
      <c r="G375" s="40"/>
      <c r="H375" s="40"/>
      <c r="I375" s="234"/>
      <c r="J375" s="40"/>
      <c r="K375" s="40"/>
      <c r="L375" s="44"/>
      <c r="M375" s="235"/>
      <c r="N375" s="236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148</v>
      </c>
      <c r="AU375" s="17" t="s">
        <v>86</v>
      </c>
    </row>
    <row r="376" s="2" customFormat="1" ht="44.25" customHeight="1">
      <c r="A376" s="38"/>
      <c r="B376" s="39"/>
      <c r="C376" s="219" t="s">
        <v>448</v>
      </c>
      <c r="D376" s="219" t="s">
        <v>141</v>
      </c>
      <c r="E376" s="220" t="s">
        <v>449</v>
      </c>
      <c r="F376" s="221" t="s">
        <v>450</v>
      </c>
      <c r="G376" s="222" t="s">
        <v>331</v>
      </c>
      <c r="H376" s="223">
        <v>1</v>
      </c>
      <c r="I376" s="224"/>
      <c r="J376" s="225">
        <f>ROUND(I376*H376,2)</f>
        <v>0</v>
      </c>
      <c r="K376" s="221" t="s">
        <v>1</v>
      </c>
      <c r="L376" s="44"/>
      <c r="M376" s="226" t="s">
        <v>1</v>
      </c>
      <c r="N376" s="227" t="s">
        <v>41</v>
      </c>
      <c r="O376" s="91"/>
      <c r="P376" s="228">
        <f>O376*H376</f>
        <v>0</v>
      </c>
      <c r="Q376" s="228">
        <v>7.9956100000000001</v>
      </c>
      <c r="R376" s="228">
        <f>Q376*H376</f>
        <v>7.9956100000000001</v>
      </c>
      <c r="S376" s="228">
        <v>0</v>
      </c>
      <c r="T376" s="22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0" t="s">
        <v>146</v>
      </c>
      <c r="AT376" s="230" t="s">
        <v>141</v>
      </c>
      <c r="AU376" s="230" t="s">
        <v>86</v>
      </c>
      <c r="AY376" s="17" t="s">
        <v>139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7" t="s">
        <v>84</v>
      </c>
      <c r="BK376" s="231">
        <f>ROUND(I376*H376,2)</f>
        <v>0</v>
      </c>
      <c r="BL376" s="17" t="s">
        <v>146</v>
      </c>
      <c r="BM376" s="230" t="s">
        <v>451</v>
      </c>
    </row>
    <row r="377" s="2" customFormat="1" ht="33" customHeight="1">
      <c r="A377" s="38"/>
      <c r="B377" s="39"/>
      <c r="C377" s="219" t="s">
        <v>452</v>
      </c>
      <c r="D377" s="219" t="s">
        <v>141</v>
      </c>
      <c r="E377" s="220" t="s">
        <v>453</v>
      </c>
      <c r="F377" s="221" t="s">
        <v>454</v>
      </c>
      <c r="G377" s="222" t="s">
        <v>331</v>
      </c>
      <c r="H377" s="223">
        <v>9</v>
      </c>
      <c r="I377" s="224"/>
      <c r="J377" s="225">
        <f>ROUND(I377*H377,2)</f>
        <v>0</v>
      </c>
      <c r="K377" s="221" t="s">
        <v>217</v>
      </c>
      <c r="L377" s="44"/>
      <c r="M377" s="226" t="s">
        <v>1</v>
      </c>
      <c r="N377" s="227" t="s">
        <v>41</v>
      </c>
      <c r="O377" s="91"/>
      <c r="P377" s="228">
        <f>O377*H377</f>
        <v>0</v>
      </c>
      <c r="Q377" s="228">
        <v>16.75142</v>
      </c>
      <c r="R377" s="228">
        <f>Q377*H377</f>
        <v>150.76277999999999</v>
      </c>
      <c r="S377" s="228">
        <v>0</v>
      </c>
      <c r="T377" s="22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0" t="s">
        <v>146</v>
      </c>
      <c r="AT377" s="230" t="s">
        <v>141</v>
      </c>
      <c r="AU377" s="230" t="s">
        <v>86</v>
      </c>
      <c r="AY377" s="17" t="s">
        <v>139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7" t="s">
        <v>84</v>
      </c>
      <c r="BK377" s="231">
        <f>ROUND(I377*H377,2)</f>
        <v>0</v>
      </c>
      <c r="BL377" s="17" t="s">
        <v>146</v>
      </c>
      <c r="BM377" s="230" t="s">
        <v>455</v>
      </c>
    </row>
    <row r="378" s="2" customFormat="1">
      <c r="A378" s="38"/>
      <c r="B378" s="39"/>
      <c r="C378" s="40"/>
      <c r="D378" s="232" t="s">
        <v>148</v>
      </c>
      <c r="E378" s="40"/>
      <c r="F378" s="233" t="s">
        <v>456</v>
      </c>
      <c r="G378" s="40"/>
      <c r="H378" s="40"/>
      <c r="I378" s="234"/>
      <c r="J378" s="40"/>
      <c r="K378" s="40"/>
      <c r="L378" s="44"/>
      <c r="M378" s="235"/>
      <c r="N378" s="236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148</v>
      </c>
      <c r="AU378" s="17" t="s">
        <v>86</v>
      </c>
    </row>
    <row r="379" s="14" customFormat="1">
      <c r="A379" s="14"/>
      <c r="B379" s="247"/>
      <c r="C379" s="248"/>
      <c r="D379" s="232" t="s">
        <v>150</v>
      </c>
      <c r="E379" s="249" t="s">
        <v>1</v>
      </c>
      <c r="F379" s="250" t="s">
        <v>203</v>
      </c>
      <c r="G379" s="248"/>
      <c r="H379" s="251">
        <v>9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150</v>
      </c>
      <c r="AU379" s="257" t="s">
        <v>86</v>
      </c>
      <c r="AV379" s="14" t="s">
        <v>86</v>
      </c>
      <c r="AW379" s="14" t="s">
        <v>32</v>
      </c>
      <c r="AX379" s="14" t="s">
        <v>76</v>
      </c>
      <c r="AY379" s="257" t="s">
        <v>139</v>
      </c>
    </row>
    <row r="380" s="15" customFormat="1">
      <c r="A380" s="15"/>
      <c r="B380" s="258"/>
      <c r="C380" s="259"/>
      <c r="D380" s="232" t="s">
        <v>150</v>
      </c>
      <c r="E380" s="260" t="s">
        <v>1</v>
      </c>
      <c r="F380" s="261" t="s">
        <v>153</v>
      </c>
      <c r="G380" s="259"/>
      <c r="H380" s="262">
        <v>9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150</v>
      </c>
      <c r="AU380" s="268" t="s">
        <v>86</v>
      </c>
      <c r="AV380" s="15" t="s">
        <v>146</v>
      </c>
      <c r="AW380" s="15" t="s">
        <v>32</v>
      </c>
      <c r="AX380" s="15" t="s">
        <v>84</v>
      </c>
      <c r="AY380" s="268" t="s">
        <v>139</v>
      </c>
    </row>
    <row r="381" s="2" customFormat="1" ht="37.8" customHeight="1">
      <c r="A381" s="38"/>
      <c r="B381" s="39"/>
      <c r="C381" s="219" t="s">
        <v>457</v>
      </c>
      <c r="D381" s="219" t="s">
        <v>141</v>
      </c>
      <c r="E381" s="220" t="s">
        <v>458</v>
      </c>
      <c r="F381" s="221" t="s">
        <v>459</v>
      </c>
      <c r="G381" s="222" t="s">
        <v>331</v>
      </c>
      <c r="H381" s="223">
        <v>2</v>
      </c>
      <c r="I381" s="224"/>
      <c r="J381" s="225">
        <f>ROUND(I381*H381,2)</f>
        <v>0</v>
      </c>
      <c r="K381" s="221" t="s">
        <v>145</v>
      </c>
      <c r="L381" s="44"/>
      <c r="M381" s="226" t="s">
        <v>1</v>
      </c>
      <c r="N381" s="227" t="s">
        <v>41</v>
      </c>
      <c r="O381" s="91"/>
      <c r="P381" s="228">
        <f>O381*H381</f>
        <v>0</v>
      </c>
      <c r="Q381" s="228">
        <v>14.14974</v>
      </c>
      <c r="R381" s="228">
        <f>Q381*H381</f>
        <v>28.299479999999999</v>
      </c>
      <c r="S381" s="228">
        <v>0</v>
      </c>
      <c r="T381" s="22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0" t="s">
        <v>146</v>
      </c>
      <c r="AT381" s="230" t="s">
        <v>141</v>
      </c>
      <c r="AU381" s="230" t="s">
        <v>86</v>
      </c>
      <c r="AY381" s="17" t="s">
        <v>139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7" t="s">
        <v>84</v>
      </c>
      <c r="BK381" s="231">
        <f>ROUND(I381*H381,2)</f>
        <v>0</v>
      </c>
      <c r="BL381" s="17" t="s">
        <v>146</v>
      </c>
      <c r="BM381" s="230" t="s">
        <v>460</v>
      </c>
    </row>
    <row r="382" s="2" customFormat="1">
      <c r="A382" s="38"/>
      <c r="B382" s="39"/>
      <c r="C382" s="40"/>
      <c r="D382" s="232" t="s">
        <v>148</v>
      </c>
      <c r="E382" s="40"/>
      <c r="F382" s="233" t="s">
        <v>461</v>
      </c>
      <c r="G382" s="40"/>
      <c r="H382" s="40"/>
      <c r="I382" s="234"/>
      <c r="J382" s="40"/>
      <c r="K382" s="40"/>
      <c r="L382" s="44"/>
      <c r="M382" s="235"/>
      <c r="N382" s="236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148</v>
      </c>
      <c r="AU382" s="17" t="s">
        <v>86</v>
      </c>
    </row>
    <row r="383" s="14" customFormat="1">
      <c r="A383" s="14"/>
      <c r="B383" s="247"/>
      <c r="C383" s="248"/>
      <c r="D383" s="232" t="s">
        <v>150</v>
      </c>
      <c r="E383" s="249" t="s">
        <v>1</v>
      </c>
      <c r="F383" s="250" t="s">
        <v>86</v>
      </c>
      <c r="G383" s="248"/>
      <c r="H383" s="251">
        <v>2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150</v>
      </c>
      <c r="AU383" s="257" t="s">
        <v>86</v>
      </c>
      <c r="AV383" s="14" t="s">
        <v>86</v>
      </c>
      <c r="AW383" s="14" t="s">
        <v>32</v>
      </c>
      <c r="AX383" s="14" t="s">
        <v>76</v>
      </c>
      <c r="AY383" s="257" t="s">
        <v>139</v>
      </c>
    </row>
    <row r="384" s="15" customFormat="1">
      <c r="A384" s="15"/>
      <c r="B384" s="258"/>
      <c r="C384" s="259"/>
      <c r="D384" s="232" t="s">
        <v>150</v>
      </c>
      <c r="E384" s="260" t="s">
        <v>1</v>
      </c>
      <c r="F384" s="261" t="s">
        <v>153</v>
      </c>
      <c r="G384" s="259"/>
      <c r="H384" s="262">
        <v>2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8" t="s">
        <v>150</v>
      </c>
      <c r="AU384" s="268" t="s">
        <v>86</v>
      </c>
      <c r="AV384" s="15" t="s">
        <v>146</v>
      </c>
      <c r="AW384" s="15" t="s">
        <v>32</v>
      </c>
      <c r="AX384" s="15" t="s">
        <v>84</v>
      </c>
      <c r="AY384" s="268" t="s">
        <v>139</v>
      </c>
    </row>
    <row r="385" s="2" customFormat="1" ht="49.05" customHeight="1">
      <c r="A385" s="38"/>
      <c r="B385" s="39"/>
      <c r="C385" s="219" t="s">
        <v>462</v>
      </c>
      <c r="D385" s="219" t="s">
        <v>141</v>
      </c>
      <c r="E385" s="220" t="s">
        <v>463</v>
      </c>
      <c r="F385" s="221" t="s">
        <v>464</v>
      </c>
      <c r="G385" s="222" t="s">
        <v>352</v>
      </c>
      <c r="H385" s="223">
        <v>7</v>
      </c>
      <c r="I385" s="224"/>
      <c r="J385" s="225">
        <f>ROUND(I385*H385,2)</f>
        <v>0</v>
      </c>
      <c r="K385" s="221" t="s">
        <v>145</v>
      </c>
      <c r="L385" s="44"/>
      <c r="M385" s="226" t="s">
        <v>1</v>
      </c>
      <c r="N385" s="227" t="s">
        <v>41</v>
      </c>
      <c r="O385" s="91"/>
      <c r="P385" s="228">
        <f>O385*H385</f>
        <v>0</v>
      </c>
      <c r="Q385" s="228">
        <v>0.15540000000000001</v>
      </c>
      <c r="R385" s="228">
        <f>Q385*H385</f>
        <v>1.0878000000000001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146</v>
      </c>
      <c r="AT385" s="230" t="s">
        <v>141</v>
      </c>
      <c r="AU385" s="230" t="s">
        <v>86</v>
      </c>
      <c r="AY385" s="17" t="s">
        <v>139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84</v>
      </c>
      <c r="BK385" s="231">
        <f>ROUND(I385*H385,2)</f>
        <v>0</v>
      </c>
      <c r="BL385" s="17" t="s">
        <v>146</v>
      </c>
      <c r="BM385" s="230" t="s">
        <v>465</v>
      </c>
    </row>
    <row r="386" s="13" customFormat="1">
      <c r="A386" s="13"/>
      <c r="B386" s="237"/>
      <c r="C386" s="238"/>
      <c r="D386" s="232" t="s">
        <v>150</v>
      </c>
      <c r="E386" s="239" t="s">
        <v>1</v>
      </c>
      <c r="F386" s="240" t="s">
        <v>466</v>
      </c>
      <c r="G386" s="238"/>
      <c r="H386" s="239" t="s">
        <v>1</v>
      </c>
      <c r="I386" s="241"/>
      <c r="J386" s="238"/>
      <c r="K386" s="238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150</v>
      </c>
      <c r="AU386" s="246" t="s">
        <v>86</v>
      </c>
      <c r="AV386" s="13" t="s">
        <v>84</v>
      </c>
      <c r="AW386" s="13" t="s">
        <v>32</v>
      </c>
      <c r="AX386" s="13" t="s">
        <v>76</v>
      </c>
      <c r="AY386" s="246" t="s">
        <v>139</v>
      </c>
    </row>
    <row r="387" s="14" customFormat="1">
      <c r="A387" s="14"/>
      <c r="B387" s="247"/>
      <c r="C387" s="248"/>
      <c r="D387" s="232" t="s">
        <v>150</v>
      </c>
      <c r="E387" s="249" t="s">
        <v>1</v>
      </c>
      <c r="F387" s="250" t="s">
        <v>191</v>
      </c>
      <c r="G387" s="248"/>
      <c r="H387" s="251">
        <v>7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150</v>
      </c>
      <c r="AU387" s="257" t="s">
        <v>86</v>
      </c>
      <c r="AV387" s="14" t="s">
        <v>86</v>
      </c>
      <c r="AW387" s="14" t="s">
        <v>32</v>
      </c>
      <c r="AX387" s="14" t="s">
        <v>76</v>
      </c>
      <c r="AY387" s="257" t="s">
        <v>139</v>
      </c>
    </row>
    <row r="388" s="15" customFormat="1">
      <c r="A388" s="15"/>
      <c r="B388" s="258"/>
      <c r="C388" s="259"/>
      <c r="D388" s="232" t="s">
        <v>150</v>
      </c>
      <c r="E388" s="260" t="s">
        <v>1</v>
      </c>
      <c r="F388" s="261" t="s">
        <v>153</v>
      </c>
      <c r="G388" s="259"/>
      <c r="H388" s="262">
        <v>7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150</v>
      </c>
      <c r="AU388" s="268" t="s">
        <v>86</v>
      </c>
      <c r="AV388" s="15" t="s">
        <v>146</v>
      </c>
      <c r="AW388" s="15" t="s">
        <v>32</v>
      </c>
      <c r="AX388" s="15" t="s">
        <v>84</v>
      </c>
      <c r="AY388" s="268" t="s">
        <v>139</v>
      </c>
    </row>
    <row r="389" s="2" customFormat="1" ht="16.5" customHeight="1">
      <c r="A389" s="38"/>
      <c r="B389" s="39"/>
      <c r="C389" s="269" t="s">
        <v>467</v>
      </c>
      <c r="D389" s="269" t="s">
        <v>284</v>
      </c>
      <c r="E389" s="270" t="s">
        <v>468</v>
      </c>
      <c r="F389" s="271" t="s">
        <v>469</v>
      </c>
      <c r="G389" s="272" t="s">
        <v>352</v>
      </c>
      <c r="H389" s="273">
        <v>7</v>
      </c>
      <c r="I389" s="274"/>
      <c r="J389" s="275">
        <f>ROUND(I389*H389,2)</f>
        <v>0</v>
      </c>
      <c r="K389" s="271" t="s">
        <v>145</v>
      </c>
      <c r="L389" s="276"/>
      <c r="M389" s="277" t="s">
        <v>1</v>
      </c>
      <c r="N389" s="278" t="s">
        <v>41</v>
      </c>
      <c r="O389" s="91"/>
      <c r="P389" s="228">
        <f>O389*H389</f>
        <v>0</v>
      </c>
      <c r="Q389" s="228">
        <v>0.080000000000000002</v>
      </c>
      <c r="R389" s="228">
        <f>Q389*H389</f>
        <v>0.56000000000000005</v>
      </c>
      <c r="S389" s="228">
        <v>0</v>
      </c>
      <c r="T389" s="229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0" t="s">
        <v>197</v>
      </c>
      <c r="AT389" s="230" t="s">
        <v>284</v>
      </c>
      <c r="AU389" s="230" t="s">
        <v>86</v>
      </c>
      <c r="AY389" s="17" t="s">
        <v>139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7" t="s">
        <v>84</v>
      </c>
      <c r="BK389" s="231">
        <f>ROUND(I389*H389,2)</f>
        <v>0</v>
      </c>
      <c r="BL389" s="17" t="s">
        <v>146</v>
      </c>
      <c r="BM389" s="230" t="s">
        <v>470</v>
      </c>
    </row>
    <row r="390" s="13" customFormat="1">
      <c r="A390" s="13"/>
      <c r="B390" s="237"/>
      <c r="C390" s="238"/>
      <c r="D390" s="232" t="s">
        <v>150</v>
      </c>
      <c r="E390" s="239" t="s">
        <v>1</v>
      </c>
      <c r="F390" s="240" t="s">
        <v>466</v>
      </c>
      <c r="G390" s="238"/>
      <c r="H390" s="239" t="s">
        <v>1</v>
      </c>
      <c r="I390" s="241"/>
      <c r="J390" s="238"/>
      <c r="K390" s="238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150</v>
      </c>
      <c r="AU390" s="246" t="s">
        <v>86</v>
      </c>
      <c r="AV390" s="13" t="s">
        <v>84</v>
      </c>
      <c r="AW390" s="13" t="s">
        <v>32</v>
      </c>
      <c r="AX390" s="13" t="s">
        <v>76</v>
      </c>
      <c r="AY390" s="246" t="s">
        <v>139</v>
      </c>
    </row>
    <row r="391" s="14" customFormat="1">
      <c r="A391" s="14"/>
      <c r="B391" s="247"/>
      <c r="C391" s="248"/>
      <c r="D391" s="232" t="s">
        <v>150</v>
      </c>
      <c r="E391" s="249" t="s">
        <v>1</v>
      </c>
      <c r="F391" s="250" t="s">
        <v>191</v>
      </c>
      <c r="G391" s="248"/>
      <c r="H391" s="251">
        <v>7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150</v>
      </c>
      <c r="AU391" s="257" t="s">
        <v>86</v>
      </c>
      <c r="AV391" s="14" t="s">
        <v>86</v>
      </c>
      <c r="AW391" s="14" t="s">
        <v>32</v>
      </c>
      <c r="AX391" s="14" t="s">
        <v>76</v>
      </c>
      <c r="AY391" s="257" t="s">
        <v>139</v>
      </c>
    </row>
    <row r="392" s="15" customFormat="1">
      <c r="A392" s="15"/>
      <c r="B392" s="258"/>
      <c r="C392" s="259"/>
      <c r="D392" s="232" t="s">
        <v>150</v>
      </c>
      <c r="E392" s="260" t="s">
        <v>1</v>
      </c>
      <c r="F392" s="261" t="s">
        <v>153</v>
      </c>
      <c r="G392" s="259"/>
      <c r="H392" s="262">
        <v>7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150</v>
      </c>
      <c r="AU392" s="268" t="s">
        <v>86</v>
      </c>
      <c r="AV392" s="15" t="s">
        <v>146</v>
      </c>
      <c r="AW392" s="15" t="s">
        <v>32</v>
      </c>
      <c r="AX392" s="15" t="s">
        <v>84</v>
      </c>
      <c r="AY392" s="268" t="s">
        <v>139</v>
      </c>
    </row>
    <row r="393" s="2" customFormat="1" ht="44.25" customHeight="1">
      <c r="A393" s="38"/>
      <c r="B393" s="39"/>
      <c r="C393" s="219" t="s">
        <v>471</v>
      </c>
      <c r="D393" s="219" t="s">
        <v>141</v>
      </c>
      <c r="E393" s="220" t="s">
        <v>472</v>
      </c>
      <c r="F393" s="221" t="s">
        <v>473</v>
      </c>
      <c r="G393" s="222" t="s">
        <v>352</v>
      </c>
      <c r="H393" s="223">
        <v>7</v>
      </c>
      <c r="I393" s="224"/>
      <c r="J393" s="225">
        <f>ROUND(I393*H393,2)</f>
        <v>0</v>
      </c>
      <c r="K393" s="221" t="s">
        <v>145</v>
      </c>
      <c r="L393" s="44"/>
      <c r="M393" s="226" t="s">
        <v>1</v>
      </c>
      <c r="N393" s="227" t="s">
        <v>41</v>
      </c>
      <c r="O393" s="91"/>
      <c r="P393" s="228">
        <f>O393*H393</f>
        <v>0</v>
      </c>
      <c r="Q393" s="228">
        <v>0.089779999999999999</v>
      </c>
      <c r="R393" s="228">
        <f>Q393*H393</f>
        <v>0.62846000000000002</v>
      </c>
      <c r="S393" s="228">
        <v>0</v>
      </c>
      <c r="T393" s="229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0" t="s">
        <v>146</v>
      </c>
      <c r="AT393" s="230" t="s">
        <v>141</v>
      </c>
      <c r="AU393" s="230" t="s">
        <v>86</v>
      </c>
      <c r="AY393" s="17" t="s">
        <v>139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7" t="s">
        <v>84</v>
      </c>
      <c r="BK393" s="231">
        <f>ROUND(I393*H393,2)</f>
        <v>0</v>
      </c>
      <c r="BL393" s="17" t="s">
        <v>146</v>
      </c>
      <c r="BM393" s="230" t="s">
        <v>474</v>
      </c>
    </row>
    <row r="394" s="13" customFormat="1">
      <c r="A394" s="13"/>
      <c r="B394" s="237"/>
      <c r="C394" s="238"/>
      <c r="D394" s="232" t="s">
        <v>150</v>
      </c>
      <c r="E394" s="239" t="s">
        <v>1</v>
      </c>
      <c r="F394" s="240" t="s">
        <v>466</v>
      </c>
      <c r="G394" s="238"/>
      <c r="H394" s="239" t="s">
        <v>1</v>
      </c>
      <c r="I394" s="241"/>
      <c r="J394" s="238"/>
      <c r="K394" s="238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150</v>
      </c>
      <c r="AU394" s="246" t="s">
        <v>86</v>
      </c>
      <c r="AV394" s="13" t="s">
        <v>84</v>
      </c>
      <c r="AW394" s="13" t="s">
        <v>32</v>
      </c>
      <c r="AX394" s="13" t="s">
        <v>76</v>
      </c>
      <c r="AY394" s="246" t="s">
        <v>139</v>
      </c>
    </row>
    <row r="395" s="14" customFormat="1">
      <c r="A395" s="14"/>
      <c r="B395" s="247"/>
      <c r="C395" s="248"/>
      <c r="D395" s="232" t="s">
        <v>150</v>
      </c>
      <c r="E395" s="249" t="s">
        <v>1</v>
      </c>
      <c r="F395" s="250" t="s">
        <v>191</v>
      </c>
      <c r="G395" s="248"/>
      <c r="H395" s="251">
        <v>7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150</v>
      </c>
      <c r="AU395" s="257" t="s">
        <v>86</v>
      </c>
      <c r="AV395" s="14" t="s">
        <v>86</v>
      </c>
      <c r="AW395" s="14" t="s">
        <v>32</v>
      </c>
      <c r="AX395" s="14" t="s">
        <v>76</v>
      </c>
      <c r="AY395" s="257" t="s">
        <v>139</v>
      </c>
    </row>
    <row r="396" s="15" customFormat="1">
      <c r="A396" s="15"/>
      <c r="B396" s="258"/>
      <c r="C396" s="259"/>
      <c r="D396" s="232" t="s">
        <v>150</v>
      </c>
      <c r="E396" s="260" t="s">
        <v>1</v>
      </c>
      <c r="F396" s="261" t="s">
        <v>153</v>
      </c>
      <c r="G396" s="259"/>
      <c r="H396" s="262">
        <v>7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150</v>
      </c>
      <c r="AU396" s="268" t="s">
        <v>86</v>
      </c>
      <c r="AV396" s="15" t="s">
        <v>146</v>
      </c>
      <c r="AW396" s="15" t="s">
        <v>32</v>
      </c>
      <c r="AX396" s="15" t="s">
        <v>84</v>
      </c>
      <c r="AY396" s="268" t="s">
        <v>139</v>
      </c>
    </row>
    <row r="397" s="2" customFormat="1" ht="24.15" customHeight="1">
      <c r="A397" s="38"/>
      <c r="B397" s="39"/>
      <c r="C397" s="269" t="s">
        <v>418</v>
      </c>
      <c r="D397" s="269" t="s">
        <v>284</v>
      </c>
      <c r="E397" s="270" t="s">
        <v>475</v>
      </c>
      <c r="F397" s="271" t="s">
        <v>476</v>
      </c>
      <c r="G397" s="272" t="s">
        <v>144</v>
      </c>
      <c r="H397" s="273">
        <v>0.69999999999999996</v>
      </c>
      <c r="I397" s="274"/>
      <c r="J397" s="275">
        <f>ROUND(I397*H397,2)</f>
        <v>0</v>
      </c>
      <c r="K397" s="271" t="s">
        <v>145</v>
      </c>
      <c r="L397" s="276"/>
      <c r="M397" s="277" t="s">
        <v>1</v>
      </c>
      <c r="N397" s="278" t="s">
        <v>41</v>
      </c>
      <c r="O397" s="91"/>
      <c r="P397" s="228">
        <f>O397*H397</f>
        <v>0</v>
      </c>
      <c r="Q397" s="228">
        <v>0.17599999999999999</v>
      </c>
      <c r="R397" s="228">
        <f>Q397*H397</f>
        <v>0.12319999999999999</v>
      </c>
      <c r="S397" s="228">
        <v>0</v>
      </c>
      <c r="T397" s="229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0" t="s">
        <v>197</v>
      </c>
      <c r="AT397" s="230" t="s">
        <v>284</v>
      </c>
      <c r="AU397" s="230" t="s">
        <v>86</v>
      </c>
      <c r="AY397" s="17" t="s">
        <v>139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7" t="s">
        <v>84</v>
      </c>
      <c r="BK397" s="231">
        <f>ROUND(I397*H397,2)</f>
        <v>0</v>
      </c>
      <c r="BL397" s="17" t="s">
        <v>146</v>
      </c>
      <c r="BM397" s="230" t="s">
        <v>477</v>
      </c>
    </row>
    <row r="398" s="13" customFormat="1">
      <c r="A398" s="13"/>
      <c r="B398" s="237"/>
      <c r="C398" s="238"/>
      <c r="D398" s="232" t="s">
        <v>150</v>
      </c>
      <c r="E398" s="239" t="s">
        <v>1</v>
      </c>
      <c r="F398" s="240" t="s">
        <v>466</v>
      </c>
      <c r="G398" s="238"/>
      <c r="H398" s="239" t="s">
        <v>1</v>
      </c>
      <c r="I398" s="241"/>
      <c r="J398" s="238"/>
      <c r="K398" s="238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150</v>
      </c>
      <c r="AU398" s="246" t="s">
        <v>86</v>
      </c>
      <c r="AV398" s="13" t="s">
        <v>84</v>
      </c>
      <c r="AW398" s="13" t="s">
        <v>32</v>
      </c>
      <c r="AX398" s="13" t="s">
        <v>76</v>
      </c>
      <c r="AY398" s="246" t="s">
        <v>139</v>
      </c>
    </row>
    <row r="399" s="14" customFormat="1">
      <c r="A399" s="14"/>
      <c r="B399" s="247"/>
      <c r="C399" s="248"/>
      <c r="D399" s="232" t="s">
        <v>150</v>
      </c>
      <c r="E399" s="249" t="s">
        <v>1</v>
      </c>
      <c r="F399" s="250" t="s">
        <v>478</v>
      </c>
      <c r="G399" s="248"/>
      <c r="H399" s="251">
        <v>0.69999999999999996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7" t="s">
        <v>150</v>
      </c>
      <c r="AU399" s="257" t="s">
        <v>86</v>
      </c>
      <c r="AV399" s="14" t="s">
        <v>86</v>
      </c>
      <c r="AW399" s="14" t="s">
        <v>32</v>
      </c>
      <c r="AX399" s="14" t="s">
        <v>76</v>
      </c>
      <c r="AY399" s="257" t="s">
        <v>139</v>
      </c>
    </row>
    <row r="400" s="15" customFormat="1">
      <c r="A400" s="15"/>
      <c r="B400" s="258"/>
      <c r="C400" s="259"/>
      <c r="D400" s="232" t="s">
        <v>150</v>
      </c>
      <c r="E400" s="260" t="s">
        <v>1</v>
      </c>
      <c r="F400" s="261" t="s">
        <v>153</v>
      </c>
      <c r="G400" s="259"/>
      <c r="H400" s="262">
        <v>0.69999999999999996</v>
      </c>
      <c r="I400" s="263"/>
      <c r="J400" s="259"/>
      <c r="K400" s="259"/>
      <c r="L400" s="264"/>
      <c r="M400" s="265"/>
      <c r="N400" s="266"/>
      <c r="O400" s="266"/>
      <c r="P400" s="266"/>
      <c r="Q400" s="266"/>
      <c r="R400" s="266"/>
      <c r="S400" s="266"/>
      <c r="T400" s="26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8" t="s">
        <v>150</v>
      </c>
      <c r="AU400" s="268" t="s">
        <v>86</v>
      </c>
      <c r="AV400" s="15" t="s">
        <v>146</v>
      </c>
      <c r="AW400" s="15" t="s">
        <v>32</v>
      </c>
      <c r="AX400" s="15" t="s">
        <v>84</v>
      </c>
      <c r="AY400" s="268" t="s">
        <v>139</v>
      </c>
    </row>
    <row r="401" s="2" customFormat="1" ht="24.15" customHeight="1">
      <c r="A401" s="38"/>
      <c r="B401" s="39"/>
      <c r="C401" s="219" t="s">
        <v>479</v>
      </c>
      <c r="D401" s="219" t="s">
        <v>141</v>
      </c>
      <c r="E401" s="220" t="s">
        <v>480</v>
      </c>
      <c r="F401" s="221" t="s">
        <v>481</v>
      </c>
      <c r="G401" s="222" t="s">
        <v>352</v>
      </c>
      <c r="H401" s="223">
        <v>3065</v>
      </c>
      <c r="I401" s="224"/>
      <c r="J401" s="225">
        <f>ROUND(I401*H401,2)</f>
        <v>0</v>
      </c>
      <c r="K401" s="221" t="s">
        <v>145</v>
      </c>
      <c r="L401" s="44"/>
      <c r="M401" s="226" t="s">
        <v>1</v>
      </c>
      <c r="N401" s="227" t="s">
        <v>41</v>
      </c>
      <c r="O401" s="91"/>
      <c r="P401" s="228">
        <f>O401*H401</f>
        <v>0</v>
      </c>
      <c r="Q401" s="228">
        <v>0.00010000000000000001</v>
      </c>
      <c r="R401" s="228">
        <f>Q401*H401</f>
        <v>0.30649999999999999</v>
      </c>
      <c r="S401" s="228">
        <v>0</v>
      </c>
      <c r="T401" s="22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0" t="s">
        <v>146</v>
      </c>
      <c r="AT401" s="230" t="s">
        <v>141</v>
      </c>
      <c r="AU401" s="230" t="s">
        <v>86</v>
      </c>
      <c r="AY401" s="17" t="s">
        <v>139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7" t="s">
        <v>84</v>
      </c>
      <c r="BK401" s="231">
        <f>ROUND(I401*H401,2)</f>
        <v>0</v>
      </c>
      <c r="BL401" s="17" t="s">
        <v>146</v>
      </c>
      <c r="BM401" s="230" t="s">
        <v>482</v>
      </c>
    </row>
    <row r="402" s="14" customFormat="1">
      <c r="A402" s="14"/>
      <c r="B402" s="247"/>
      <c r="C402" s="248"/>
      <c r="D402" s="232" t="s">
        <v>150</v>
      </c>
      <c r="E402" s="249" t="s">
        <v>1</v>
      </c>
      <c r="F402" s="250" t="s">
        <v>483</v>
      </c>
      <c r="G402" s="248"/>
      <c r="H402" s="251">
        <v>3065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150</v>
      </c>
      <c r="AU402" s="257" t="s">
        <v>86</v>
      </c>
      <c r="AV402" s="14" t="s">
        <v>86</v>
      </c>
      <c r="AW402" s="14" t="s">
        <v>32</v>
      </c>
      <c r="AX402" s="14" t="s">
        <v>76</v>
      </c>
      <c r="AY402" s="257" t="s">
        <v>139</v>
      </c>
    </row>
    <row r="403" s="15" customFormat="1">
      <c r="A403" s="15"/>
      <c r="B403" s="258"/>
      <c r="C403" s="259"/>
      <c r="D403" s="232" t="s">
        <v>150</v>
      </c>
      <c r="E403" s="260" t="s">
        <v>1</v>
      </c>
      <c r="F403" s="261" t="s">
        <v>153</v>
      </c>
      <c r="G403" s="259"/>
      <c r="H403" s="262">
        <v>3065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8" t="s">
        <v>150</v>
      </c>
      <c r="AU403" s="268" t="s">
        <v>86</v>
      </c>
      <c r="AV403" s="15" t="s">
        <v>146</v>
      </c>
      <c r="AW403" s="15" t="s">
        <v>32</v>
      </c>
      <c r="AX403" s="15" t="s">
        <v>84</v>
      </c>
      <c r="AY403" s="268" t="s">
        <v>139</v>
      </c>
    </row>
    <row r="404" s="2" customFormat="1" ht="33" customHeight="1">
      <c r="A404" s="38"/>
      <c r="B404" s="39"/>
      <c r="C404" s="219" t="s">
        <v>484</v>
      </c>
      <c r="D404" s="219" t="s">
        <v>141</v>
      </c>
      <c r="E404" s="220" t="s">
        <v>485</v>
      </c>
      <c r="F404" s="221" t="s">
        <v>486</v>
      </c>
      <c r="G404" s="222" t="s">
        <v>352</v>
      </c>
      <c r="H404" s="223">
        <v>174</v>
      </c>
      <c r="I404" s="224"/>
      <c r="J404" s="225">
        <f>ROUND(I404*H404,2)</f>
        <v>0</v>
      </c>
      <c r="K404" s="221" t="s">
        <v>145</v>
      </c>
      <c r="L404" s="44"/>
      <c r="M404" s="226" t="s">
        <v>1</v>
      </c>
      <c r="N404" s="227" t="s">
        <v>41</v>
      </c>
      <c r="O404" s="91"/>
      <c r="P404" s="228">
        <f>O404*H404</f>
        <v>0</v>
      </c>
      <c r="Q404" s="228">
        <v>0.00010000000000000001</v>
      </c>
      <c r="R404" s="228">
        <f>Q404*H404</f>
        <v>0.017400000000000002</v>
      </c>
      <c r="S404" s="228">
        <v>0</v>
      </c>
      <c r="T404" s="22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0" t="s">
        <v>146</v>
      </c>
      <c r="AT404" s="230" t="s">
        <v>141</v>
      </c>
      <c r="AU404" s="230" t="s">
        <v>86</v>
      </c>
      <c r="AY404" s="17" t="s">
        <v>139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7" t="s">
        <v>84</v>
      </c>
      <c r="BK404" s="231">
        <f>ROUND(I404*H404,2)</f>
        <v>0</v>
      </c>
      <c r="BL404" s="17" t="s">
        <v>146</v>
      </c>
      <c r="BM404" s="230" t="s">
        <v>487</v>
      </c>
    </row>
    <row r="405" s="14" customFormat="1">
      <c r="A405" s="14"/>
      <c r="B405" s="247"/>
      <c r="C405" s="248"/>
      <c r="D405" s="232" t="s">
        <v>150</v>
      </c>
      <c r="E405" s="249" t="s">
        <v>1</v>
      </c>
      <c r="F405" s="250" t="s">
        <v>488</v>
      </c>
      <c r="G405" s="248"/>
      <c r="H405" s="251">
        <v>174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7" t="s">
        <v>150</v>
      </c>
      <c r="AU405" s="257" t="s">
        <v>86</v>
      </c>
      <c r="AV405" s="14" t="s">
        <v>86</v>
      </c>
      <c r="AW405" s="14" t="s">
        <v>32</v>
      </c>
      <c r="AX405" s="14" t="s">
        <v>76</v>
      </c>
      <c r="AY405" s="257" t="s">
        <v>139</v>
      </c>
    </row>
    <row r="406" s="15" customFormat="1">
      <c r="A406" s="15"/>
      <c r="B406" s="258"/>
      <c r="C406" s="259"/>
      <c r="D406" s="232" t="s">
        <v>150</v>
      </c>
      <c r="E406" s="260" t="s">
        <v>1</v>
      </c>
      <c r="F406" s="261" t="s">
        <v>153</v>
      </c>
      <c r="G406" s="259"/>
      <c r="H406" s="262">
        <v>174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8" t="s">
        <v>150</v>
      </c>
      <c r="AU406" s="268" t="s">
        <v>86</v>
      </c>
      <c r="AV406" s="15" t="s">
        <v>146</v>
      </c>
      <c r="AW406" s="15" t="s">
        <v>32</v>
      </c>
      <c r="AX406" s="15" t="s">
        <v>84</v>
      </c>
      <c r="AY406" s="268" t="s">
        <v>139</v>
      </c>
    </row>
    <row r="407" s="2" customFormat="1" ht="33" customHeight="1">
      <c r="A407" s="38"/>
      <c r="B407" s="39"/>
      <c r="C407" s="219" t="s">
        <v>405</v>
      </c>
      <c r="D407" s="219" t="s">
        <v>141</v>
      </c>
      <c r="E407" s="220" t="s">
        <v>489</v>
      </c>
      <c r="F407" s="221" t="s">
        <v>490</v>
      </c>
      <c r="G407" s="222" t="s">
        <v>352</v>
      </c>
      <c r="H407" s="223">
        <v>3065</v>
      </c>
      <c r="I407" s="224"/>
      <c r="J407" s="225">
        <f>ROUND(I407*H407,2)</f>
        <v>0</v>
      </c>
      <c r="K407" s="221" t="s">
        <v>145</v>
      </c>
      <c r="L407" s="44"/>
      <c r="M407" s="226" t="s">
        <v>1</v>
      </c>
      <c r="N407" s="227" t="s">
        <v>41</v>
      </c>
      <c r="O407" s="91"/>
      <c r="P407" s="228">
        <f>O407*H407</f>
        <v>0</v>
      </c>
      <c r="Q407" s="228">
        <v>0.00033</v>
      </c>
      <c r="R407" s="228">
        <f>Q407*H407</f>
        <v>1.01145</v>
      </c>
      <c r="S407" s="228">
        <v>0</v>
      </c>
      <c r="T407" s="229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0" t="s">
        <v>146</v>
      </c>
      <c r="AT407" s="230" t="s">
        <v>141</v>
      </c>
      <c r="AU407" s="230" t="s">
        <v>86</v>
      </c>
      <c r="AY407" s="17" t="s">
        <v>139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7" t="s">
        <v>84</v>
      </c>
      <c r="BK407" s="231">
        <f>ROUND(I407*H407,2)</f>
        <v>0</v>
      </c>
      <c r="BL407" s="17" t="s">
        <v>146</v>
      </c>
      <c r="BM407" s="230" t="s">
        <v>491</v>
      </c>
    </row>
    <row r="408" s="14" customFormat="1">
      <c r="A408" s="14"/>
      <c r="B408" s="247"/>
      <c r="C408" s="248"/>
      <c r="D408" s="232" t="s">
        <v>150</v>
      </c>
      <c r="E408" s="249" t="s">
        <v>1</v>
      </c>
      <c r="F408" s="250" t="s">
        <v>483</v>
      </c>
      <c r="G408" s="248"/>
      <c r="H408" s="251">
        <v>3065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150</v>
      </c>
      <c r="AU408" s="257" t="s">
        <v>86</v>
      </c>
      <c r="AV408" s="14" t="s">
        <v>86</v>
      </c>
      <c r="AW408" s="14" t="s">
        <v>32</v>
      </c>
      <c r="AX408" s="14" t="s">
        <v>76</v>
      </c>
      <c r="AY408" s="257" t="s">
        <v>139</v>
      </c>
    </row>
    <row r="409" s="15" customFormat="1">
      <c r="A409" s="15"/>
      <c r="B409" s="258"/>
      <c r="C409" s="259"/>
      <c r="D409" s="232" t="s">
        <v>150</v>
      </c>
      <c r="E409" s="260" t="s">
        <v>1</v>
      </c>
      <c r="F409" s="261" t="s">
        <v>153</v>
      </c>
      <c r="G409" s="259"/>
      <c r="H409" s="262">
        <v>3065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8" t="s">
        <v>150</v>
      </c>
      <c r="AU409" s="268" t="s">
        <v>86</v>
      </c>
      <c r="AV409" s="15" t="s">
        <v>146</v>
      </c>
      <c r="AW409" s="15" t="s">
        <v>32</v>
      </c>
      <c r="AX409" s="15" t="s">
        <v>84</v>
      </c>
      <c r="AY409" s="268" t="s">
        <v>139</v>
      </c>
    </row>
    <row r="410" s="2" customFormat="1" ht="33" customHeight="1">
      <c r="A410" s="38"/>
      <c r="B410" s="39"/>
      <c r="C410" s="219" t="s">
        <v>492</v>
      </c>
      <c r="D410" s="219" t="s">
        <v>141</v>
      </c>
      <c r="E410" s="220" t="s">
        <v>493</v>
      </c>
      <c r="F410" s="221" t="s">
        <v>494</v>
      </c>
      <c r="G410" s="222" t="s">
        <v>352</v>
      </c>
      <c r="H410" s="223">
        <v>174</v>
      </c>
      <c r="I410" s="224"/>
      <c r="J410" s="225">
        <f>ROUND(I410*H410,2)</f>
        <v>0</v>
      </c>
      <c r="K410" s="221" t="s">
        <v>145</v>
      </c>
      <c r="L410" s="44"/>
      <c r="M410" s="226" t="s">
        <v>1</v>
      </c>
      <c r="N410" s="227" t="s">
        <v>41</v>
      </c>
      <c r="O410" s="91"/>
      <c r="P410" s="228">
        <f>O410*H410</f>
        <v>0</v>
      </c>
      <c r="Q410" s="228">
        <v>0.00038000000000000002</v>
      </c>
      <c r="R410" s="228">
        <f>Q410*H410</f>
        <v>0.066119999999999998</v>
      </c>
      <c r="S410" s="228">
        <v>0</v>
      </c>
      <c r="T410" s="22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0" t="s">
        <v>146</v>
      </c>
      <c r="AT410" s="230" t="s">
        <v>141</v>
      </c>
      <c r="AU410" s="230" t="s">
        <v>86</v>
      </c>
      <c r="AY410" s="17" t="s">
        <v>139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7" t="s">
        <v>84</v>
      </c>
      <c r="BK410" s="231">
        <f>ROUND(I410*H410,2)</f>
        <v>0</v>
      </c>
      <c r="BL410" s="17" t="s">
        <v>146</v>
      </c>
      <c r="BM410" s="230" t="s">
        <v>495</v>
      </c>
    </row>
    <row r="411" s="14" customFormat="1">
      <c r="A411" s="14"/>
      <c r="B411" s="247"/>
      <c r="C411" s="248"/>
      <c r="D411" s="232" t="s">
        <v>150</v>
      </c>
      <c r="E411" s="249" t="s">
        <v>1</v>
      </c>
      <c r="F411" s="250" t="s">
        <v>488</v>
      </c>
      <c r="G411" s="248"/>
      <c r="H411" s="251">
        <v>174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150</v>
      </c>
      <c r="AU411" s="257" t="s">
        <v>86</v>
      </c>
      <c r="AV411" s="14" t="s">
        <v>86</v>
      </c>
      <c r="AW411" s="14" t="s">
        <v>32</v>
      </c>
      <c r="AX411" s="14" t="s">
        <v>76</v>
      </c>
      <c r="AY411" s="257" t="s">
        <v>139</v>
      </c>
    </row>
    <row r="412" s="15" customFormat="1">
      <c r="A412" s="15"/>
      <c r="B412" s="258"/>
      <c r="C412" s="259"/>
      <c r="D412" s="232" t="s">
        <v>150</v>
      </c>
      <c r="E412" s="260" t="s">
        <v>1</v>
      </c>
      <c r="F412" s="261" t="s">
        <v>153</v>
      </c>
      <c r="G412" s="259"/>
      <c r="H412" s="262">
        <v>174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8" t="s">
        <v>150</v>
      </c>
      <c r="AU412" s="268" t="s">
        <v>86</v>
      </c>
      <c r="AV412" s="15" t="s">
        <v>146</v>
      </c>
      <c r="AW412" s="15" t="s">
        <v>32</v>
      </c>
      <c r="AX412" s="15" t="s">
        <v>84</v>
      </c>
      <c r="AY412" s="268" t="s">
        <v>139</v>
      </c>
    </row>
    <row r="413" s="12" customFormat="1" ht="22.8" customHeight="1">
      <c r="A413" s="12"/>
      <c r="B413" s="203"/>
      <c r="C413" s="204"/>
      <c r="D413" s="205" t="s">
        <v>75</v>
      </c>
      <c r="E413" s="217" t="s">
        <v>496</v>
      </c>
      <c r="F413" s="217" t="s">
        <v>497</v>
      </c>
      <c r="G413" s="204"/>
      <c r="H413" s="204"/>
      <c r="I413" s="207"/>
      <c r="J413" s="218">
        <f>BK413</f>
        <v>0</v>
      </c>
      <c r="K413" s="204"/>
      <c r="L413" s="209"/>
      <c r="M413" s="210"/>
      <c r="N413" s="211"/>
      <c r="O413" s="211"/>
      <c r="P413" s="212">
        <f>SUM(P414:P429)</f>
        <v>0</v>
      </c>
      <c r="Q413" s="211"/>
      <c r="R413" s="212">
        <f>SUM(R414:R429)</f>
        <v>0</v>
      </c>
      <c r="S413" s="211"/>
      <c r="T413" s="213">
        <f>SUM(T414:T429)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4" t="s">
        <v>84</v>
      </c>
      <c r="AT413" s="215" t="s">
        <v>75</v>
      </c>
      <c r="AU413" s="215" t="s">
        <v>84</v>
      </c>
      <c r="AY413" s="214" t="s">
        <v>139</v>
      </c>
      <c r="BK413" s="216">
        <f>SUM(BK414:BK429)</f>
        <v>0</v>
      </c>
    </row>
    <row r="414" s="2" customFormat="1" ht="44.25" customHeight="1">
      <c r="A414" s="38"/>
      <c r="B414" s="39"/>
      <c r="C414" s="219" t="s">
        <v>498</v>
      </c>
      <c r="D414" s="219" t="s">
        <v>141</v>
      </c>
      <c r="E414" s="220" t="s">
        <v>499</v>
      </c>
      <c r="F414" s="221" t="s">
        <v>500</v>
      </c>
      <c r="G414" s="222" t="s">
        <v>100</v>
      </c>
      <c r="H414" s="223">
        <v>552.745</v>
      </c>
      <c r="I414" s="224"/>
      <c r="J414" s="225">
        <f>ROUND(I414*H414,2)</f>
        <v>0</v>
      </c>
      <c r="K414" s="221" t="s">
        <v>1</v>
      </c>
      <c r="L414" s="44"/>
      <c r="M414" s="226" t="s">
        <v>1</v>
      </c>
      <c r="N414" s="227" t="s">
        <v>41</v>
      </c>
      <c r="O414" s="91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0" t="s">
        <v>146</v>
      </c>
      <c r="AT414" s="230" t="s">
        <v>141</v>
      </c>
      <c r="AU414" s="230" t="s">
        <v>86</v>
      </c>
      <c r="AY414" s="17" t="s">
        <v>139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7" t="s">
        <v>84</v>
      </c>
      <c r="BK414" s="231">
        <f>ROUND(I414*H414,2)</f>
        <v>0</v>
      </c>
      <c r="BL414" s="17" t="s">
        <v>146</v>
      </c>
      <c r="BM414" s="230" t="s">
        <v>501</v>
      </c>
    </row>
    <row r="415" s="2" customFormat="1">
      <c r="A415" s="38"/>
      <c r="B415" s="39"/>
      <c r="C415" s="40"/>
      <c r="D415" s="232" t="s">
        <v>148</v>
      </c>
      <c r="E415" s="40"/>
      <c r="F415" s="233" t="s">
        <v>502</v>
      </c>
      <c r="G415" s="40"/>
      <c r="H415" s="40"/>
      <c r="I415" s="234"/>
      <c r="J415" s="40"/>
      <c r="K415" s="40"/>
      <c r="L415" s="44"/>
      <c r="M415" s="235"/>
      <c r="N415" s="236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148</v>
      </c>
      <c r="AU415" s="17" t="s">
        <v>86</v>
      </c>
    </row>
    <row r="416" s="13" customFormat="1">
      <c r="A416" s="13"/>
      <c r="B416" s="237"/>
      <c r="C416" s="238"/>
      <c r="D416" s="232" t="s">
        <v>150</v>
      </c>
      <c r="E416" s="239" t="s">
        <v>1</v>
      </c>
      <c r="F416" s="240" t="s">
        <v>503</v>
      </c>
      <c r="G416" s="238"/>
      <c r="H416" s="239" t="s">
        <v>1</v>
      </c>
      <c r="I416" s="241"/>
      <c r="J416" s="238"/>
      <c r="K416" s="238"/>
      <c r="L416" s="242"/>
      <c r="M416" s="243"/>
      <c r="N416" s="244"/>
      <c r="O416" s="244"/>
      <c r="P416" s="244"/>
      <c r="Q416" s="244"/>
      <c r="R416" s="244"/>
      <c r="S416" s="244"/>
      <c r="T416" s="24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6" t="s">
        <v>150</v>
      </c>
      <c r="AU416" s="246" t="s">
        <v>86</v>
      </c>
      <c r="AV416" s="13" t="s">
        <v>84</v>
      </c>
      <c r="AW416" s="13" t="s">
        <v>32</v>
      </c>
      <c r="AX416" s="13" t="s">
        <v>76</v>
      </c>
      <c r="AY416" s="246" t="s">
        <v>139</v>
      </c>
    </row>
    <row r="417" s="14" customFormat="1">
      <c r="A417" s="14"/>
      <c r="B417" s="247"/>
      <c r="C417" s="248"/>
      <c r="D417" s="232" t="s">
        <v>150</v>
      </c>
      <c r="E417" s="249" t="s">
        <v>1</v>
      </c>
      <c r="F417" s="250" t="s">
        <v>504</v>
      </c>
      <c r="G417" s="248"/>
      <c r="H417" s="251">
        <v>1659.7339999999999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7" t="s">
        <v>150</v>
      </c>
      <c r="AU417" s="257" t="s">
        <v>86</v>
      </c>
      <c r="AV417" s="14" t="s">
        <v>86</v>
      </c>
      <c r="AW417" s="14" t="s">
        <v>32</v>
      </c>
      <c r="AX417" s="14" t="s">
        <v>76</v>
      </c>
      <c r="AY417" s="257" t="s">
        <v>139</v>
      </c>
    </row>
    <row r="418" s="13" customFormat="1">
      <c r="A418" s="13"/>
      <c r="B418" s="237"/>
      <c r="C418" s="238"/>
      <c r="D418" s="232" t="s">
        <v>150</v>
      </c>
      <c r="E418" s="239" t="s">
        <v>1</v>
      </c>
      <c r="F418" s="240" t="s">
        <v>505</v>
      </c>
      <c r="G418" s="238"/>
      <c r="H418" s="239" t="s">
        <v>1</v>
      </c>
      <c r="I418" s="241"/>
      <c r="J418" s="238"/>
      <c r="K418" s="238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150</v>
      </c>
      <c r="AU418" s="246" t="s">
        <v>86</v>
      </c>
      <c r="AV418" s="13" t="s">
        <v>84</v>
      </c>
      <c r="AW418" s="13" t="s">
        <v>32</v>
      </c>
      <c r="AX418" s="13" t="s">
        <v>76</v>
      </c>
      <c r="AY418" s="246" t="s">
        <v>139</v>
      </c>
    </row>
    <row r="419" s="14" customFormat="1">
      <c r="A419" s="14"/>
      <c r="B419" s="247"/>
      <c r="C419" s="248"/>
      <c r="D419" s="232" t="s">
        <v>150</v>
      </c>
      <c r="E419" s="249" t="s">
        <v>1</v>
      </c>
      <c r="F419" s="250" t="s">
        <v>506</v>
      </c>
      <c r="G419" s="248"/>
      <c r="H419" s="251">
        <v>-1106.8520000000001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150</v>
      </c>
      <c r="AU419" s="257" t="s">
        <v>86</v>
      </c>
      <c r="AV419" s="14" t="s">
        <v>86</v>
      </c>
      <c r="AW419" s="14" t="s">
        <v>32</v>
      </c>
      <c r="AX419" s="14" t="s">
        <v>76</v>
      </c>
      <c r="AY419" s="257" t="s">
        <v>139</v>
      </c>
    </row>
    <row r="420" s="13" customFormat="1">
      <c r="A420" s="13"/>
      <c r="B420" s="237"/>
      <c r="C420" s="238"/>
      <c r="D420" s="232" t="s">
        <v>150</v>
      </c>
      <c r="E420" s="239" t="s">
        <v>1</v>
      </c>
      <c r="F420" s="240" t="s">
        <v>507</v>
      </c>
      <c r="G420" s="238"/>
      <c r="H420" s="239" t="s">
        <v>1</v>
      </c>
      <c r="I420" s="241"/>
      <c r="J420" s="238"/>
      <c r="K420" s="238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150</v>
      </c>
      <c r="AU420" s="246" t="s">
        <v>86</v>
      </c>
      <c r="AV420" s="13" t="s">
        <v>84</v>
      </c>
      <c r="AW420" s="13" t="s">
        <v>32</v>
      </c>
      <c r="AX420" s="13" t="s">
        <v>76</v>
      </c>
      <c r="AY420" s="246" t="s">
        <v>139</v>
      </c>
    </row>
    <row r="421" s="14" customFormat="1">
      <c r="A421" s="14"/>
      <c r="B421" s="247"/>
      <c r="C421" s="248"/>
      <c r="D421" s="232" t="s">
        <v>150</v>
      </c>
      <c r="E421" s="249" t="s">
        <v>1</v>
      </c>
      <c r="F421" s="250" t="s">
        <v>508</v>
      </c>
      <c r="G421" s="248"/>
      <c r="H421" s="251">
        <v>-0.13700000000000001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150</v>
      </c>
      <c r="AU421" s="257" t="s">
        <v>86</v>
      </c>
      <c r="AV421" s="14" t="s">
        <v>86</v>
      </c>
      <c r="AW421" s="14" t="s">
        <v>32</v>
      </c>
      <c r="AX421" s="14" t="s">
        <v>76</v>
      </c>
      <c r="AY421" s="257" t="s">
        <v>139</v>
      </c>
    </row>
    <row r="422" s="15" customFormat="1">
      <c r="A422" s="15"/>
      <c r="B422" s="258"/>
      <c r="C422" s="259"/>
      <c r="D422" s="232" t="s">
        <v>150</v>
      </c>
      <c r="E422" s="260" t="s">
        <v>1</v>
      </c>
      <c r="F422" s="261" t="s">
        <v>153</v>
      </c>
      <c r="G422" s="259"/>
      <c r="H422" s="262">
        <v>552.745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8" t="s">
        <v>150</v>
      </c>
      <c r="AU422" s="268" t="s">
        <v>86</v>
      </c>
      <c r="AV422" s="15" t="s">
        <v>146</v>
      </c>
      <c r="AW422" s="15" t="s">
        <v>32</v>
      </c>
      <c r="AX422" s="15" t="s">
        <v>84</v>
      </c>
      <c r="AY422" s="268" t="s">
        <v>139</v>
      </c>
    </row>
    <row r="423" s="2" customFormat="1" ht="37.8" customHeight="1">
      <c r="A423" s="38"/>
      <c r="B423" s="39"/>
      <c r="C423" s="219" t="s">
        <v>509</v>
      </c>
      <c r="D423" s="219" t="s">
        <v>141</v>
      </c>
      <c r="E423" s="220" t="s">
        <v>510</v>
      </c>
      <c r="F423" s="221" t="s">
        <v>511</v>
      </c>
      <c r="G423" s="222" t="s">
        <v>100</v>
      </c>
      <c r="H423" s="223">
        <v>1106.8520000000001</v>
      </c>
      <c r="I423" s="224"/>
      <c r="J423" s="225">
        <f>ROUND(I423*H423,2)</f>
        <v>0</v>
      </c>
      <c r="K423" s="221" t="s">
        <v>1</v>
      </c>
      <c r="L423" s="44"/>
      <c r="M423" s="226" t="s">
        <v>1</v>
      </c>
      <c r="N423" s="227" t="s">
        <v>41</v>
      </c>
      <c r="O423" s="91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0" t="s">
        <v>146</v>
      </c>
      <c r="AT423" s="230" t="s">
        <v>141</v>
      </c>
      <c r="AU423" s="230" t="s">
        <v>86</v>
      </c>
      <c r="AY423" s="17" t="s">
        <v>139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7" t="s">
        <v>84</v>
      </c>
      <c r="BK423" s="231">
        <f>ROUND(I423*H423,2)</f>
        <v>0</v>
      </c>
      <c r="BL423" s="17" t="s">
        <v>146</v>
      </c>
      <c r="BM423" s="230" t="s">
        <v>512</v>
      </c>
    </row>
    <row r="424" s="2" customFormat="1">
      <c r="A424" s="38"/>
      <c r="B424" s="39"/>
      <c r="C424" s="40"/>
      <c r="D424" s="232" t="s">
        <v>148</v>
      </c>
      <c r="E424" s="40"/>
      <c r="F424" s="233" t="s">
        <v>513</v>
      </c>
      <c r="G424" s="40"/>
      <c r="H424" s="40"/>
      <c r="I424" s="234"/>
      <c r="J424" s="40"/>
      <c r="K424" s="40"/>
      <c r="L424" s="44"/>
      <c r="M424" s="235"/>
      <c r="N424" s="236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148</v>
      </c>
      <c r="AU424" s="17" t="s">
        <v>86</v>
      </c>
    </row>
    <row r="425" s="14" customFormat="1">
      <c r="A425" s="14"/>
      <c r="B425" s="247"/>
      <c r="C425" s="248"/>
      <c r="D425" s="232" t="s">
        <v>150</v>
      </c>
      <c r="E425" s="249" t="s">
        <v>1</v>
      </c>
      <c r="F425" s="250" t="s">
        <v>514</v>
      </c>
      <c r="G425" s="248"/>
      <c r="H425" s="251">
        <v>1106.8520000000001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150</v>
      </c>
      <c r="AU425" s="257" t="s">
        <v>86</v>
      </c>
      <c r="AV425" s="14" t="s">
        <v>86</v>
      </c>
      <c r="AW425" s="14" t="s">
        <v>32</v>
      </c>
      <c r="AX425" s="14" t="s">
        <v>76</v>
      </c>
      <c r="AY425" s="257" t="s">
        <v>139</v>
      </c>
    </row>
    <row r="426" s="15" customFormat="1">
      <c r="A426" s="15"/>
      <c r="B426" s="258"/>
      <c r="C426" s="259"/>
      <c r="D426" s="232" t="s">
        <v>150</v>
      </c>
      <c r="E426" s="260" t="s">
        <v>99</v>
      </c>
      <c r="F426" s="261" t="s">
        <v>153</v>
      </c>
      <c r="G426" s="259"/>
      <c r="H426" s="262">
        <v>1106.8520000000001</v>
      </c>
      <c r="I426" s="263"/>
      <c r="J426" s="259"/>
      <c r="K426" s="259"/>
      <c r="L426" s="264"/>
      <c r="M426" s="265"/>
      <c r="N426" s="266"/>
      <c r="O426" s="266"/>
      <c r="P426" s="266"/>
      <c r="Q426" s="266"/>
      <c r="R426" s="266"/>
      <c r="S426" s="266"/>
      <c r="T426" s="26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8" t="s">
        <v>150</v>
      </c>
      <c r="AU426" s="268" t="s">
        <v>86</v>
      </c>
      <c r="AV426" s="15" t="s">
        <v>146</v>
      </c>
      <c r="AW426" s="15" t="s">
        <v>32</v>
      </c>
      <c r="AX426" s="15" t="s">
        <v>84</v>
      </c>
      <c r="AY426" s="268" t="s">
        <v>139</v>
      </c>
    </row>
    <row r="427" s="2" customFormat="1" ht="38.55" customHeight="1">
      <c r="A427" s="38"/>
      <c r="B427" s="39"/>
      <c r="C427" s="219" t="s">
        <v>515</v>
      </c>
      <c r="D427" s="219" t="s">
        <v>141</v>
      </c>
      <c r="E427" s="220" t="s">
        <v>516</v>
      </c>
      <c r="F427" s="221" t="s">
        <v>517</v>
      </c>
      <c r="G427" s="222" t="s">
        <v>100</v>
      </c>
      <c r="H427" s="223">
        <v>0.13700000000000001</v>
      </c>
      <c r="I427" s="224"/>
      <c r="J427" s="225">
        <f>ROUND(I427*H427,2)</f>
        <v>0</v>
      </c>
      <c r="K427" s="221" t="s">
        <v>1</v>
      </c>
      <c r="L427" s="44"/>
      <c r="M427" s="226" t="s">
        <v>1</v>
      </c>
      <c r="N427" s="227" t="s">
        <v>41</v>
      </c>
      <c r="O427" s="91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0" t="s">
        <v>146</v>
      </c>
      <c r="AT427" s="230" t="s">
        <v>141</v>
      </c>
      <c r="AU427" s="230" t="s">
        <v>86</v>
      </c>
      <c r="AY427" s="17" t="s">
        <v>139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7" t="s">
        <v>84</v>
      </c>
      <c r="BK427" s="231">
        <f>ROUND(I427*H427,2)</f>
        <v>0</v>
      </c>
      <c r="BL427" s="17" t="s">
        <v>146</v>
      </c>
      <c r="BM427" s="230" t="s">
        <v>518</v>
      </c>
    </row>
    <row r="428" s="14" customFormat="1">
      <c r="A428" s="14"/>
      <c r="B428" s="247"/>
      <c r="C428" s="248"/>
      <c r="D428" s="232" t="s">
        <v>150</v>
      </c>
      <c r="E428" s="249" t="s">
        <v>1</v>
      </c>
      <c r="F428" s="250" t="s">
        <v>103</v>
      </c>
      <c r="G428" s="248"/>
      <c r="H428" s="251">
        <v>0.13700000000000001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150</v>
      </c>
      <c r="AU428" s="257" t="s">
        <v>86</v>
      </c>
      <c r="AV428" s="14" t="s">
        <v>86</v>
      </c>
      <c r="AW428" s="14" t="s">
        <v>32</v>
      </c>
      <c r="AX428" s="14" t="s">
        <v>76</v>
      </c>
      <c r="AY428" s="257" t="s">
        <v>139</v>
      </c>
    </row>
    <row r="429" s="15" customFormat="1">
      <c r="A429" s="15"/>
      <c r="B429" s="258"/>
      <c r="C429" s="259"/>
      <c r="D429" s="232" t="s">
        <v>150</v>
      </c>
      <c r="E429" s="260" t="s">
        <v>102</v>
      </c>
      <c r="F429" s="261" t="s">
        <v>153</v>
      </c>
      <c r="G429" s="259"/>
      <c r="H429" s="262">
        <v>0.13700000000000001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8" t="s">
        <v>150</v>
      </c>
      <c r="AU429" s="268" t="s">
        <v>86</v>
      </c>
      <c r="AV429" s="15" t="s">
        <v>146</v>
      </c>
      <c r="AW429" s="15" t="s">
        <v>32</v>
      </c>
      <c r="AX429" s="15" t="s">
        <v>84</v>
      </c>
      <c r="AY429" s="268" t="s">
        <v>139</v>
      </c>
    </row>
    <row r="430" s="12" customFormat="1" ht="22.8" customHeight="1">
      <c r="A430" s="12"/>
      <c r="B430" s="203"/>
      <c r="C430" s="204"/>
      <c r="D430" s="205" t="s">
        <v>75</v>
      </c>
      <c r="E430" s="217" t="s">
        <v>519</v>
      </c>
      <c r="F430" s="217" t="s">
        <v>520</v>
      </c>
      <c r="G430" s="204"/>
      <c r="H430" s="204"/>
      <c r="I430" s="207"/>
      <c r="J430" s="218">
        <f>BK430</f>
        <v>0</v>
      </c>
      <c r="K430" s="204"/>
      <c r="L430" s="209"/>
      <c r="M430" s="210"/>
      <c r="N430" s="211"/>
      <c r="O430" s="211"/>
      <c r="P430" s="212">
        <f>P431</f>
        <v>0</v>
      </c>
      <c r="Q430" s="211"/>
      <c r="R430" s="212">
        <f>R431</f>
        <v>0</v>
      </c>
      <c r="S430" s="211"/>
      <c r="T430" s="213">
        <f>T431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4" t="s">
        <v>84</v>
      </c>
      <c r="AT430" s="215" t="s">
        <v>75</v>
      </c>
      <c r="AU430" s="215" t="s">
        <v>84</v>
      </c>
      <c r="AY430" s="214" t="s">
        <v>139</v>
      </c>
      <c r="BK430" s="216">
        <f>BK431</f>
        <v>0</v>
      </c>
    </row>
    <row r="431" s="2" customFormat="1" ht="44.25" customHeight="1">
      <c r="A431" s="38"/>
      <c r="B431" s="39"/>
      <c r="C431" s="219" t="s">
        <v>521</v>
      </c>
      <c r="D431" s="219" t="s">
        <v>141</v>
      </c>
      <c r="E431" s="220" t="s">
        <v>522</v>
      </c>
      <c r="F431" s="221" t="s">
        <v>523</v>
      </c>
      <c r="G431" s="222" t="s">
        <v>100</v>
      </c>
      <c r="H431" s="223">
        <v>1032.78</v>
      </c>
      <c r="I431" s="224"/>
      <c r="J431" s="225">
        <f>ROUND(I431*H431,2)</f>
        <v>0</v>
      </c>
      <c r="K431" s="221" t="s">
        <v>1</v>
      </c>
      <c r="L431" s="44"/>
      <c r="M431" s="226" t="s">
        <v>1</v>
      </c>
      <c r="N431" s="227" t="s">
        <v>41</v>
      </c>
      <c r="O431" s="91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0" t="s">
        <v>146</v>
      </c>
      <c r="AT431" s="230" t="s">
        <v>141</v>
      </c>
      <c r="AU431" s="230" t="s">
        <v>86</v>
      </c>
      <c r="AY431" s="17" t="s">
        <v>139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7" t="s">
        <v>84</v>
      </c>
      <c r="BK431" s="231">
        <f>ROUND(I431*H431,2)</f>
        <v>0</v>
      </c>
      <c r="BL431" s="17" t="s">
        <v>146</v>
      </c>
      <c r="BM431" s="230" t="s">
        <v>524</v>
      </c>
    </row>
    <row r="432" s="12" customFormat="1" ht="25.92" customHeight="1">
      <c r="A432" s="12"/>
      <c r="B432" s="203"/>
      <c r="C432" s="204"/>
      <c r="D432" s="205" t="s">
        <v>75</v>
      </c>
      <c r="E432" s="206" t="s">
        <v>525</v>
      </c>
      <c r="F432" s="206" t="s">
        <v>526</v>
      </c>
      <c r="G432" s="204"/>
      <c r="H432" s="204"/>
      <c r="I432" s="207"/>
      <c r="J432" s="208">
        <f>BK432</f>
        <v>0</v>
      </c>
      <c r="K432" s="204"/>
      <c r="L432" s="209"/>
      <c r="M432" s="210"/>
      <c r="N432" s="211"/>
      <c r="O432" s="211"/>
      <c r="P432" s="212">
        <f>P433+P441+P444</f>
        <v>0</v>
      </c>
      <c r="Q432" s="211"/>
      <c r="R432" s="212">
        <f>R433+R441+R444</f>
        <v>0</v>
      </c>
      <c r="S432" s="211"/>
      <c r="T432" s="213">
        <f>T433+T441+T444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4" t="s">
        <v>180</v>
      </c>
      <c r="AT432" s="215" t="s">
        <v>75</v>
      </c>
      <c r="AU432" s="215" t="s">
        <v>76</v>
      </c>
      <c r="AY432" s="214" t="s">
        <v>139</v>
      </c>
      <c r="BK432" s="216">
        <f>BK433+BK441+BK444</f>
        <v>0</v>
      </c>
    </row>
    <row r="433" s="12" customFormat="1" ht="22.8" customHeight="1">
      <c r="A433" s="12"/>
      <c r="B433" s="203"/>
      <c r="C433" s="204"/>
      <c r="D433" s="205" t="s">
        <v>75</v>
      </c>
      <c r="E433" s="217" t="s">
        <v>527</v>
      </c>
      <c r="F433" s="217" t="s">
        <v>528</v>
      </c>
      <c r="G433" s="204"/>
      <c r="H433" s="204"/>
      <c r="I433" s="207"/>
      <c r="J433" s="218">
        <f>BK433</f>
        <v>0</v>
      </c>
      <c r="K433" s="204"/>
      <c r="L433" s="209"/>
      <c r="M433" s="210"/>
      <c r="N433" s="211"/>
      <c r="O433" s="211"/>
      <c r="P433" s="212">
        <f>SUM(P434:P440)</f>
        <v>0</v>
      </c>
      <c r="Q433" s="211"/>
      <c r="R433" s="212">
        <f>SUM(R434:R440)</f>
        <v>0</v>
      </c>
      <c r="S433" s="211"/>
      <c r="T433" s="213">
        <f>SUM(T434:T440)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4" t="s">
        <v>180</v>
      </c>
      <c r="AT433" s="215" t="s">
        <v>75</v>
      </c>
      <c r="AU433" s="215" t="s">
        <v>84</v>
      </c>
      <c r="AY433" s="214" t="s">
        <v>139</v>
      </c>
      <c r="BK433" s="216">
        <f>SUM(BK434:BK440)</f>
        <v>0</v>
      </c>
    </row>
    <row r="434" s="2" customFormat="1" ht="21.75" customHeight="1">
      <c r="A434" s="38"/>
      <c r="B434" s="39"/>
      <c r="C434" s="219" t="s">
        <v>529</v>
      </c>
      <c r="D434" s="219" t="s">
        <v>141</v>
      </c>
      <c r="E434" s="220" t="s">
        <v>530</v>
      </c>
      <c r="F434" s="221" t="s">
        <v>531</v>
      </c>
      <c r="G434" s="222" t="s">
        <v>532</v>
      </c>
      <c r="H434" s="223">
        <v>1</v>
      </c>
      <c r="I434" s="224"/>
      <c r="J434" s="225">
        <f>ROUND(I434*H434,2)</f>
        <v>0</v>
      </c>
      <c r="K434" s="221" t="s">
        <v>217</v>
      </c>
      <c r="L434" s="44"/>
      <c r="M434" s="226" t="s">
        <v>1</v>
      </c>
      <c r="N434" s="227" t="s">
        <v>41</v>
      </c>
      <c r="O434" s="91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0" t="s">
        <v>533</v>
      </c>
      <c r="AT434" s="230" t="s">
        <v>141</v>
      </c>
      <c r="AU434" s="230" t="s">
        <v>86</v>
      </c>
      <c r="AY434" s="17" t="s">
        <v>139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7" t="s">
        <v>84</v>
      </c>
      <c r="BK434" s="231">
        <f>ROUND(I434*H434,2)</f>
        <v>0</v>
      </c>
      <c r="BL434" s="17" t="s">
        <v>533</v>
      </c>
      <c r="BM434" s="230" t="s">
        <v>534</v>
      </c>
    </row>
    <row r="435" s="2" customFormat="1" ht="37.8" customHeight="1">
      <c r="A435" s="38"/>
      <c r="B435" s="39"/>
      <c r="C435" s="219" t="s">
        <v>535</v>
      </c>
      <c r="D435" s="219" t="s">
        <v>141</v>
      </c>
      <c r="E435" s="220" t="s">
        <v>536</v>
      </c>
      <c r="F435" s="221" t="s">
        <v>537</v>
      </c>
      <c r="G435" s="222" t="s">
        <v>532</v>
      </c>
      <c r="H435" s="223">
        <v>1</v>
      </c>
      <c r="I435" s="224"/>
      <c r="J435" s="225">
        <f>ROUND(I435*H435,2)</f>
        <v>0</v>
      </c>
      <c r="K435" s="221" t="s">
        <v>1</v>
      </c>
      <c r="L435" s="44"/>
      <c r="M435" s="226" t="s">
        <v>1</v>
      </c>
      <c r="N435" s="227" t="s">
        <v>41</v>
      </c>
      <c r="O435" s="91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0" t="s">
        <v>533</v>
      </c>
      <c r="AT435" s="230" t="s">
        <v>141</v>
      </c>
      <c r="AU435" s="230" t="s">
        <v>86</v>
      </c>
      <c r="AY435" s="17" t="s">
        <v>139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7" t="s">
        <v>84</v>
      </c>
      <c r="BK435" s="231">
        <f>ROUND(I435*H435,2)</f>
        <v>0</v>
      </c>
      <c r="BL435" s="17" t="s">
        <v>533</v>
      </c>
      <c r="BM435" s="230" t="s">
        <v>538</v>
      </c>
    </row>
    <row r="436" s="2" customFormat="1" ht="33" customHeight="1">
      <c r="A436" s="38"/>
      <c r="B436" s="39"/>
      <c r="C436" s="219" t="s">
        <v>245</v>
      </c>
      <c r="D436" s="219" t="s">
        <v>141</v>
      </c>
      <c r="E436" s="220" t="s">
        <v>539</v>
      </c>
      <c r="F436" s="221" t="s">
        <v>540</v>
      </c>
      <c r="G436" s="222" t="s">
        <v>532</v>
      </c>
      <c r="H436" s="223">
        <v>1</v>
      </c>
      <c r="I436" s="224"/>
      <c r="J436" s="225">
        <f>ROUND(I436*H436,2)</f>
        <v>0</v>
      </c>
      <c r="K436" s="221" t="s">
        <v>1</v>
      </c>
      <c r="L436" s="44"/>
      <c r="M436" s="226" t="s">
        <v>1</v>
      </c>
      <c r="N436" s="227" t="s">
        <v>41</v>
      </c>
      <c r="O436" s="91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0" t="s">
        <v>533</v>
      </c>
      <c r="AT436" s="230" t="s">
        <v>141</v>
      </c>
      <c r="AU436" s="230" t="s">
        <v>86</v>
      </c>
      <c r="AY436" s="17" t="s">
        <v>139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7" t="s">
        <v>84</v>
      </c>
      <c r="BK436" s="231">
        <f>ROUND(I436*H436,2)</f>
        <v>0</v>
      </c>
      <c r="BL436" s="17" t="s">
        <v>533</v>
      </c>
      <c r="BM436" s="230" t="s">
        <v>541</v>
      </c>
    </row>
    <row r="437" s="2" customFormat="1" ht="16.5" customHeight="1">
      <c r="A437" s="38"/>
      <c r="B437" s="39"/>
      <c r="C437" s="219" t="s">
        <v>542</v>
      </c>
      <c r="D437" s="219" t="s">
        <v>141</v>
      </c>
      <c r="E437" s="220" t="s">
        <v>543</v>
      </c>
      <c r="F437" s="221" t="s">
        <v>544</v>
      </c>
      <c r="G437" s="222" t="s">
        <v>532</v>
      </c>
      <c r="H437" s="223">
        <v>1</v>
      </c>
      <c r="I437" s="224"/>
      <c r="J437" s="225">
        <f>ROUND(I437*H437,2)</f>
        <v>0</v>
      </c>
      <c r="K437" s="221" t="s">
        <v>145</v>
      </c>
      <c r="L437" s="44"/>
      <c r="M437" s="226" t="s">
        <v>1</v>
      </c>
      <c r="N437" s="227" t="s">
        <v>41</v>
      </c>
      <c r="O437" s="91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0" t="s">
        <v>533</v>
      </c>
      <c r="AT437" s="230" t="s">
        <v>141</v>
      </c>
      <c r="AU437" s="230" t="s">
        <v>86</v>
      </c>
      <c r="AY437" s="17" t="s">
        <v>139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7" t="s">
        <v>84</v>
      </c>
      <c r="BK437" s="231">
        <f>ROUND(I437*H437,2)</f>
        <v>0</v>
      </c>
      <c r="BL437" s="17" t="s">
        <v>533</v>
      </c>
      <c r="BM437" s="230" t="s">
        <v>545</v>
      </c>
    </row>
    <row r="438" s="2" customFormat="1">
      <c r="A438" s="38"/>
      <c r="B438" s="39"/>
      <c r="C438" s="40"/>
      <c r="D438" s="232" t="s">
        <v>148</v>
      </c>
      <c r="E438" s="40"/>
      <c r="F438" s="233" t="s">
        <v>546</v>
      </c>
      <c r="G438" s="40"/>
      <c r="H438" s="40"/>
      <c r="I438" s="234"/>
      <c r="J438" s="40"/>
      <c r="K438" s="40"/>
      <c r="L438" s="44"/>
      <c r="M438" s="235"/>
      <c r="N438" s="236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148</v>
      </c>
      <c r="AU438" s="17" t="s">
        <v>86</v>
      </c>
    </row>
    <row r="439" s="2" customFormat="1" ht="37.8" customHeight="1">
      <c r="A439" s="38"/>
      <c r="B439" s="39"/>
      <c r="C439" s="219" t="s">
        <v>547</v>
      </c>
      <c r="D439" s="219" t="s">
        <v>141</v>
      </c>
      <c r="E439" s="220" t="s">
        <v>548</v>
      </c>
      <c r="F439" s="221" t="s">
        <v>549</v>
      </c>
      <c r="G439" s="222" t="s">
        <v>532</v>
      </c>
      <c r="H439" s="223">
        <v>1</v>
      </c>
      <c r="I439" s="224"/>
      <c r="J439" s="225">
        <f>ROUND(I439*H439,2)</f>
        <v>0</v>
      </c>
      <c r="K439" s="221" t="s">
        <v>1</v>
      </c>
      <c r="L439" s="44"/>
      <c r="M439" s="226" t="s">
        <v>1</v>
      </c>
      <c r="N439" s="227" t="s">
        <v>41</v>
      </c>
      <c r="O439" s="91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0" t="s">
        <v>533</v>
      </c>
      <c r="AT439" s="230" t="s">
        <v>141</v>
      </c>
      <c r="AU439" s="230" t="s">
        <v>86</v>
      </c>
      <c r="AY439" s="17" t="s">
        <v>139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7" t="s">
        <v>84</v>
      </c>
      <c r="BK439" s="231">
        <f>ROUND(I439*H439,2)</f>
        <v>0</v>
      </c>
      <c r="BL439" s="17" t="s">
        <v>533</v>
      </c>
      <c r="BM439" s="230" t="s">
        <v>550</v>
      </c>
    </row>
    <row r="440" s="2" customFormat="1">
      <c r="A440" s="38"/>
      <c r="B440" s="39"/>
      <c r="C440" s="40"/>
      <c r="D440" s="232" t="s">
        <v>148</v>
      </c>
      <c r="E440" s="40"/>
      <c r="F440" s="233" t="s">
        <v>551</v>
      </c>
      <c r="G440" s="40"/>
      <c r="H440" s="40"/>
      <c r="I440" s="234"/>
      <c r="J440" s="40"/>
      <c r="K440" s="40"/>
      <c r="L440" s="44"/>
      <c r="M440" s="235"/>
      <c r="N440" s="236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148</v>
      </c>
      <c r="AU440" s="17" t="s">
        <v>86</v>
      </c>
    </row>
    <row r="441" s="12" customFormat="1" ht="22.8" customHeight="1">
      <c r="A441" s="12"/>
      <c r="B441" s="203"/>
      <c r="C441" s="204"/>
      <c r="D441" s="205" t="s">
        <v>75</v>
      </c>
      <c r="E441" s="217" t="s">
        <v>552</v>
      </c>
      <c r="F441" s="217" t="s">
        <v>553</v>
      </c>
      <c r="G441" s="204"/>
      <c r="H441" s="204"/>
      <c r="I441" s="207"/>
      <c r="J441" s="218">
        <f>BK441</f>
        <v>0</v>
      </c>
      <c r="K441" s="204"/>
      <c r="L441" s="209"/>
      <c r="M441" s="210"/>
      <c r="N441" s="211"/>
      <c r="O441" s="211"/>
      <c r="P441" s="212">
        <f>SUM(P442:P443)</f>
        <v>0</v>
      </c>
      <c r="Q441" s="211"/>
      <c r="R441" s="212">
        <f>SUM(R442:R443)</f>
        <v>0</v>
      </c>
      <c r="S441" s="211"/>
      <c r="T441" s="213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4" t="s">
        <v>180</v>
      </c>
      <c r="AT441" s="215" t="s">
        <v>75</v>
      </c>
      <c r="AU441" s="215" t="s">
        <v>84</v>
      </c>
      <c r="AY441" s="214" t="s">
        <v>139</v>
      </c>
      <c r="BK441" s="216">
        <f>SUM(BK442:BK443)</f>
        <v>0</v>
      </c>
    </row>
    <row r="442" s="2" customFormat="1" ht="49.05" customHeight="1">
      <c r="A442" s="38"/>
      <c r="B442" s="39"/>
      <c r="C442" s="219" t="s">
        <v>554</v>
      </c>
      <c r="D442" s="219" t="s">
        <v>141</v>
      </c>
      <c r="E442" s="220" t="s">
        <v>555</v>
      </c>
      <c r="F442" s="221" t="s">
        <v>556</v>
      </c>
      <c r="G442" s="222" t="s">
        <v>532</v>
      </c>
      <c r="H442" s="223">
        <v>1</v>
      </c>
      <c r="I442" s="224"/>
      <c r="J442" s="225">
        <f>ROUND(I442*H442,2)</f>
        <v>0</v>
      </c>
      <c r="K442" s="221" t="s">
        <v>1</v>
      </c>
      <c r="L442" s="44"/>
      <c r="M442" s="226" t="s">
        <v>1</v>
      </c>
      <c r="N442" s="227" t="s">
        <v>41</v>
      </c>
      <c r="O442" s="91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0" t="s">
        <v>533</v>
      </c>
      <c r="AT442" s="230" t="s">
        <v>141</v>
      </c>
      <c r="AU442" s="230" t="s">
        <v>86</v>
      </c>
      <c r="AY442" s="17" t="s">
        <v>139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7" t="s">
        <v>84</v>
      </c>
      <c r="BK442" s="231">
        <f>ROUND(I442*H442,2)</f>
        <v>0</v>
      </c>
      <c r="BL442" s="17" t="s">
        <v>533</v>
      </c>
      <c r="BM442" s="230" t="s">
        <v>557</v>
      </c>
    </row>
    <row r="443" s="2" customFormat="1" ht="24.15" customHeight="1">
      <c r="A443" s="38"/>
      <c r="B443" s="39"/>
      <c r="C443" s="219" t="s">
        <v>558</v>
      </c>
      <c r="D443" s="219" t="s">
        <v>141</v>
      </c>
      <c r="E443" s="220" t="s">
        <v>559</v>
      </c>
      <c r="F443" s="221" t="s">
        <v>560</v>
      </c>
      <c r="G443" s="222" t="s">
        <v>532</v>
      </c>
      <c r="H443" s="223">
        <v>1</v>
      </c>
      <c r="I443" s="224"/>
      <c r="J443" s="225">
        <f>ROUND(I443*H443,2)</f>
        <v>0</v>
      </c>
      <c r="K443" s="221" t="s">
        <v>217</v>
      </c>
      <c r="L443" s="44"/>
      <c r="M443" s="226" t="s">
        <v>1</v>
      </c>
      <c r="N443" s="227" t="s">
        <v>41</v>
      </c>
      <c r="O443" s="91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0" t="s">
        <v>533</v>
      </c>
      <c r="AT443" s="230" t="s">
        <v>141</v>
      </c>
      <c r="AU443" s="230" t="s">
        <v>86</v>
      </c>
      <c r="AY443" s="17" t="s">
        <v>139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7" t="s">
        <v>84</v>
      </c>
      <c r="BK443" s="231">
        <f>ROUND(I443*H443,2)</f>
        <v>0</v>
      </c>
      <c r="BL443" s="17" t="s">
        <v>533</v>
      </c>
      <c r="BM443" s="230" t="s">
        <v>561</v>
      </c>
    </row>
    <row r="444" s="12" customFormat="1" ht="22.8" customHeight="1">
      <c r="A444" s="12"/>
      <c r="B444" s="203"/>
      <c r="C444" s="204"/>
      <c r="D444" s="205" t="s">
        <v>75</v>
      </c>
      <c r="E444" s="217" t="s">
        <v>562</v>
      </c>
      <c r="F444" s="217" t="s">
        <v>563</v>
      </c>
      <c r="G444" s="204"/>
      <c r="H444" s="204"/>
      <c r="I444" s="207"/>
      <c r="J444" s="218">
        <f>BK444</f>
        <v>0</v>
      </c>
      <c r="K444" s="204"/>
      <c r="L444" s="209"/>
      <c r="M444" s="210"/>
      <c r="N444" s="211"/>
      <c r="O444" s="211"/>
      <c r="P444" s="212">
        <f>P445</f>
        <v>0</v>
      </c>
      <c r="Q444" s="211"/>
      <c r="R444" s="212">
        <f>R445</f>
        <v>0</v>
      </c>
      <c r="S444" s="211"/>
      <c r="T444" s="213">
        <f>T445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4" t="s">
        <v>180</v>
      </c>
      <c r="AT444" s="215" t="s">
        <v>75</v>
      </c>
      <c r="AU444" s="215" t="s">
        <v>84</v>
      </c>
      <c r="AY444" s="214" t="s">
        <v>139</v>
      </c>
      <c r="BK444" s="216">
        <f>BK445</f>
        <v>0</v>
      </c>
    </row>
    <row r="445" s="2" customFormat="1" ht="16.5" customHeight="1">
      <c r="A445" s="38"/>
      <c r="B445" s="39"/>
      <c r="C445" s="219" t="s">
        <v>564</v>
      </c>
      <c r="D445" s="219" t="s">
        <v>141</v>
      </c>
      <c r="E445" s="220" t="s">
        <v>565</v>
      </c>
      <c r="F445" s="221" t="s">
        <v>566</v>
      </c>
      <c r="G445" s="222" t="s">
        <v>532</v>
      </c>
      <c r="H445" s="223">
        <v>1</v>
      </c>
      <c r="I445" s="224"/>
      <c r="J445" s="225">
        <f>ROUND(I445*H445,2)</f>
        <v>0</v>
      </c>
      <c r="K445" s="221" t="s">
        <v>217</v>
      </c>
      <c r="L445" s="44"/>
      <c r="M445" s="279" t="s">
        <v>1</v>
      </c>
      <c r="N445" s="280" t="s">
        <v>41</v>
      </c>
      <c r="O445" s="281"/>
      <c r="P445" s="282">
        <f>O445*H445</f>
        <v>0</v>
      </c>
      <c r="Q445" s="282">
        <v>0</v>
      </c>
      <c r="R445" s="282">
        <f>Q445*H445</f>
        <v>0</v>
      </c>
      <c r="S445" s="282">
        <v>0</v>
      </c>
      <c r="T445" s="283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0" t="s">
        <v>533</v>
      </c>
      <c r="AT445" s="230" t="s">
        <v>141</v>
      </c>
      <c r="AU445" s="230" t="s">
        <v>86</v>
      </c>
      <c r="AY445" s="17" t="s">
        <v>139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7" t="s">
        <v>84</v>
      </c>
      <c r="BK445" s="231">
        <f>ROUND(I445*H445,2)</f>
        <v>0</v>
      </c>
      <c r="BL445" s="17" t="s">
        <v>533</v>
      </c>
      <c r="BM445" s="230" t="s">
        <v>567</v>
      </c>
    </row>
    <row r="446" s="2" customFormat="1" ht="6.96" customHeight="1">
      <c r="A446" s="38"/>
      <c r="B446" s="66"/>
      <c r="C446" s="67"/>
      <c r="D446" s="67"/>
      <c r="E446" s="67"/>
      <c r="F446" s="67"/>
      <c r="G446" s="67"/>
      <c r="H446" s="67"/>
      <c r="I446" s="67"/>
      <c r="J446" s="67"/>
      <c r="K446" s="67"/>
      <c r="L446" s="44"/>
      <c r="M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</row>
  </sheetData>
  <sheetProtection sheet="1" autoFilter="0" formatColumns="0" formatRows="0" objects="1" scenarios="1" spinCount="100000" saltValue="DvXDEVnseboVJWtuL7/67xr3tROBdhs/YLKC+K2AscsvvyGLuNNYVdes6KVteq1PGBn088IsXDdsdAgl9yv1vQ==" hashValue="dcgkyY+JJG+HfGaYrBZmHEsGUKm/BVLQEIIB5BuEcCmWE89zCJamvJ3xiMSqe6Xe6JGiuzrlsuj5QP4/sz9lhA==" algorithmName="SHA-512" password="CC35"/>
  <autoFilter ref="C128:K44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36" t="s">
        <v>93</v>
      </c>
      <c r="BA2" s="136" t="s">
        <v>93</v>
      </c>
      <c r="BB2" s="136" t="s">
        <v>94</v>
      </c>
      <c r="BC2" s="136" t="s">
        <v>568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96</v>
      </c>
      <c r="BA3" s="136" t="s">
        <v>96</v>
      </c>
      <c r="BB3" s="136" t="s">
        <v>94</v>
      </c>
      <c r="BC3" s="136" t="s">
        <v>569</v>
      </c>
      <c r="BD3" s="136" t="s">
        <v>86</v>
      </c>
    </row>
    <row r="4" s="1" customFormat="1" ht="24.96" customHeight="1">
      <c r="B4" s="20"/>
      <c r="D4" s="139" t="s">
        <v>98</v>
      </c>
      <c r="L4" s="20"/>
      <c r="M4" s="140" t="s">
        <v>10</v>
      </c>
      <c r="AT4" s="17" t="s">
        <v>4</v>
      </c>
      <c r="AZ4" s="136" t="s">
        <v>99</v>
      </c>
      <c r="BA4" s="136" t="s">
        <v>99</v>
      </c>
      <c r="BB4" s="136" t="s">
        <v>100</v>
      </c>
      <c r="BC4" s="136" t="s">
        <v>570</v>
      </c>
      <c r="BD4" s="136" t="s">
        <v>86</v>
      </c>
    </row>
    <row r="5" s="1" customFormat="1" ht="6.96" customHeight="1">
      <c r="B5" s="20"/>
      <c r="L5" s="20"/>
      <c r="AZ5" s="136" t="s">
        <v>102</v>
      </c>
      <c r="BA5" s="136" t="s">
        <v>102</v>
      </c>
      <c r="BB5" s="136" t="s">
        <v>100</v>
      </c>
      <c r="BC5" s="136" t="s">
        <v>571</v>
      </c>
      <c r="BD5" s="136" t="s">
        <v>86</v>
      </c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II/171 BĚŠINY - NEMILKOV - ZAHÁLKA,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572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18. 4. 2024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ROUND((SUM(BE128:BE376)),  2)</f>
        <v>0</v>
      </c>
      <c r="G33" s="38"/>
      <c r="H33" s="38"/>
      <c r="I33" s="156">
        <v>0.20999999999999999</v>
      </c>
      <c r="J33" s="155">
        <f>ROUND(((SUM(BE128:BE376))*I33),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ROUND((SUM(BF128:BF376)),  2)</f>
        <v>0</v>
      </c>
      <c r="G34" s="38"/>
      <c r="H34" s="38"/>
      <c r="I34" s="156">
        <v>0.12</v>
      </c>
      <c r="J34" s="155">
        <f>ROUND(((SUM(BF128:BF376))*I34),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ROUND((SUM(BG128:BG376)),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ROUND((SUM(BH128:BH376)),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ROUND((SUM(BI128:BI376)),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II/171 BĚŠINY - NEMILKOV - ZAHÁLKA,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102 - KOMUNIKACE KM 1,620 - 4,900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109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114</v>
      </c>
      <c r="E99" s="189"/>
      <c r="F99" s="189"/>
      <c r="G99" s="189"/>
      <c r="H99" s="189"/>
      <c r="I99" s="189"/>
      <c r="J99" s="190">
        <f>J165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115</v>
      </c>
      <c r="E100" s="189"/>
      <c r="F100" s="189"/>
      <c r="G100" s="189"/>
      <c r="H100" s="189"/>
      <c r="I100" s="189"/>
      <c r="J100" s="190">
        <f>J177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116</v>
      </c>
      <c r="E101" s="189"/>
      <c r="F101" s="189"/>
      <c r="G101" s="189"/>
      <c r="H101" s="189"/>
      <c r="I101" s="189"/>
      <c r="J101" s="190">
        <f>J249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117</v>
      </c>
      <c r="E102" s="189"/>
      <c r="F102" s="189"/>
      <c r="G102" s="189"/>
      <c r="H102" s="189"/>
      <c r="I102" s="189"/>
      <c r="J102" s="190">
        <f>J284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J346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119</v>
      </c>
      <c r="E104" s="189"/>
      <c r="F104" s="189"/>
      <c r="G104" s="189"/>
      <c r="H104" s="189"/>
      <c r="I104" s="189"/>
      <c r="J104" s="190">
        <f>J363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120</v>
      </c>
      <c r="E105" s="183"/>
      <c r="F105" s="183"/>
      <c r="G105" s="183"/>
      <c r="H105" s="183"/>
      <c r="I105" s="183"/>
      <c r="J105" s="184">
        <f>J365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121</v>
      </c>
      <c r="E106" s="189"/>
      <c r="F106" s="189"/>
      <c r="G106" s="189"/>
      <c r="H106" s="189"/>
      <c r="I106" s="189"/>
      <c r="J106" s="190">
        <f>J366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122</v>
      </c>
      <c r="E107" s="189"/>
      <c r="F107" s="189"/>
      <c r="G107" s="189"/>
      <c r="H107" s="189"/>
      <c r="I107" s="189"/>
      <c r="J107" s="190">
        <f>J372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123</v>
      </c>
      <c r="E108" s="189"/>
      <c r="F108" s="189"/>
      <c r="G108" s="189"/>
      <c r="H108" s="189"/>
      <c r="I108" s="189"/>
      <c r="J108" s="190">
        <f>J375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5" t="str">
        <f>E7</f>
        <v>II/171 BĚŠINY - NEMILKOV - ZAHÁLKA, OPRAVA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104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 102 - KOMUNIKACE KM 1,620 - 4,900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18. 4. 2024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SÚS PK</v>
      </c>
      <c r="G124" s="40"/>
      <c r="H124" s="40"/>
      <c r="I124" s="32" t="s">
        <v>30</v>
      </c>
      <c r="J124" s="36" t="str">
        <f>E21</f>
        <v>MACÁN PROJEKCE DS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Žižkovský Petr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2"/>
      <c r="B127" s="193"/>
      <c r="C127" s="194" t="s">
        <v>125</v>
      </c>
      <c r="D127" s="195" t="s">
        <v>61</v>
      </c>
      <c r="E127" s="195" t="s">
        <v>57</v>
      </c>
      <c r="F127" s="195" t="s">
        <v>58</v>
      </c>
      <c r="G127" s="195" t="s">
        <v>126</v>
      </c>
      <c r="H127" s="195" t="s">
        <v>127</v>
      </c>
      <c r="I127" s="195" t="s">
        <v>128</v>
      </c>
      <c r="J127" s="195" t="s">
        <v>108</v>
      </c>
      <c r="K127" s="196" t="s">
        <v>129</v>
      </c>
      <c r="L127" s="197"/>
      <c r="M127" s="100" t="s">
        <v>1</v>
      </c>
      <c r="N127" s="101" t="s">
        <v>40</v>
      </c>
      <c r="O127" s="101" t="s">
        <v>130</v>
      </c>
      <c r="P127" s="101" t="s">
        <v>131</v>
      </c>
      <c r="Q127" s="101" t="s">
        <v>132</v>
      </c>
      <c r="R127" s="101" t="s">
        <v>133</v>
      </c>
      <c r="S127" s="101" t="s">
        <v>134</v>
      </c>
      <c r="T127" s="102" t="s">
        <v>135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8"/>
      <c r="B128" s="39"/>
      <c r="C128" s="107" t="s">
        <v>136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P129+P365</f>
        <v>0</v>
      </c>
      <c r="Q128" s="104"/>
      <c r="R128" s="200">
        <f>R129+R365</f>
        <v>2231.1165599999999</v>
      </c>
      <c r="S128" s="104"/>
      <c r="T128" s="201">
        <f>T129+T365</f>
        <v>1220.7072000000001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110</v>
      </c>
      <c r="BK128" s="202">
        <f>BK129+BK365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137</v>
      </c>
      <c r="F129" s="206" t="s">
        <v>138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P130+P165+P177+P249+P284+P346+P363</f>
        <v>0</v>
      </c>
      <c r="Q129" s="211"/>
      <c r="R129" s="212">
        <f>R130+R165+R177+R249+R284+R346+R363</f>
        <v>2231.1165599999999</v>
      </c>
      <c r="S129" s="211"/>
      <c r="T129" s="213">
        <f>T130+T165+T177+T249+T284+T346+T363</f>
        <v>1220.7072000000001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139</v>
      </c>
      <c r="BK129" s="216">
        <f>BK130+BK165+BK177+BK249+BK284+BK346+BK363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140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SUM(P131:P164)</f>
        <v>0</v>
      </c>
      <c r="Q130" s="211"/>
      <c r="R130" s="212">
        <f>SUM(R131:R164)</f>
        <v>0.06591000000000001</v>
      </c>
      <c r="S130" s="211"/>
      <c r="T130" s="213">
        <f>SUM(T131:T164)</f>
        <v>95.082000000000008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139</v>
      </c>
      <c r="BK130" s="216">
        <f>SUM(BK131:BK164)</f>
        <v>0</v>
      </c>
    </row>
    <row r="131" s="2" customFormat="1" ht="55.5" customHeight="1">
      <c r="A131" s="38"/>
      <c r="B131" s="39"/>
      <c r="C131" s="219" t="s">
        <v>84</v>
      </c>
      <c r="D131" s="219" t="s">
        <v>141</v>
      </c>
      <c r="E131" s="220" t="s">
        <v>142</v>
      </c>
      <c r="F131" s="221" t="s">
        <v>143</v>
      </c>
      <c r="G131" s="222" t="s">
        <v>144</v>
      </c>
      <c r="H131" s="223">
        <v>390</v>
      </c>
      <c r="I131" s="224"/>
      <c r="J131" s="225">
        <f>ROUND(I131*H131,2)</f>
        <v>0</v>
      </c>
      <c r="K131" s="221" t="s">
        <v>145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0.00016000000000000001</v>
      </c>
      <c r="R131" s="228">
        <f>Q131*H131</f>
        <v>0.062400000000000004</v>
      </c>
      <c r="S131" s="228">
        <v>0.23000000000000001</v>
      </c>
      <c r="T131" s="229">
        <f>S131*H131</f>
        <v>89.700000000000003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146</v>
      </c>
      <c r="AT131" s="230" t="s">
        <v>141</v>
      </c>
      <c r="AU131" s="230" t="s">
        <v>86</v>
      </c>
      <c r="AY131" s="17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146</v>
      </c>
      <c r="BM131" s="230" t="s">
        <v>147</v>
      </c>
    </row>
    <row r="132" s="2" customFormat="1">
      <c r="A132" s="38"/>
      <c r="B132" s="39"/>
      <c r="C132" s="40"/>
      <c r="D132" s="232" t="s">
        <v>148</v>
      </c>
      <c r="E132" s="40"/>
      <c r="F132" s="233" t="s">
        <v>149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86</v>
      </c>
    </row>
    <row r="133" s="13" customFormat="1">
      <c r="A133" s="13"/>
      <c r="B133" s="237"/>
      <c r="C133" s="238"/>
      <c r="D133" s="232" t="s">
        <v>150</v>
      </c>
      <c r="E133" s="239" t="s">
        <v>1</v>
      </c>
      <c r="F133" s="240" t="s">
        <v>151</v>
      </c>
      <c r="G133" s="238"/>
      <c r="H133" s="239" t="s">
        <v>1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150</v>
      </c>
      <c r="AU133" s="246" t="s">
        <v>86</v>
      </c>
      <c r="AV133" s="13" t="s">
        <v>84</v>
      </c>
      <c r="AW133" s="13" t="s">
        <v>32</v>
      </c>
      <c r="AX133" s="13" t="s">
        <v>76</v>
      </c>
      <c r="AY133" s="246" t="s">
        <v>139</v>
      </c>
    </row>
    <row r="134" s="14" customFormat="1">
      <c r="A134" s="14"/>
      <c r="B134" s="247"/>
      <c r="C134" s="248"/>
      <c r="D134" s="232" t="s">
        <v>150</v>
      </c>
      <c r="E134" s="249" t="s">
        <v>1</v>
      </c>
      <c r="F134" s="250" t="s">
        <v>573</v>
      </c>
      <c r="G134" s="248"/>
      <c r="H134" s="251">
        <v>390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150</v>
      </c>
      <c r="AU134" s="257" t="s">
        <v>86</v>
      </c>
      <c r="AV134" s="14" t="s">
        <v>86</v>
      </c>
      <c r="AW134" s="14" t="s">
        <v>32</v>
      </c>
      <c r="AX134" s="14" t="s">
        <v>76</v>
      </c>
      <c r="AY134" s="257" t="s">
        <v>139</v>
      </c>
    </row>
    <row r="135" s="15" customFormat="1">
      <c r="A135" s="15"/>
      <c r="B135" s="258"/>
      <c r="C135" s="259"/>
      <c r="D135" s="232" t="s">
        <v>150</v>
      </c>
      <c r="E135" s="260" t="s">
        <v>1</v>
      </c>
      <c r="F135" s="261" t="s">
        <v>153</v>
      </c>
      <c r="G135" s="259"/>
      <c r="H135" s="262">
        <v>390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150</v>
      </c>
      <c r="AU135" s="268" t="s">
        <v>86</v>
      </c>
      <c r="AV135" s="15" t="s">
        <v>146</v>
      </c>
      <c r="AW135" s="15" t="s">
        <v>32</v>
      </c>
      <c r="AX135" s="15" t="s">
        <v>84</v>
      </c>
      <c r="AY135" s="268" t="s">
        <v>139</v>
      </c>
    </row>
    <row r="136" s="2" customFormat="1" ht="55.5" customHeight="1">
      <c r="A136" s="38"/>
      <c r="B136" s="39"/>
      <c r="C136" s="219" t="s">
        <v>86</v>
      </c>
      <c r="D136" s="219" t="s">
        <v>141</v>
      </c>
      <c r="E136" s="220" t="s">
        <v>154</v>
      </c>
      <c r="F136" s="221" t="s">
        <v>155</v>
      </c>
      <c r="G136" s="222" t="s">
        <v>144</v>
      </c>
      <c r="H136" s="223">
        <v>39</v>
      </c>
      <c r="I136" s="224"/>
      <c r="J136" s="225">
        <f>ROUND(I136*H136,2)</f>
        <v>0</v>
      </c>
      <c r="K136" s="221" t="s">
        <v>1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9.0000000000000006E-05</v>
      </c>
      <c r="R136" s="228">
        <f>Q136*H136</f>
        <v>0.0035100000000000001</v>
      </c>
      <c r="S136" s="228">
        <v>0.13800000000000001</v>
      </c>
      <c r="T136" s="229">
        <f>S136*H136</f>
        <v>5.3820000000000006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146</v>
      </c>
      <c r="AT136" s="230" t="s">
        <v>141</v>
      </c>
      <c r="AU136" s="230" t="s">
        <v>86</v>
      </c>
      <c r="AY136" s="17" t="s">
        <v>139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146</v>
      </c>
      <c r="BM136" s="230" t="s">
        <v>156</v>
      </c>
    </row>
    <row r="137" s="2" customFormat="1">
      <c r="A137" s="38"/>
      <c r="B137" s="39"/>
      <c r="C137" s="40"/>
      <c r="D137" s="232" t="s">
        <v>148</v>
      </c>
      <c r="E137" s="40"/>
      <c r="F137" s="233" t="s">
        <v>149</v>
      </c>
      <c r="G137" s="40"/>
      <c r="H137" s="40"/>
      <c r="I137" s="234"/>
      <c r="J137" s="40"/>
      <c r="K137" s="40"/>
      <c r="L137" s="44"/>
      <c r="M137" s="235"/>
      <c r="N137" s="23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148</v>
      </c>
      <c r="AU137" s="17" t="s">
        <v>86</v>
      </c>
    </row>
    <row r="138" s="13" customFormat="1">
      <c r="A138" s="13"/>
      <c r="B138" s="237"/>
      <c r="C138" s="238"/>
      <c r="D138" s="232" t="s">
        <v>150</v>
      </c>
      <c r="E138" s="239" t="s">
        <v>1</v>
      </c>
      <c r="F138" s="240" t="s">
        <v>157</v>
      </c>
      <c r="G138" s="238"/>
      <c r="H138" s="239" t="s">
        <v>1</v>
      </c>
      <c r="I138" s="241"/>
      <c r="J138" s="238"/>
      <c r="K138" s="238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150</v>
      </c>
      <c r="AU138" s="246" t="s">
        <v>86</v>
      </c>
      <c r="AV138" s="13" t="s">
        <v>84</v>
      </c>
      <c r="AW138" s="13" t="s">
        <v>32</v>
      </c>
      <c r="AX138" s="13" t="s">
        <v>76</v>
      </c>
      <c r="AY138" s="246" t="s">
        <v>139</v>
      </c>
    </row>
    <row r="139" s="14" customFormat="1">
      <c r="A139" s="14"/>
      <c r="B139" s="247"/>
      <c r="C139" s="248"/>
      <c r="D139" s="232" t="s">
        <v>150</v>
      </c>
      <c r="E139" s="249" t="s">
        <v>1</v>
      </c>
      <c r="F139" s="250" t="s">
        <v>574</v>
      </c>
      <c r="G139" s="248"/>
      <c r="H139" s="251">
        <v>39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150</v>
      </c>
      <c r="AU139" s="257" t="s">
        <v>86</v>
      </c>
      <c r="AV139" s="14" t="s">
        <v>86</v>
      </c>
      <c r="AW139" s="14" t="s">
        <v>32</v>
      </c>
      <c r="AX139" s="14" t="s">
        <v>76</v>
      </c>
      <c r="AY139" s="257" t="s">
        <v>139</v>
      </c>
    </row>
    <row r="140" s="15" customFormat="1">
      <c r="A140" s="15"/>
      <c r="B140" s="258"/>
      <c r="C140" s="259"/>
      <c r="D140" s="232" t="s">
        <v>150</v>
      </c>
      <c r="E140" s="260" t="s">
        <v>1</v>
      </c>
      <c r="F140" s="261" t="s">
        <v>153</v>
      </c>
      <c r="G140" s="259"/>
      <c r="H140" s="262">
        <v>39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150</v>
      </c>
      <c r="AU140" s="268" t="s">
        <v>86</v>
      </c>
      <c r="AV140" s="15" t="s">
        <v>146</v>
      </c>
      <c r="AW140" s="15" t="s">
        <v>32</v>
      </c>
      <c r="AX140" s="15" t="s">
        <v>84</v>
      </c>
      <c r="AY140" s="268" t="s">
        <v>139</v>
      </c>
    </row>
    <row r="141" s="2" customFormat="1" ht="33" customHeight="1">
      <c r="A141" s="38"/>
      <c r="B141" s="39"/>
      <c r="C141" s="219" t="s">
        <v>159</v>
      </c>
      <c r="D141" s="219" t="s">
        <v>141</v>
      </c>
      <c r="E141" s="220" t="s">
        <v>160</v>
      </c>
      <c r="F141" s="221" t="s">
        <v>161</v>
      </c>
      <c r="G141" s="222" t="s">
        <v>94</v>
      </c>
      <c r="H141" s="223">
        <v>85.25</v>
      </c>
      <c r="I141" s="224"/>
      <c r="J141" s="225">
        <f>ROUND(I141*H141,2)</f>
        <v>0</v>
      </c>
      <c r="K141" s="221" t="s">
        <v>145</v>
      </c>
      <c r="L141" s="44"/>
      <c r="M141" s="226" t="s">
        <v>1</v>
      </c>
      <c r="N141" s="227" t="s">
        <v>41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146</v>
      </c>
      <c r="AT141" s="230" t="s">
        <v>141</v>
      </c>
      <c r="AU141" s="230" t="s">
        <v>86</v>
      </c>
      <c r="AY141" s="17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146</v>
      </c>
      <c r="BM141" s="230" t="s">
        <v>162</v>
      </c>
    </row>
    <row r="142" s="13" customFormat="1">
      <c r="A142" s="13"/>
      <c r="B142" s="237"/>
      <c r="C142" s="238"/>
      <c r="D142" s="232" t="s">
        <v>150</v>
      </c>
      <c r="E142" s="239" t="s">
        <v>1</v>
      </c>
      <c r="F142" s="240" t="s">
        <v>163</v>
      </c>
      <c r="G142" s="238"/>
      <c r="H142" s="239" t="s">
        <v>1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150</v>
      </c>
      <c r="AU142" s="246" t="s">
        <v>86</v>
      </c>
      <c r="AV142" s="13" t="s">
        <v>84</v>
      </c>
      <c r="AW142" s="13" t="s">
        <v>32</v>
      </c>
      <c r="AX142" s="13" t="s">
        <v>76</v>
      </c>
      <c r="AY142" s="246" t="s">
        <v>139</v>
      </c>
    </row>
    <row r="143" s="14" customFormat="1">
      <c r="A143" s="14"/>
      <c r="B143" s="247"/>
      <c r="C143" s="248"/>
      <c r="D143" s="232" t="s">
        <v>150</v>
      </c>
      <c r="E143" s="249" t="s">
        <v>1</v>
      </c>
      <c r="F143" s="250" t="s">
        <v>575</v>
      </c>
      <c r="G143" s="248"/>
      <c r="H143" s="251">
        <v>85.25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150</v>
      </c>
      <c r="AU143" s="257" t="s">
        <v>86</v>
      </c>
      <c r="AV143" s="14" t="s">
        <v>86</v>
      </c>
      <c r="AW143" s="14" t="s">
        <v>32</v>
      </c>
      <c r="AX143" s="14" t="s">
        <v>76</v>
      </c>
      <c r="AY143" s="257" t="s">
        <v>139</v>
      </c>
    </row>
    <row r="144" s="15" customFormat="1">
      <c r="A144" s="15"/>
      <c r="B144" s="258"/>
      <c r="C144" s="259"/>
      <c r="D144" s="232" t="s">
        <v>150</v>
      </c>
      <c r="E144" s="260" t="s">
        <v>96</v>
      </c>
      <c r="F144" s="261" t="s">
        <v>153</v>
      </c>
      <c r="G144" s="259"/>
      <c r="H144" s="262">
        <v>85.25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150</v>
      </c>
      <c r="AU144" s="268" t="s">
        <v>86</v>
      </c>
      <c r="AV144" s="15" t="s">
        <v>146</v>
      </c>
      <c r="AW144" s="15" t="s">
        <v>32</v>
      </c>
      <c r="AX144" s="15" t="s">
        <v>84</v>
      </c>
      <c r="AY144" s="268" t="s">
        <v>139</v>
      </c>
    </row>
    <row r="145" s="2" customFormat="1" ht="55.5" customHeight="1">
      <c r="A145" s="38"/>
      <c r="B145" s="39"/>
      <c r="C145" s="219" t="s">
        <v>146</v>
      </c>
      <c r="D145" s="219" t="s">
        <v>141</v>
      </c>
      <c r="E145" s="220" t="s">
        <v>165</v>
      </c>
      <c r="F145" s="221" t="s">
        <v>166</v>
      </c>
      <c r="G145" s="222" t="s">
        <v>94</v>
      </c>
      <c r="H145" s="223">
        <v>70.680000000000007</v>
      </c>
      <c r="I145" s="224"/>
      <c r="J145" s="225">
        <f>ROUND(I145*H145,2)</f>
        <v>0</v>
      </c>
      <c r="K145" s="221" t="s">
        <v>145</v>
      </c>
      <c r="L145" s="44"/>
      <c r="M145" s="226" t="s">
        <v>1</v>
      </c>
      <c r="N145" s="227" t="s">
        <v>41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146</v>
      </c>
      <c r="AT145" s="230" t="s">
        <v>141</v>
      </c>
      <c r="AU145" s="230" t="s">
        <v>86</v>
      </c>
      <c r="AY145" s="17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146</v>
      </c>
      <c r="BM145" s="230" t="s">
        <v>167</v>
      </c>
    </row>
    <row r="146" s="13" customFormat="1">
      <c r="A146" s="13"/>
      <c r="B146" s="237"/>
      <c r="C146" s="238"/>
      <c r="D146" s="232" t="s">
        <v>150</v>
      </c>
      <c r="E146" s="239" t="s">
        <v>1</v>
      </c>
      <c r="F146" s="240" t="s">
        <v>576</v>
      </c>
      <c r="G146" s="238"/>
      <c r="H146" s="239" t="s">
        <v>1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150</v>
      </c>
      <c r="AU146" s="246" t="s">
        <v>86</v>
      </c>
      <c r="AV146" s="13" t="s">
        <v>84</v>
      </c>
      <c r="AW146" s="13" t="s">
        <v>32</v>
      </c>
      <c r="AX146" s="13" t="s">
        <v>76</v>
      </c>
      <c r="AY146" s="246" t="s">
        <v>139</v>
      </c>
    </row>
    <row r="147" s="14" customFormat="1">
      <c r="A147" s="14"/>
      <c r="B147" s="247"/>
      <c r="C147" s="248"/>
      <c r="D147" s="232" t="s">
        <v>150</v>
      </c>
      <c r="E147" s="249" t="s">
        <v>1</v>
      </c>
      <c r="F147" s="250" t="s">
        <v>577</v>
      </c>
      <c r="G147" s="248"/>
      <c r="H147" s="251">
        <v>14.4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150</v>
      </c>
      <c r="AU147" s="257" t="s">
        <v>86</v>
      </c>
      <c r="AV147" s="14" t="s">
        <v>86</v>
      </c>
      <c r="AW147" s="14" t="s">
        <v>32</v>
      </c>
      <c r="AX147" s="14" t="s">
        <v>76</v>
      </c>
      <c r="AY147" s="257" t="s">
        <v>139</v>
      </c>
    </row>
    <row r="148" s="13" customFormat="1">
      <c r="A148" s="13"/>
      <c r="B148" s="237"/>
      <c r="C148" s="238"/>
      <c r="D148" s="232" t="s">
        <v>150</v>
      </c>
      <c r="E148" s="239" t="s">
        <v>1</v>
      </c>
      <c r="F148" s="240" t="s">
        <v>578</v>
      </c>
      <c r="G148" s="238"/>
      <c r="H148" s="239" t="s">
        <v>1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150</v>
      </c>
      <c r="AU148" s="246" t="s">
        <v>86</v>
      </c>
      <c r="AV148" s="13" t="s">
        <v>84</v>
      </c>
      <c r="AW148" s="13" t="s">
        <v>32</v>
      </c>
      <c r="AX148" s="13" t="s">
        <v>76</v>
      </c>
      <c r="AY148" s="246" t="s">
        <v>139</v>
      </c>
    </row>
    <row r="149" s="14" customFormat="1">
      <c r="A149" s="14"/>
      <c r="B149" s="247"/>
      <c r="C149" s="248"/>
      <c r="D149" s="232" t="s">
        <v>150</v>
      </c>
      <c r="E149" s="249" t="s">
        <v>1</v>
      </c>
      <c r="F149" s="250" t="s">
        <v>579</v>
      </c>
      <c r="G149" s="248"/>
      <c r="H149" s="251">
        <v>16.800000000000001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150</v>
      </c>
      <c r="AU149" s="257" t="s">
        <v>86</v>
      </c>
      <c r="AV149" s="14" t="s">
        <v>86</v>
      </c>
      <c r="AW149" s="14" t="s">
        <v>32</v>
      </c>
      <c r="AX149" s="14" t="s">
        <v>76</v>
      </c>
      <c r="AY149" s="257" t="s">
        <v>139</v>
      </c>
    </row>
    <row r="150" s="13" customFormat="1">
      <c r="A150" s="13"/>
      <c r="B150" s="237"/>
      <c r="C150" s="238"/>
      <c r="D150" s="232" t="s">
        <v>150</v>
      </c>
      <c r="E150" s="239" t="s">
        <v>1</v>
      </c>
      <c r="F150" s="240" t="s">
        <v>580</v>
      </c>
      <c r="G150" s="238"/>
      <c r="H150" s="239" t="s">
        <v>1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86</v>
      </c>
      <c r="AV150" s="13" t="s">
        <v>84</v>
      </c>
      <c r="AW150" s="13" t="s">
        <v>32</v>
      </c>
      <c r="AX150" s="13" t="s">
        <v>76</v>
      </c>
      <c r="AY150" s="246" t="s">
        <v>139</v>
      </c>
    </row>
    <row r="151" s="14" customFormat="1">
      <c r="A151" s="14"/>
      <c r="B151" s="247"/>
      <c r="C151" s="248"/>
      <c r="D151" s="232" t="s">
        <v>150</v>
      </c>
      <c r="E151" s="249" t="s">
        <v>1</v>
      </c>
      <c r="F151" s="250" t="s">
        <v>581</v>
      </c>
      <c r="G151" s="248"/>
      <c r="H151" s="251">
        <v>15.6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150</v>
      </c>
      <c r="AU151" s="257" t="s">
        <v>86</v>
      </c>
      <c r="AV151" s="14" t="s">
        <v>86</v>
      </c>
      <c r="AW151" s="14" t="s">
        <v>32</v>
      </c>
      <c r="AX151" s="14" t="s">
        <v>76</v>
      </c>
      <c r="AY151" s="257" t="s">
        <v>139</v>
      </c>
    </row>
    <row r="152" s="13" customFormat="1">
      <c r="A152" s="13"/>
      <c r="B152" s="237"/>
      <c r="C152" s="238"/>
      <c r="D152" s="232" t="s">
        <v>150</v>
      </c>
      <c r="E152" s="239" t="s">
        <v>1</v>
      </c>
      <c r="F152" s="240" t="s">
        <v>582</v>
      </c>
      <c r="G152" s="238"/>
      <c r="H152" s="239" t="s">
        <v>1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150</v>
      </c>
      <c r="AU152" s="246" t="s">
        <v>86</v>
      </c>
      <c r="AV152" s="13" t="s">
        <v>84</v>
      </c>
      <c r="AW152" s="13" t="s">
        <v>32</v>
      </c>
      <c r="AX152" s="13" t="s">
        <v>76</v>
      </c>
      <c r="AY152" s="246" t="s">
        <v>139</v>
      </c>
    </row>
    <row r="153" s="14" customFormat="1">
      <c r="A153" s="14"/>
      <c r="B153" s="247"/>
      <c r="C153" s="248"/>
      <c r="D153" s="232" t="s">
        <v>150</v>
      </c>
      <c r="E153" s="249" t="s">
        <v>1</v>
      </c>
      <c r="F153" s="250" t="s">
        <v>583</v>
      </c>
      <c r="G153" s="248"/>
      <c r="H153" s="251">
        <v>11.880000000000001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150</v>
      </c>
      <c r="AU153" s="257" t="s">
        <v>86</v>
      </c>
      <c r="AV153" s="14" t="s">
        <v>86</v>
      </c>
      <c r="AW153" s="14" t="s">
        <v>32</v>
      </c>
      <c r="AX153" s="14" t="s">
        <v>76</v>
      </c>
      <c r="AY153" s="257" t="s">
        <v>139</v>
      </c>
    </row>
    <row r="154" s="13" customFormat="1">
      <c r="A154" s="13"/>
      <c r="B154" s="237"/>
      <c r="C154" s="238"/>
      <c r="D154" s="232" t="s">
        <v>150</v>
      </c>
      <c r="E154" s="239" t="s">
        <v>1</v>
      </c>
      <c r="F154" s="240" t="s">
        <v>178</v>
      </c>
      <c r="G154" s="238"/>
      <c r="H154" s="239" t="s">
        <v>1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150</v>
      </c>
      <c r="AU154" s="246" t="s">
        <v>86</v>
      </c>
      <c r="AV154" s="13" t="s">
        <v>84</v>
      </c>
      <c r="AW154" s="13" t="s">
        <v>32</v>
      </c>
      <c r="AX154" s="13" t="s">
        <v>76</v>
      </c>
      <c r="AY154" s="246" t="s">
        <v>139</v>
      </c>
    </row>
    <row r="155" s="14" customFormat="1">
      <c r="A155" s="14"/>
      <c r="B155" s="247"/>
      <c r="C155" s="248"/>
      <c r="D155" s="232" t="s">
        <v>150</v>
      </c>
      <c r="E155" s="249" t="s">
        <v>1</v>
      </c>
      <c r="F155" s="250" t="s">
        <v>584</v>
      </c>
      <c r="G155" s="248"/>
      <c r="H155" s="251">
        <v>12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150</v>
      </c>
      <c r="AU155" s="257" t="s">
        <v>86</v>
      </c>
      <c r="AV155" s="14" t="s">
        <v>86</v>
      </c>
      <c r="AW155" s="14" t="s">
        <v>32</v>
      </c>
      <c r="AX155" s="14" t="s">
        <v>76</v>
      </c>
      <c r="AY155" s="257" t="s">
        <v>139</v>
      </c>
    </row>
    <row r="156" s="15" customFormat="1">
      <c r="A156" s="15"/>
      <c r="B156" s="258"/>
      <c r="C156" s="259"/>
      <c r="D156" s="232" t="s">
        <v>150</v>
      </c>
      <c r="E156" s="260" t="s">
        <v>93</v>
      </c>
      <c r="F156" s="261" t="s">
        <v>153</v>
      </c>
      <c r="G156" s="259"/>
      <c r="H156" s="262">
        <v>70.680000000000007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150</v>
      </c>
      <c r="AU156" s="268" t="s">
        <v>86</v>
      </c>
      <c r="AV156" s="15" t="s">
        <v>146</v>
      </c>
      <c r="AW156" s="15" t="s">
        <v>32</v>
      </c>
      <c r="AX156" s="15" t="s">
        <v>84</v>
      </c>
      <c r="AY156" s="268" t="s">
        <v>139</v>
      </c>
    </row>
    <row r="157" s="2" customFormat="1" ht="66.75" customHeight="1">
      <c r="A157" s="38"/>
      <c r="B157" s="39"/>
      <c r="C157" s="219" t="s">
        <v>180</v>
      </c>
      <c r="D157" s="219" t="s">
        <v>141</v>
      </c>
      <c r="E157" s="220" t="s">
        <v>181</v>
      </c>
      <c r="F157" s="221" t="s">
        <v>182</v>
      </c>
      <c r="G157" s="222" t="s">
        <v>94</v>
      </c>
      <c r="H157" s="223">
        <v>155.93000000000001</v>
      </c>
      <c r="I157" s="224"/>
      <c r="J157" s="225">
        <f>ROUND(I157*H157,2)</f>
        <v>0</v>
      </c>
      <c r="K157" s="221" t="s">
        <v>1</v>
      </c>
      <c r="L157" s="44"/>
      <c r="M157" s="226" t="s">
        <v>1</v>
      </c>
      <c r="N157" s="227" t="s">
        <v>41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146</v>
      </c>
      <c r="AT157" s="230" t="s">
        <v>141</v>
      </c>
      <c r="AU157" s="230" t="s">
        <v>86</v>
      </c>
      <c r="AY157" s="17" t="s">
        <v>139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146</v>
      </c>
      <c r="BM157" s="230" t="s">
        <v>183</v>
      </c>
    </row>
    <row r="158" s="14" customFormat="1">
      <c r="A158" s="14"/>
      <c r="B158" s="247"/>
      <c r="C158" s="248"/>
      <c r="D158" s="232" t="s">
        <v>150</v>
      </c>
      <c r="E158" s="249" t="s">
        <v>1</v>
      </c>
      <c r="F158" s="250" t="s">
        <v>96</v>
      </c>
      <c r="G158" s="248"/>
      <c r="H158" s="251">
        <v>85.25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150</v>
      </c>
      <c r="AU158" s="257" t="s">
        <v>86</v>
      </c>
      <c r="AV158" s="14" t="s">
        <v>86</v>
      </c>
      <c r="AW158" s="14" t="s">
        <v>32</v>
      </c>
      <c r="AX158" s="14" t="s">
        <v>76</v>
      </c>
      <c r="AY158" s="257" t="s">
        <v>139</v>
      </c>
    </row>
    <row r="159" s="14" customFormat="1">
      <c r="A159" s="14"/>
      <c r="B159" s="247"/>
      <c r="C159" s="248"/>
      <c r="D159" s="232" t="s">
        <v>150</v>
      </c>
      <c r="E159" s="249" t="s">
        <v>1</v>
      </c>
      <c r="F159" s="250" t="s">
        <v>93</v>
      </c>
      <c r="G159" s="248"/>
      <c r="H159" s="251">
        <v>70.680000000000007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150</v>
      </c>
      <c r="AU159" s="257" t="s">
        <v>86</v>
      </c>
      <c r="AV159" s="14" t="s">
        <v>86</v>
      </c>
      <c r="AW159" s="14" t="s">
        <v>32</v>
      </c>
      <c r="AX159" s="14" t="s">
        <v>76</v>
      </c>
      <c r="AY159" s="257" t="s">
        <v>139</v>
      </c>
    </row>
    <row r="160" s="15" customFormat="1">
      <c r="A160" s="15"/>
      <c r="B160" s="258"/>
      <c r="C160" s="259"/>
      <c r="D160" s="232" t="s">
        <v>150</v>
      </c>
      <c r="E160" s="260" t="s">
        <v>1</v>
      </c>
      <c r="F160" s="261" t="s">
        <v>153</v>
      </c>
      <c r="G160" s="259"/>
      <c r="H160" s="262">
        <v>155.93000000000001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150</v>
      </c>
      <c r="AU160" s="268" t="s">
        <v>86</v>
      </c>
      <c r="AV160" s="15" t="s">
        <v>146</v>
      </c>
      <c r="AW160" s="15" t="s">
        <v>32</v>
      </c>
      <c r="AX160" s="15" t="s">
        <v>84</v>
      </c>
      <c r="AY160" s="268" t="s">
        <v>139</v>
      </c>
    </row>
    <row r="161" s="2" customFormat="1" ht="33" customHeight="1">
      <c r="A161" s="38"/>
      <c r="B161" s="39"/>
      <c r="C161" s="219" t="s">
        <v>184</v>
      </c>
      <c r="D161" s="219" t="s">
        <v>141</v>
      </c>
      <c r="E161" s="220" t="s">
        <v>185</v>
      </c>
      <c r="F161" s="221" t="s">
        <v>186</v>
      </c>
      <c r="G161" s="222" t="s">
        <v>144</v>
      </c>
      <c r="H161" s="223">
        <v>275</v>
      </c>
      <c r="I161" s="224"/>
      <c r="J161" s="225">
        <f>ROUND(I161*H161,2)</f>
        <v>0</v>
      </c>
      <c r="K161" s="221" t="s">
        <v>145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146</v>
      </c>
      <c r="AT161" s="230" t="s">
        <v>141</v>
      </c>
      <c r="AU161" s="230" t="s">
        <v>86</v>
      </c>
      <c r="AY161" s="17" t="s">
        <v>139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146</v>
      </c>
      <c r="BM161" s="230" t="s">
        <v>187</v>
      </c>
    </row>
    <row r="162" s="13" customFormat="1">
      <c r="A162" s="13"/>
      <c r="B162" s="237"/>
      <c r="C162" s="238"/>
      <c r="D162" s="232" t="s">
        <v>150</v>
      </c>
      <c r="E162" s="239" t="s">
        <v>1</v>
      </c>
      <c r="F162" s="240" t="s">
        <v>188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150</v>
      </c>
      <c r="AU162" s="246" t="s">
        <v>86</v>
      </c>
      <c r="AV162" s="13" t="s">
        <v>84</v>
      </c>
      <c r="AW162" s="13" t="s">
        <v>32</v>
      </c>
      <c r="AX162" s="13" t="s">
        <v>76</v>
      </c>
      <c r="AY162" s="246" t="s">
        <v>139</v>
      </c>
    </row>
    <row r="163" s="14" customFormat="1">
      <c r="A163" s="14"/>
      <c r="B163" s="247"/>
      <c r="C163" s="248"/>
      <c r="D163" s="232" t="s">
        <v>150</v>
      </c>
      <c r="E163" s="249" t="s">
        <v>1</v>
      </c>
      <c r="F163" s="250" t="s">
        <v>585</v>
      </c>
      <c r="G163" s="248"/>
      <c r="H163" s="251">
        <v>275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150</v>
      </c>
      <c r="AU163" s="257" t="s">
        <v>86</v>
      </c>
      <c r="AV163" s="14" t="s">
        <v>86</v>
      </c>
      <c r="AW163" s="14" t="s">
        <v>32</v>
      </c>
      <c r="AX163" s="14" t="s">
        <v>76</v>
      </c>
      <c r="AY163" s="257" t="s">
        <v>139</v>
      </c>
    </row>
    <row r="164" s="15" customFormat="1">
      <c r="A164" s="15"/>
      <c r="B164" s="258"/>
      <c r="C164" s="259"/>
      <c r="D164" s="232" t="s">
        <v>150</v>
      </c>
      <c r="E164" s="260" t="s">
        <v>1</v>
      </c>
      <c r="F164" s="261" t="s">
        <v>153</v>
      </c>
      <c r="G164" s="259"/>
      <c r="H164" s="262">
        <v>275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150</v>
      </c>
      <c r="AU164" s="268" t="s">
        <v>86</v>
      </c>
      <c r="AV164" s="15" t="s">
        <v>146</v>
      </c>
      <c r="AW164" s="15" t="s">
        <v>32</v>
      </c>
      <c r="AX164" s="15" t="s">
        <v>84</v>
      </c>
      <c r="AY164" s="268" t="s">
        <v>139</v>
      </c>
    </row>
    <row r="165" s="12" customFormat="1" ht="22.8" customHeight="1">
      <c r="A165" s="12"/>
      <c r="B165" s="203"/>
      <c r="C165" s="204"/>
      <c r="D165" s="205" t="s">
        <v>75</v>
      </c>
      <c r="E165" s="217" t="s">
        <v>146</v>
      </c>
      <c r="F165" s="217" t="s">
        <v>213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SUM(P166:P176)</f>
        <v>0</v>
      </c>
      <c r="Q165" s="211"/>
      <c r="R165" s="212">
        <f>SUM(R166:R176)</f>
        <v>0</v>
      </c>
      <c r="S165" s="211"/>
      <c r="T165" s="213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84</v>
      </c>
      <c r="AT165" s="215" t="s">
        <v>75</v>
      </c>
      <c r="AU165" s="215" t="s">
        <v>84</v>
      </c>
      <c r="AY165" s="214" t="s">
        <v>139</v>
      </c>
      <c r="BK165" s="216">
        <f>SUM(BK166:BK176)</f>
        <v>0</v>
      </c>
    </row>
    <row r="166" s="2" customFormat="1" ht="44.25" customHeight="1">
      <c r="A166" s="38"/>
      <c r="B166" s="39"/>
      <c r="C166" s="219" t="s">
        <v>191</v>
      </c>
      <c r="D166" s="219" t="s">
        <v>141</v>
      </c>
      <c r="E166" s="220" t="s">
        <v>215</v>
      </c>
      <c r="F166" s="221" t="s">
        <v>216</v>
      </c>
      <c r="G166" s="222" t="s">
        <v>94</v>
      </c>
      <c r="H166" s="223">
        <v>7.7999999999999998</v>
      </c>
      <c r="I166" s="224"/>
      <c r="J166" s="225">
        <f>ROUND(I166*H166,2)</f>
        <v>0</v>
      </c>
      <c r="K166" s="221" t="s">
        <v>217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146</v>
      </c>
      <c r="AT166" s="230" t="s">
        <v>141</v>
      </c>
      <c r="AU166" s="230" t="s">
        <v>86</v>
      </c>
      <c r="AY166" s="17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146</v>
      </c>
      <c r="BM166" s="230" t="s">
        <v>218</v>
      </c>
    </row>
    <row r="167" s="2" customFormat="1">
      <c r="A167" s="38"/>
      <c r="B167" s="39"/>
      <c r="C167" s="40"/>
      <c r="D167" s="232" t="s">
        <v>148</v>
      </c>
      <c r="E167" s="40"/>
      <c r="F167" s="233" t="s">
        <v>219</v>
      </c>
      <c r="G167" s="40"/>
      <c r="H167" s="40"/>
      <c r="I167" s="234"/>
      <c r="J167" s="40"/>
      <c r="K167" s="40"/>
      <c r="L167" s="44"/>
      <c r="M167" s="235"/>
      <c r="N167" s="236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148</v>
      </c>
      <c r="AU167" s="17" t="s">
        <v>86</v>
      </c>
    </row>
    <row r="168" s="13" customFormat="1">
      <c r="A168" s="13"/>
      <c r="B168" s="237"/>
      <c r="C168" s="238"/>
      <c r="D168" s="232" t="s">
        <v>150</v>
      </c>
      <c r="E168" s="239" t="s">
        <v>1</v>
      </c>
      <c r="F168" s="240" t="s">
        <v>576</v>
      </c>
      <c r="G168" s="238"/>
      <c r="H168" s="239" t="s">
        <v>1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150</v>
      </c>
      <c r="AU168" s="246" t="s">
        <v>86</v>
      </c>
      <c r="AV168" s="13" t="s">
        <v>84</v>
      </c>
      <c r="AW168" s="13" t="s">
        <v>32</v>
      </c>
      <c r="AX168" s="13" t="s">
        <v>76</v>
      </c>
      <c r="AY168" s="246" t="s">
        <v>139</v>
      </c>
    </row>
    <row r="169" s="14" customFormat="1">
      <c r="A169" s="14"/>
      <c r="B169" s="247"/>
      <c r="C169" s="248"/>
      <c r="D169" s="232" t="s">
        <v>150</v>
      </c>
      <c r="E169" s="249" t="s">
        <v>1</v>
      </c>
      <c r="F169" s="250" t="s">
        <v>221</v>
      </c>
      <c r="G169" s="248"/>
      <c r="H169" s="251">
        <v>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150</v>
      </c>
      <c r="AU169" s="257" t="s">
        <v>86</v>
      </c>
      <c r="AV169" s="14" t="s">
        <v>86</v>
      </c>
      <c r="AW169" s="14" t="s">
        <v>32</v>
      </c>
      <c r="AX169" s="14" t="s">
        <v>76</v>
      </c>
      <c r="AY169" s="257" t="s">
        <v>139</v>
      </c>
    </row>
    <row r="170" s="13" customFormat="1">
      <c r="A170" s="13"/>
      <c r="B170" s="237"/>
      <c r="C170" s="238"/>
      <c r="D170" s="232" t="s">
        <v>150</v>
      </c>
      <c r="E170" s="239" t="s">
        <v>1</v>
      </c>
      <c r="F170" s="240" t="s">
        <v>578</v>
      </c>
      <c r="G170" s="238"/>
      <c r="H170" s="239" t="s">
        <v>1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150</v>
      </c>
      <c r="AU170" s="246" t="s">
        <v>86</v>
      </c>
      <c r="AV170" s="13" t="s">
        <v>84</v>
      </c>
      <c r="AW170" s="13" t="s">
        <v>32</v>
      </c>
      <c r="AX170" s="13" t="s">
        <v>76</v>
      </c>
      <c r="AY170" s="246" t="s">
        <v>139</v>
      </c>
    </row>
    <row r="171" s="14" customFormat="1">
      <c r="A171" s="14"/>
      <c r="B171" s="247"/>
      <c r="C171" s="248"/>
      <c r="D171" s="232" t="s">
        <v>150</v>
      </c>
      <c r="E171" s="249" t="s">
        <v>1</v>
      </c>
      <c r="F171" s="250" t="s">
        <v>221</v>
      </c>
      <c r="G171" s="248"/>
      <c r="H171" s="251">
        <v>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150</v>
      </c>
      <c r="AU171" s="257" t="s">
        <v>86</v>
      </c>
      <c r="AV171" s="14" t="s">
        <v>86</v>
      </c>
      <c r="AW171" s="14" t="s">
        <v>32</v>
      </c>
      <c r="AX171" s="14" t="s">
        <v>76</v>
      </c>
      <c r="AY171" s="257" t="s">
        <v>139</v>
      </c>
    </row>
    <row r="172" s="13" customFormat="1">
      <c r="A172" s="13"/>
      <c r="B172" s="237"/>
      <c r="C172" s="238"/>
      <c r="D172" s="232" t="s">
        <v>150</v>
      </c>
      <c r="E172" s="239" t="s">
        <v>1</v>
      </c>
      <c r="F172" s="240" t="s">
        <v>580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150</v>
      </c>
      <c r="AU172" s="246" t="s">
        <v>86</v>
      </c>
      <c r="AV172" s="13" t="s">
        <v>84</v>
      </c>
      <c r="AW172" s="13" t="s">
        <v>32</v>
      </c>
      <c r="AX172" s="13" t="s">
        <v>76</v>
      </c>
      <c r="AY172" s="246" t="s">
        <v>139</v>
      </c>
    </row>
    <row r="173" s="14" customFormat="1">
      <c r="A173" s="14"/>
      <c r="B173" s="247"/>
      <c r="C173" s="248"/>
      <c r="D173" s="232" t="s">
        <v>150</v>
      </c>
      <c r="E173" s="249" t="s">
        <v>1</v>
      </c>
      <c r="F173" s="250" t="s">
        <v>221</v>
      </c>
      <c r="G173" s="248"/>
      <c r="H173" s="251">
        <v>2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150</v>
      </c>
      <c r="AU173" s="257" t="s">
        <v>86</v>
      </c>
      <c r="AV173" s="14" t="s">
        <v>86</v>
      </c>
      <c r="AW173" s="14" t="s">
        <v>32</v>
      </c>
      <c r="AX173" s="14" t="s">
        <v>76</v>
      </c>
      <c r="AY173" s="257" t="s">
        <v>139</v>
      </c>
    </row>
    <row r="174" s="13" customFormat="1">
      <c r="A174" s="13"/>
      <c r="B174" s="237"/>
      <c r="C174" s="238"/>
      <c r="D174" s="232" t="s">
        <v>150</v>
      </c>
      <c r="E174" s="239" t="s">
        <v>1</v>
      </c>
      <c r="F174" s="240" t="s">
        <v>582</v>
      </c>
      <c r="G174" s="238"/>
      <c r="H174" s="239" t="s">
        <v>1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150</v>
      </c>
      <c r="AU174" s="246" t="s">
        <v>86</v>
      </c>
      <c r="AV174" s="13" t="s">
        <v>84</v>
      </c>
      <c r="AW174" s="13" t="s">
        <v>32</v>
      </c>
      <c r="AX174" s="13" t="s">
        <v>76</v>
      </c>
      <c r="AY174" s="246" t="s">
        <v>139</v>
      </c>
    </row>
    <row r="175" s="14" customFormat="1">
      <c r="A175" s="14"/>
      <c r="B175" s="247"/>
      <c r="C175" s="248"/>
      <c r="D175" s="232" t="s">
        <v>150</v>
      </c>
      <c r="E175" s="249" t="s">
        <v>1</v>
      </c>
      <c r="F175" s="250" t="s">
        <v>220</v>
      </c>
      <c r="G175" s="248"/>
      <c r="H175" s="251">
        <v>1.8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150</v>
      </c>
      <c r="AU175" s="257" t="s">
        <v>86</v>
      </c>
      <c r="AV175" s="14" t="s">
        <v>86</v>
      </c>
      <c r="AW175" s="14" t="s">
        <v>32</v>
      </c>
      <c r="AX175" s="14" t="s">
        <v>76</v>
      </c>
      <c r="AY175" s="257" t="s">
        <v>139</v>
      </c>
    </row>
    <row r="176" s="15" customFormat="1">
      <c r="A176" s="15"/>
      <c r="B176" s="258"/>
      <c r="C176" s="259"/>
      <c r="D176" s="232" t="s">
        <v>150</v>
      </c>
      <c r="E176" s="260" t="s">
        <v>1</v>
      </c>
      <c r="F176" s="261" t="s">
        <v>153</v>
      </c>
      <c r="G176" s="259"/>
      <c r="H176" s="262">
        <v>7.7999999999999998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150</v>
      </c>
      <c r="AU176" s="268" t="s">
        <v>86</v>
      </c>
      <c r="AV176" s="15" t="s">
        <v>146</v>
      </c>
      <c r="AW176" s="15" t="s">
        <v>32</v>
      </c>
      <c r="AX176" s="15" t="s">
        <v>84</v>
      </c>
      <c r="AY176" s="268" t="s">
        <v>139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180</v>
      </c>
      <c r="F177" s="217" t="s">
        <v>228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SUM(P178:P248)</f>
        <v>0</v>
      </c>
      <c r="Q177" s="211"/>
      <c r="R177" s="212">
        <f>SUM(R178:R248)</f>
        <v>1962.3600000000001</v>
      </c>
      <c r="S177" s="211"/>
      <c r="T177" s="213">
        <f>SUM(T178:T248)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139</v>
      </c>
      <c r="BK177" s="216">
        <f>SUM(BK178:BK248)</f>
        <v>0</v>
      </c>
    </row>
    <row r="178" s="2" customFormat="1" ht="37.8" customHeight="1">
      <c r="A178" s="38"/>
      <c r="B178" s="39"/>
      <c r="C178" s="219" t="s">
        <v>197</v>
      </c>
      <c r="D178" s="219" t="s">
        <v>141</v>
      </c>
      <c r="E178" s="220" t="s">
        <v>251</v>
      </c>
      <c r="F178" s="221" t="s">
        <v>252</v>
      </c>
      <c r="G178" s="222" t="s">
        <v>144</v>
      </c>
      <c r="H178" s="223">
        <v>30</v>
      </c>
      <c r="I178" s="224"/>
      <c r="J178" s="225">
        <f>ROUND(I178*H178,2)</f>
        <v>0</v>
      </c>
      <c r="K178" s="221" t="s">
        <v>145</v>
      </c>
      <c r="L178" s="44"/>
      <c r="M178" s="226" t="s">
        <v>1</v>
      </c>
      <c r="N178" s="227" t="s">
        <v>41</v>
      </c>
      <c r="O178" s="91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146</v>
      </c>
      <c r="AT178" s="230" t="s">
        <v>141</v>
      </c>
      <c r="AU178" s="230" t="s">
        <v>86</v>
      </c>
      <c r="AY178" s="17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146</v>
      </c>
      <c r="BM178" s="230" t="s">
        <v>586</v>
      </c>
    </row>
    <row r="179" s="13" customFormat="1">
      <c r="A179" s="13"/>
      <c r="B179" s="237"/>
      <c r="C179" s="238"/>
      <c r="D179" s="232" t="s">
        <v>150</v>
      </c>
      <c r="E179" s="239" t="s">
        <v>1</v>
      </c>
      <c r="F179" s="240" t="s">
        <v>178</v>
      </c>
      <c r="G179" s="238"/>
      <c r="H179" s="239" t="s">
        <v>1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150</v>
      </c>
      <c r="AU179" s="246" t="s">
        <v>86</v>
      </c>
      <c r="AV179" s="13" t="s">
        <v>84</v>
      </c>
      <c r="AW179" s="13" t="s">
        <v>32</v>
      </c>
      <c r="AX179" s="13" t="s">
        <v>76</v>
      </c>
      <c r="AY179" s="246" t="s">
        <v>139</v>
      </c>
    </row>
    <row r="180" s="14" customFormat="1">
      <c r="A180" s="14"/>
      <c r="B180" s="247"/>
      <c r="C180" s="248"/>
      <c r="D180" s="232" t="s">
        <v>150</v>
      </c>
      <c r="E180" s="249" t="s">
        <v>1</v>
      </c>
      <c r="F180" s="250" t="s">
        <v>587</v>
      </c>
      <c r="G180" s="248"/>
      <c r="H180" s="251">
        <v>30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150</v>
      </c>
      <c r="AU180" s="257" t="s">
        <v>86</v>
      </c>
      <c r="AV180" s="14" t="s">
        <v>86</v>
      </c>
      <c r="AW180" s="14" t="s">
        <v>32</v>
      </c>
      <c r="AX180" s="14" t="s">
        <v>76</v>
      </c>
      <c r="AY180" s="257" t="s">
        <v>139</v>
      </c>
    </row>
    <row r="181" s="15" customFormat="1">
      <c r="A181" s="15"/>
      <c r="B181" s="258"/>
      <c r="C181" s="259"/>
      <c r="D181" s="232" t="s">
        <v>150</v>
      </c>
      <c r="E181" s="260" t="s">
        <v>1</v>
      </c>
      <c r="F181" s="261" t="s">
        <v>153</v>
      </c>
      <c r="G181" s="259"/>
      <c r="H181" s="262">
        <v>30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150</v>
      </c>
      <c r="AU181" s="268" t="s">
        <v>86</v>
      </c>
      <c r="AV181" s="15" t="s">
        <v>146</v>
      </c>
      <c r="AW181" s="15" t="s">
        <v>32</v>
      </c>
      <c r="AX181" s="15" t="s">
        <v>84</v>
      </c>
      <c r="AY181" s="268" t="s">
        <v>139</v>
      </c>
    </row>
    <row r="182" s="2" customFormat="1" ht="37.8" customHeight="1">
      <c r="A182" s="38"/>
      <c r="B182" s="39"/>
      <c r="C182" s="219" t="s">
        <v>203</v>
      </c>
      <c r="D182" s="219" t="s">
        <v>141</v>
      </c>
      <c r="E182" s="220" t="s">
        <v>256</v>
      </c>
      <c r="F182" s="221" t="s">
        <v>257</v>
      </c>
      <c r="G182" s="222" t="s">
        <v>144</v>
      </c>
      <c r="H182" s="223">
        <v>30</v>
      </c>
      <c r="I182" s="224"/>
      <c r="J182" s="225">
        <f>ROUND(I182*H182,2)</f>
        <v>0</v>
      </c>
      <c r="K182" s="221" t="s">
        <v>145</v>
      </c>
      <c r="L182" s="44"/>
      <c r="M182" s="226" t="s">
        <v>1</v>
      </c>
      <c r="N182" s="227" t="s">
        <v>41</v>
      </c>
      <c r="O182" s="91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146</v>
      </c>
      <c r="AT182" s="230" t="s">
        <v>141</v>
      </c>
      <c r="AU182" s="230" t="s">
        <v>86</v>
      </c>
      <c r="AY182" s="17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84</v>
      </c>
      <c r="BK182" s="231">
        <f>ROUND(I182*H182,2)</f>
        <v>0</v>
      </c>
      <c r="BL182" s="17" t="s">
        <v>146</v>
      </c>
      <c r="BM182" s="230" t="s">
        <v>588</v>
      </c>
    </row>
    <row r="183" s="13" customFormat="1">
      <c r="A183" s="13"/>
      <c r="B183" s="237"/>
      <c r="C183" s="238"/>
      <c r="D183" s="232" t="s">
        <v>150</v>
      </c>
      <c r="E183" s="239" t="s">
        <v>1</v>
      </c>
      <c r="F183" s="240" t="s">
        <v>178</v>
      </c>
      <c r="G183" s="238"/>
      <c r="H183" s="239" t="s">
        <v>1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150</v>
      </c>
      <c r="AU183" s="246" t="s">
        <v>86</v>
      </c>
      <c r="AV183" s="13" t="s">
        <v>84</v>
      </c>
      <c r="AW183" s="13" t="s">
        <v>32</v>
      </c>
      <c r="AX183" s="13" t="s">
        <v>76</v>
      </c>
      <c r="AY183" s="246" t="s">
        <v>139</v>
      </c>
    </row>
    <row r="184" s="14" customFormat="1">
      <c r="A184" s="14"/>
      <c r="B184" s="247"/>
      <c r="C184" s="248"/>
      <c r="D184" s="232" t="s">
        <v>150</v>
      </c>
      <c r="E184" s="249" t="s">
        <v>1</v>
      </c>
      <c r="F184" s="250" t="s">
        <v>587</v>
      </c>
      <c r="G184" s="248"/>
      <c r="H184" s="251">
        <v>30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150</v>
      </c>
      <c r="AU184" s="257" t="s">
        <v>86</v>
      </c>
      <c r="AV184" s="14" t="s">
        <v>86</v>
      </c>
      <c r="AW184" s="14" t="s">
        <v>32</v>
      </c>
      <c r="AX184" s="14" t="s">
        <v>76</v>
      </c>
      <c r="AY184" s="257" t="s">
        <v>139</v>
      </c>
    </row>
    <row r="185" s="15" customFormat="1">
      <c r="A185" s="15"/>
      <c r="B185" s="258"/>
      <c r="C185" s="259"/>
      <c r="D185" s="232" t="s">
        <v>150</v>
      </c>
      <c r="E185" s="260" t="s">
        <v>1</v>
      </c>
      <c r="F185" s="261" t="s">
        <v>153</v>
      </c>
      <c r="G185" s="259"/>
      <c r="H185" s="262">
        <v>30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150</v>
      </c>
      <c r="AU185" s="268" t="s">
        <v>86</v>
      </c>
      <c r="AV185" s="15" t="s">
        <v>146</v>
      </c>
      <c r="AW185" s="15" t="s">
        <v>32</v>
      </c>
      <c r="AX185" s="15" t="s">
        <v>84</v>
      </c>
      <c r="AY185" s="268" t="s">
        <v>139</v>
      </c>
    </row>
    <row r="186" s="2" customFormat="1" ht="33" customHeight="1">
      <c r="A186" s="38"/>
      <c r="B186" s="39"/>
      <c r="C186" s="219" t="s">
        <v>209</v>
      </c>
      <c r="D186" s="219" t="s">
        <v>141</v>
      </c>
      <c r="E186" s="220" t="s">
        <v>265</v>
      </c>
      <c r="F186" s="221" t="s">
        <v>266</v>
      </c>
      <c r="G186" s="222" t="s">
        <v>144</v>
      </c>
      <c r="H186" s="223">
        <v>275</v>
      </c>
      <c r="I186" s="224"/>
      <c r="J186" s="225">
        <f>ROUND(I186*H186,2)</f>
        <v>0</v>
      </c>
      <c r="K186" s="221" t="s">
        <v>145</v>
      </c>
      <c r="L186" s="44"/>
      <c r="M186" s="226" t="s">
        <v>1</v>
      </c>
      <c r="N186" s="227" t="s">
        <v>41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146</v>
      </c>
      <c r="AT186" s="230" t="s">
        <v>141</v>
      </c>
      <c r="AU186" s="230" t="s">
        <v>86</v>
      </c>
      <c r="AY186" s="17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146</v>
      </c>
      <c r="BM186" s="230" t="s">
        <v>267</v>
      </c>
    </row>
    <row r="187" s="13" customFormat="1">
      <c r="A187" s="13"/>
      <c r="B187" s="237"/>
      <c r="C187" s="238"/>
      <c r="D187" s="232" t="s">
        <v>150</v>
      </c>
      <c r="E187" s="239" t="s">
        <v>1</v>
      </c>
      <c r="F187" s="240" t="s">
        <v>188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150</v>
      </c>
      <c r="AU187" s="246" t="s">
        <v>86</v>
      </c>
      <c r="AV187" s="13" t="s">
        <v>84</v>
      </c>
      <c r="AW187" s="13" t="s">
        <v>32</v>
      </c>
      <c r="AX187" s="13" t="s">
        <v>76</v>
      </c>
      <c r="AY187" s="246" t="s">
        <v>139</v>
      </c>
    </row>
    <row r="188" s="14" customFormat="1">
      <c r="A188" s="14"/>
      <c r="B188" s="247"/>
      <c r="C188" s="248"/>
      <c r="D188" s="232" t="s">
        <v>150</v>
      </c>
      <c r="E188" s="249" t="s">
        <v>1</v>
      </c>
      <c r="F188" s="250" t="s">
        <v>585</v>
      </c>
      <c r="G188" s="248"/>
      <c r="H188" s="251">
        <v>275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150</v>
      </c>
      <c r="AU188" s="257" t="s">
        <v>86</v>
      </c>
      <c r="AV188" s="14" t="s">
        <v>86</v>
      </c>
      <c r="AW188" s="14" t="s">
        <v>32</v>
      </c>
      <c r="AX188" s="14" t="s">
        <v>76</v>
      </c>
      <c r="AY188" s="257" t="s">
        <v>139</v>
      </c>
    </row>
    <row r="189" s="15" customFormat="1">
      <c r="A189" s="15"/>
      <c r="B189" s="258"/>
      <c r="C189" s="259"/>
      <c r="D189" s="232" t="s">
        <v>150</v>
      </c>
      <c r="E189" s="260" t="s">
        <v>1</v>
      </c>
      <c r="F189" s="261" t="s">
        <v>153</v>
      </c>
      <c r="G189" s="259"/>
      <c r="H189" s="262">
        <v>275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150</v>
      </c>
      <c r="AU189" s="268" t="s">
        <v>86</v>
      </c>
      <c r="AV189" s="15" t="s">
        <v>146</v>
      </c>
      <c r="AW189" s="15" t="s">
        <v>32</v>
      </c>
      <c r="AX189" s="15" t="s">
        <v>84</v>
      </c>
      <c r="AY189" s="268" t="s">
        <v>139</v>
      </c>
    </row>
    <row r="190" s="2" customFormat="1" ht="37.8" customHeight="1">
      <c r="A190" s="38"/>
      <c r="B190" s="39"/>
      <c r="C190" s="219" t="s">
        <v>214</v>
      </c>
      <c r="D190" s="219" t="s">
        <v>141</v>
      </c>
      <c r="E190" s="220" t="s">
        <v>268</v>
      </c>
      <c r="F190" s="221" t="s">
        <v>269</v>
      </c>
      <c r="G190" s="222" t="s">
        <v>144</v>
      </c>
      <c r="H190" s="223">
        <v>22520</v>
      </c>
      <c r="I190" s="224"/>
      <c r="J190" s="225">
        <f>ROUND(I190*H190,2)</f>
        <v>0</v>
      </c>
      <c r="K190" s="221" t="s">
        <v>145</v>
      </c>
      <c r="L190" s="44"/>
      <c r="M190" s="226" t="s">
        <v>1</v>
      </c>
      <c r="N190" s="227" t="s">
        <v>41</v>
      </c>
      <c r="O190" s="91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146</v>
      </c>
      <c r="AT190" s="230" t="s">
        <v>141</v>
      </c>
      <c r="AU190" s="230" t="s">
        <v>86</v>
      </c>
      <c r="AY190" s="17" t="s">
        <v>139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84</v>
      </c>
      <c r="BK190" s="231">
        <f>ROUND(I190*H190,2)</f>
        <v>0</v>
      </c>
      <c r="BL190" s="17" t="s">
        <v>146</v>
      </c>
      <c r="BM190" s="230" t="s">
        <v>270</v>
      </c>
    </row>
    <row r="191" s="2" customFormat="1">
      <c r="A191" s="38"/>
      <c r="B191" s="39"/>
      <c r="C191" s="40"/>
      <c r="D191" s="232" t="s">
        <v>148</v>
      </c>
      <c r="E191" s="40"/>
      <c r="F191" s="233" t="s">
        <v>271</v>
      </c>
      <c r="G191" s="40"/>
      <c r="H191" s="40"/>
      <c r="I191" s="234"/>
      <c r="J191" s="40"/>
      <c r="K191" s="40"/>
      <c r="L191" s="44"/>
      <c r="M191" s="235"/>
      <c r="N191" s="23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148</v>
      </c>
      <c r="AU191" s="17" t="s">
        <v>86</v>
      </c>
    </row>
    <row r="192" s="13" customFormat="1">
      <c r="A192" s="13"/>
      <c r="B192" s="237"/>
      <c r="C192" s="238"/>
      <c r="D192" s="232" t="s">
        <v>150</v>
      </c>
      <c r="E192" s="239" t="s">
        <v>1</v>
      </c>
      <c r="F192" s="240" t="s">
        <v>272</v>
      </c>
      <c r="G192" s="238"/>
      <c r="H192" s="239" t="s">
        <v>1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150</v>
      </c>
      <c r="AU192" s="246" t="s">
        <v>86</v>
      </c>
      <c r="AV192" s="13" t="s">
        <v>84</v>
      </c>
      <c r="AW192" s="13" t="s">
        <v>32</v>
      </c>
      <c r="AX192" s="13" t="s">
        <v>76</v>
      </c>
      <c r="AY192" s="246" t="s">
        <v>139</v>
      </c>
    </row>
    <row r="193" s="14" customFormat="1">
      <c r="A193" s="14"/>
      <c r="B193" s="247"/>
      <c r="C193" s="248"/>
      <c r="D193" s="232" t="s">
        <v>150</v>
      </c>
      <c r="E193" s="249" t="s">
        <v>1</v>
      </c>
      <c r="F193" s="250" t="s">
        <v>589</v>
      </c>
      <c r="G193" s="248"/>
      <c r="H193" s="251">
        <v>22520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150</v>
      </c>
      <c r="AU193" s="257" t="s">
        <v>86</v>
      </c>
      <c r="AV193" s="14" t="s">
        <v>86</v>
      </c>
      <c r="AW193" s="14" t="s">
        <v>32</v>
      </c>
      <c r="AX193" s="14" t="s">
        <v>76</v>
      </c>
      <c r="AY193" s="257" t="s">
        <v>139</v>
      </c>
    </row>
    <row r="194" s="15" customFormat="1">
      <c r="A194" s="15"/>
      <c r="B194" s="258"/>
      <c r="C194" s="259"/>
      <c r="D194" s="232" t="s">
        <v>150</v>
      </c>
      <c r="E194" s="260" t="s">
        <v>1</v>
      </c>
      <c r="F194" s="261" t="s">
        <v>153</v>
      </c>
      <c r="G194" s="259"/>
      <c r="H194" s="262">
        <v>22520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150</v>
      </c>
      <c r="AU194" s="268" t="s">
        <v>86</v>
      </c>
      <c r="AV194" s="15" t="s">
        <v>146</v>
      </c>
      <c r="AW194" s="15" t="s">
        <v>32</v>
      </c>
      <c r="AX194" s="15" t="s">
        <v>84</v>
      </c>
      <c r="AY194" s="268" t="s">
        <v>139</v>
      </c>
    </row>
    <row r="195" s="2" customFormat="1" ht="44.25" customHeight="1">
      <c r="A195" s="38"/>
      <c r="B195" s="39"/>
      <c r="C195" s="219" t="s">
        <v>8</v>
      </c>
      <c r="D195" s="219" t="s">
        <v>141</v>
      </c>
      <c r="E195" s="220" t="s">
        <v>590</v>
      </c>
      <c r="F195" s="221" t="s">
        <v>591</v>
      </c>
      <c r="G195" s="222" t="s">
        <v>144</v>
      </c>
      <c r="H195" s="223">
        <v>22520</v>
      </c>
      <c r="I195" s="224"/>
      <c r="J195" s="225">
        <f>ROUND(I195*H195,2)</f>
        <v>0</v>
      </c>
      <c r="K195" s="221" t="s">
        <v>145</v>
      </c>
      <c r="L195" s="44"/>
      <c r="M195" s="226" t="s">
        <v>1</v>
      </c>
      <c r="N195" s="227" t="s">
        <v>41</v>
      </c>
      <c r="O195" s="91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146</v>
      </c>
      <c r="AT195" s="230" t="s">
        <v>141</v>
      </c>
      <c r="AU195" s="230" t="s">
        <v>86</v>
      </c>
      <c r="AY195" s="17" t="s">
        <v>139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84</v>
      </c>
      <c r="BK195" s="231">
        <f>ROUND(I195*H195,2)</f>
        <v>0</v>
      </c>
      <c r="BL195" s="17" t="s">
        <v>146</v>
      </c>
      <c r="BM195" s="230" t="s">
        <v>592</v>
      </c>
    </row>
    <row r="196" s="13" customFormat="1">
      <c r="A196" s="13"/>
      <c r="B196" s="237"/>
      <c r="C196" s="238"/>
      <c r="D196" s="232" t="s">
        <v>150</v>
      </c>
      <c r="E196" s="239" t="s">
        <v>1</v>
      </c>
      <c r="F196" s="240" t="s">
        <v>278</v>
      </c>
      <c r="G196" s="238"/>
      <c r="H196" s="239" t="s">
        <v>1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150</v>
      </c>
      <c r="AU196" s="246" t="s">
        <v>86</v>
      </c>
      <c r="AV196" s="13" t="s">
        <v>84</v>
      </c>
      <c r="AW196" s="13" t="s">
        <v>32</v>
      </c>
      <c r="AX196" s="13" t="s">
        <v>76</v>
      </c>
      <c r="AY196" s="246" t="s">
        <v>139</v>
      </c>
    </row>
    <row r="197" s="14" customFormat="1">
      <c r="A197" s="14"/>
      <c r="B197" s="247"/>
      <c r="C197" s="248"/>
      <c r="D197" s="232" t="s">
        <v>150</v>
      </c>
      <c r="E197" s="249" t="s">
        <v>1</v>
      </c>
      <c r="F197" s="250" t="s">
        <v>589</v>
      </c>
      <c r="G197" s="248"/>
      <c r="H197" s="251">
        <v>22520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150</v>
      </c>
      <c r="AU197" s="257" t="s">
        <v>86</v>
      </c>
      <c r="AV197" s="14" t="s">
        <v>86</v>
      </c>
      <c r="AW197" s="14" t="s">
        <v>32</v>
      </c>
      <c r="AX197" s="14" t="s">
        <v>76</v>
      </c>
      <c r="AY197" s="257" t="s">
        <v>139</v>
      </c>
    </row>
    <row r="198" s="15" customFormat="1">
      <c r="A198" s="15"/>
      <c r="B198" s="258"/>
      <c r="C198" s="259"/>
      <c r="D198" s="232" t="s">
        <v>150</v>
      </c>
      <c r="E198" s="260" t="s">
        <v>1</v>
      </c>
      <c r="F198" s="261" t="s">
        <v>153</v>
      </c>
      <c r="G198" s="259"/>
      <c r="H198" s="262">
        <v>22520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150</v>
      </c>
      <c r="AU198" s="268" t="s">
        <v>86</v>
      </c>
      <c r="AV198" s="15" t="s">
        <v>146</v>
      </c>
      <c r="AW198" s="15" t="s">
        <v>32</v>
      </c>
      <c r="AX198" s="15" t="s">
        <v>84</v>
      </c>
      <c r="AY198" s="268" t="s">
        <v>139</v>
      </c>
    </row>
    <row r="199" s="2" customFormat="1" ht="62.7" customHeight="1">
      <c r="A199" s="38"/>
      <c r="B199" s="39"/>
      <c r="C199" s="219" t="s">
        <v>229</v>
      </c>
      <c r="D199" s="219" t="s">
        <v>141</v>
      </c>
      <c r="E199" s="220" t="s">
        <v>593</v>
      </c>
      <c r="F199" s="221" t="s">
        <v>594</v>
      </c>
      <c r="G199" s="222" t="s">
        <v>144</v>
      </c>
      <c r="H199" s="223">
        <v>22520</v>
      </c>
      <c r="I199" s="224"/>
      <c r="J199" s="225">
        <f>ROUND(I199*H199,2)</f>
        <v>0</v>
      </c>
      <c r="K199" s="221" t="s">
        <v>145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146</v>
      </c>
      <c r="AT199" s="230" t="s">
        <v>141</v>
      </c>
      <c r="AU199" s="230" t="s">
        <v>86</v>
      </c>
      <c r="AY199" s="17" t="s">
        <v>139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146</v>
      </c>
      <c r="BM199" s="230" t="s">
        <v>282</v>
      </c>
    </row>
    <row r="200" s="13" customFormat="1">
      <c r="A200" s="13"/>
      <c r="B200" s="237"/>
      <c r="C200" s="238"/>
      <c r="D200" s="232" t="s">
        <v>150</v>
      </c>
      <c r="E200" s="239" t="s">
        <v>1</v>
      </c>
      <c r="F200" s="240" t="s">
        <v>278</v>
      </c>
      <c r="G200" s="238"/>
      <c r="H200" s="239" t="s">
        <v>1</v>
      </c>
      <c r="I200" s="241"/>
      <c r="J200" s="238"/>
      <c r="K200" s="238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150</v>
      </c>
      <c r="AU200" s="246" t="s">
        <v>86</v>
      </c>
      <c r="AV200" s="13" t="s">
        <v>84</v>
      </c>
      <c r="AW200" s="13" t="s">
        <v>32</v>
      </c>
      <c r="AX200" s="13" t="s">
        <v>76</v>
      </c>
      <c r="AY200" s="246" t="s">
        <v>139</v>
      </c>
    </row>
    <row r="201" s="14" customFormat="1">
      <c r="A201" s="14"/>
      <c r="B201" s="247"/>
      <c r="C201" s="248"/>
      <c r="D201" s="232" t="s">
        <v>150</v>
      </c>
      <c r="E201" s="249" t="s">
        <v>1</v>
      </c>
      <c r="F201" s="250" t="s">
        <v>589</v>
      </c>
      <c r="G201" s="248"/>
      <c r="H201" s="251">
        <v>22520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150</v>
      </c>
      <c r="AU201" s="257" t="s">
        <v>86</v>
      </c>
      <c r="AV201" s="14" t="s">
        <v>86</v>
      </c>
      <c r="AW201" s="14" t="s">
        <v>32</v>
      </c>
      <c r="AX201" s="14" t="s">
        <v>76</v>
      </c>
      <c r="AY201" s="257" t="s">
        <v>139</v>
      </c>
    </row>
    <row r="202" s="15" customFormat="1">
      <c r="A202" s="15"/>
      <c r="B202" s="258"/>
      <c r="C202" s="259"/>
      <c r="D202" s="232" t="s">
        <v>150</v>
      </c>
      <c r="E202" s="260" t="s">
        <v>1</v>
      </c>
      <c r="F202" s="261" t="s">
        <v>153</v>
      </c>
      <c r="G202" s="259"/>
      <c r="H202" s="262">
        <v>22520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150</v>
      </c>
      <c r="AU202" s="268" t="s">
        <v>86</v>
      </c>
      <c r="AV202" s="15" t="s">
        <v>146</v>
      </c>
      <c r="AW202" s="15" t="s">
        <v>32</v>
      </c>
      <c r="AX202" s="15" t="s">
        <v>84</v>
      </c>
      <c r="AY202" s="268" t="s">
        <v>139</v>
      </c>
    </row>
    <row r="203" s="2" customFormat="1" ht="16.5" customHeight="1">
      <c r="A203" s="38"/>
      <c r="B203" s="39"/>
      <c r="C203" s="269" t="s">
        <v>235</v>
      </c>
      <c r="D203" s="269" t="s">
        <v>284</v>
      </c>
      <c r="E203" s="270" t="s">
        <v>285</v>
      </c>
      <c r="F203" s="271" t="s">
        <v>286</v>
      </c>
      <c r="G203" s="272" t="s">
        <v>100</v>
      </c>
      <c r="H203" s="273">
        <v>647.45000000000005</v>
      </c>
      <c r="I203" s="274"/>
      <c r="J203" s="275">
        <f>ROUND(I203*H203,2)</f>
        <v>0</v>
      </c>
      <c r="K203" s="271" t="s">
        <v>145</v>
      </c>
      <c r="L203" s="276"/>
      <c r="M203" s="277" t="s">
        <v>1</v>
      </c>
      <c r="N203" s="278" t="s">
        <v>41</v>
      </c>
      <c r="O203" s="91"/>
      <c r="P203" s="228">
        <f>O203*H203</f>
        <v>0</v>
      </c>
      <c r="Q203" s="228">
        <v>1</v>
      </c>
      <c r="R203" s="228">
        <f>Q203*H203</f>
        <v>647.45000000000005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197</v>
      </c>
      <c r="AT203" s="230" t="s">
        <v>284</v>
      </c>
      <c r="AU203" s="230" t="s">
        <v>86</v>
      </c>
      <c r="AY203" s="17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146</v>
      </c>
      <c r="BM203" s="230" t="s">
        <v>287</v>
      </c>
    </row>
    <row r="204" s="2" customFormat="1">
      <c r="A204" s="38"/>
      <c r="B204" s="39"/>
      <c r="C204" s="40"/>
      <c r="D204" s="232" t="s">
        <v>148</v>
      </c>
      <c r="E204" s="40"/>
      <c r="F204" s="233" t="s">
        <v>288</v>
      </c>
      <c r="G204" s="40"/>
      <c r="H204" s="40"/>
      <c r="I204" s="234"/>
      <c r="J204" s="40"/>
      <c r="K204" s="40"/>
      <c r="L204" s="44"/>
      <c r="M204" s="235"/>
      <c r="N204" s="23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148</v>
      </c>
      <c r="AU204" s="17" t="s">
        <v>86</v>
      </c>
    </row>
    <row r="205" s="13" customFormat="1">
      <c r="A205" s="13"/>
      <c r="B205" s="237"/>
      <c r="C205" s="238"/>
      <c r="D205" s="232" t="s">
        <v>150</v>
      </c>
      <c r="E205" s="239" t="s">
        <v>1</v>
      </c>
      <c r="F205" s="240" t="s">
        <v>595</v>
      </c>
      <c r="G205" s="238"/>
      <c r="H205" s="239" t="s">
        <v>1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150</v>
      </c>
      <c r="AU205" s="246" t="s">
        <v>86</v>
      </c>
      <c r="AV205" s="13" t="s">
        <v>84</v>
      </c>
      <c r="AW205" s="13" t="s">
        <v>32</v>
      </c>
      <c r="AX205" s="13" t="s">
        <v>76</v>
      </c>
      <c r="AY205" s="246" t="s">
        <v>139</v>
      </c>
    </row>
    <row r="206" s="14" customFormat="1">
      <c r="A206" s="14"/>
      <c r="B206" s="247"/>
      <c r="C206" s="248"/>
      <c r="D206" s="232" t="s">
        <v>150</v>
      </c>
      <c r="E206" s="249" t="s">
        <v>1</v>
      </c>
      <c r="F206" s="250" t="s">
        <v>596</v>
      </c>
      <c r="G206" s="248"/>
      <c r="H206" s="251">
        <v>647.45000000000005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150</v>
      </c>
      <c r="AU206" s="257" t="s">
        <v>86</v>
      </c>
      <c r="AV206" s="14" t="s">
        <v>86</v>
      </c>
      <c r="AW206" s="14" t="s">
        <v>32</v>
      </c>
      <c r="AX206" s="14" t="s">
        <v>76</v>
      </c>
      <c r="AY206" s="257" t="s">
        <v>139</v>
      </c>
    </row>
    <row r="207" s="15" customFormat="1">
      <c r="A207" s="15"/>
      <c r="B207" s="258"/>
      <c r="C207" s="259"/>
      <c r="D207" s="232" t="s">
        <v>150</v>
      </c>
      <c r="E207" s="260" t="s">
        <v>1</v>
      </c>
      <c r="F207" s="261" t="s">
        <v>153</v>
      </c>
      <c r="G207" s="259"/>
      <c r="H207" s="262">
        <v>647.45000000000005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150</v>
      </c>
      <c r="AU207" s="268" t="s">
        <v>86</v>
      </c>
      <c r="AV207" s="15" t="s">
        <v>146</v>
      </c>
      <c r="AW207" s="15" t="s">
        <v>32</v>
      </c>
      <c r="AX207" s="15" t="s">
        <v>84</v>
      </c>
      <c r="AY207" s="268" t="s">
        <v>139</v>
      </c>
    </row>
    <row r="208" s="2" customFormat="1" ht="21.75" customHeight="1">
      <c r="A208" s="38"/>
      <c r="B208" s="39"/>
      <c r="C208" s="269" t="s">
        <v>241</v>
      </c>
      <c r="D208" s="269" t="s">
        <v>284</v>
      </c>
      <c r="E208" s="270" t="s">
        <v>292</v>
      </c>
      <c r="F208" s="271" t="s">
        <v>293</v>
      </c>
      <c r="G208" s="272" t="s">
        <v>100</v>
      </c>
      <c r="H208" s="273">
        <v>517.96000000000004</v>
      </c>
      <c r="I208" s="274"/>
      <c r="J208" s="275">
        <f>ROUND(I208*H208,2)</f>
        <v>0</v>
      </c>
      <c r="K208" s="271" t="s">
        <v>145</v>
      </c>
      <c r="L208" s="276"/>
      <c r="M208" s="277" t="s">
        <v>1</v>
      </c>
      <c r="N208" s="278" t="s">
        <v>41</v>
      </c>
      <c r="O208" s="91"/>
      <c r="P208" s="228">
        <f>O208*H208</f>
        <v>0</v>
      </c>
      <c r="Q208" s="228">
        <v>1</v>
      </c>
      <c r="R208" s="228">
        <f>Q208*H208</f>
        <v>517.96000000000004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197</v>
      </c>
      <c r="AT208" s="230" t="s">
        <v>284</v>
      </c>
      <c r="AU208" s="230" t="s">
        <v>86</v>
      </c>
      <c r="AY208" s="17" t="s">
        <v>139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146</v>
      </c>
      <c r="BM208" s="230" t="s">
        <v>294</v>
      </c>
    </row>
    <row r="209" s="2" customFormat="1">
      <c r="A209" s="38"/>
      <c r="B209" s="39"/>
      <c r="C209" s="40"/>
      <c r="D209" s="232" t="s">
        <v>148</v>
      </c>
      <c r="E209" s="40"/>
      <c r="F209" s="233" t="s">
        <v>295</v>
      </c>
      <c r="G209" s="40"/>
      <c r="H209" s="40"/>
      <c r="I209" s="234"/>
      <c r="J209" s="40"/>
      <c r="K209" s="40"/>
      <c r="L209" s="44"/>
      <c r="M209" s="235"/>
      <c r="N209" s="236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148</v>
      </c>
      <c r="AU209" s="17" t="s">
        <v>86</v>
      </c>
    </row>
    <row r="210" s="13" customFormat="1">
      <c r="A210" s="13"/>
      <c r="B210" s="237"/>
      <c r="C210" s="238"/>
      <c r="D210" s="232" t="s">
        <v>150</v>
      </c>
      <c r="E210" s="239" t="s">
        <v>1</v>
      </c>
      <c r="F210" s="240" t="s">
        <v>595</v>
      </c>
      <c r="G210" s="238"/>
      <c r="H210" s="239" t="s">
        <v>1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150</v>
      </c>
      <c r="AU210" s="246" t="s">
        <v>86</v>
      </c>
      <c r="AV210" s="13" t="s">
        <v>84</v>
      </c>
      <c r="AW210" s="13" t="s">
        <v>32</v>
      </c>
      <c r="AX210" s="13" t="s">
        <v>76</v>
      </c>
      <c r="AY210" s="246" t="s">
        <v>139</v>
      </c>
    </row>
    <row r="211" s="14" customFormat="1">
      <c r="A211" s="14"/>
      <c r="B211" s="247"/>
      <c r="C211" s="248"/>
      <c r="D211" s="232" t="s">
        <v>150</v>
      </c>
      <c r="E211" s="249" t="s">
        <v>1</v>
      </c>
      <c r="F211" s="250" t="s">
        <v>597</v>
      </c>
      <c r="G211" s="248"/>
      <c r="H211" s="251">
        <v>517.96000000000004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150</v>
      </c>
      <c r="AU211" s="257" t="s">
        <v>86</v>
      </c>
      <c r="AV211" s="14" t="s">
        <v>86</v>
      </c>
      <c r="AW211" s="14" t="s">
        <v>32</v>
      </c>
      <c r="AX211" s="14" t="s">
        <v>76</v>
      </c>
      <c r="AY211" s="257" t="s">
        <v>139</v>
      </c>
    </row>
    <row r="212" s="15" customFormat="1">
      <c r="A212" s="15"/>
      <c r="B212" s="258"/>
      <c r="C212" s="259"/>
      <c r="D212" s="232" t="s">
        <v>150</v>
      </c>
      <c r="E212" s="260" t="s">
        <v>1</v>
      </c>
      <c r="F212" s="261" t="s">
        <v>153</v>
      </c>
      <c r="G212" s="259"/>
      <c r="H212" s="262">
        <v>517.96000000000004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150</v>
      </c>
      <c r="AU212" s="268" t="s">
        <v>86</v>
      </c>
      <c r="AV212" s="15" t="s">
        <v>146</v>
      </c>
      <c r="AW212" s="15" t="s">
        <v>32</v>
      </c>
      <c r="AX212" s="15" t="s">
        <v>84</v>
      </c>
      <c r="AY212" s="268" t="s">
        <v>139</v>
      </c>
    </row>
    <row r="213" s="2" customFormat="1" ht="49.05" customHeight="1">
      <c r="A213" s="38"/>
      <c r="B213" s="39"/>
      <c r="C213" s="219" t="s">
        <v>246</v>
      </c>
      <c r="D213" s="219" t="s">
        <v>141</v>
      </c>
      <c r="E213" s="220" t="s">
        <v>298</v>
      </c>
      <c r="F213" s="221" t="s">
        <v>299</v>
      </c>
      <c r="G213" s="222" t="s">
        <v>144</v>
      </c>
      <c r="H213" s="223">
        <v>39</v>
      </c>
      <c r="I213" s="224"/>
      <c r="J213" s="225">
        <f>ROUND(I213*H213,2)</f>
        <v>0</v>
      </c>
      <c r="K213" s="221" t="s">
        <v>145</v>
      </c>
      <c r="L213" s="44"/>
      <c r="M213" s="226" t="s">
        <v>1</v>
      </c>
      <c r="N213" s="227" t="s">
        <v>41</v>
      </c>
      <c r="O213" s="91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146</v>
      </c>
      <c r="AT213" s="230" t="s">
        <v>141</v>
      </c>
      <c r="AU213" s="230" t="s">
        <v>86</v>
      </c>
      <c r="AY213" s="17" t="s">
        <v>139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84</v>
      </c>
      <c r="BK213" s="231">
        <f>ROUND(I213*H213,2)</f>
        <v>0</v>
      </c>
      <c r="BL213" s="17" t="s">
        <v>146</v>
      </c>
      <c r="BM213" s="230" t="s">
        <v>300</v>
      </c>
    </row>
    <row r="214" s="13" customFormat="1">
      <c r="A214" s="13"/>
      <c r="B214" s="237"/>
      <c r="C214" s="238"/>
      <c r="D214" s="232" t="s">
        <v>150</v>
      </c>
      <c r="E214" s="239" t="s">
        <v>1</v>
      </c>
      <c r="F214" s="240" t="s">
        <v>157</v>
      </c>
      <c r="G214" s="238"/>
      <c r="H214" s="239" t="s">
        <v>1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150</v>
      </c>
      <c r="AU214" s="246" t="s">
        <v>86</v>
      </c>
      <c r="AV214" s="13" t="s">
        <v>84</v>
      </c>
      <c r="AW214" s="13" t="s">
        <v>32</v>
      </c>
      <c r="AX214" s="13" t="s">
        <v>76</v>
      </c>
      <c r="AY214" s="246" t="s">
        <v>139</v>
      </c>
    </row>
    <row r="215" s="14" customFormat="1">
      <c r="A215" s="14"/>
      <c r="B215" s="247"/>
      <c r="C215" s="248"/>
      <c r="D215" s="232" t="s">
        <v>150</v>
      </c>
      <c r="E215" s="249" t="s">
        <v>1</v>
      </c>
      <c r="F215" s="250" t="s">
        <v>574</v>
      </c>
      <c r="G215" s="248"/>
      <c r="H215" s="251">
        <v>39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150</v>
      </c>
      <c r="AU215" s="257" t="s">
        <v>86</v>
      </c>
      <c r="AV215" s="14" t="s">
        <v>86</v>
      </c>
      <c r="AW215" s="14" t="s">
        <v>32</v>
      </c>
      <c r="AX215" s="14" t="s">
        <v>76</v>
      </c>
      <c r="AY215" s="257" t="s">
        <v>139</v>
      </c>
    </row>
    <row r="216" s="15" customFormat="1">
      <c r="A216" s="15"/>
      <c r="B216" s="258"/>
      <c r="C216" s="259"/>
      <c r="D216" s="232" t="s">
        <v>150</v>
      </c>
      <c r="E216" s="260" t="s">
        <v>1</v>
      </c>
      <c r="F216" s="261" t="s">
        <v>153</v>
      </c>
      <c r="G216" s="259"/>
      <c r="H216" s="262">
        <v>39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150</v>
      </c>
      <c r="AU216" s="268" t="s">
        <v>86</v>
      </c>
      <c r="AV216" s="15" t="s">
        <v>146</v>
      </c>
      <c r="AW216" s="15" t="s">
        <v>32</v>
      </c>
      <c r="AX216" s="15" t="s">
        <v>84</v>
      </c>
      <c r="AY216" s="268" t="s">
        <v>139</v>
      </c>
    </row>
    <row r="217" s="2" customFormat="1" ht="24.15" customHeight="1">
      <c r="A217" s="38"/>
      <c r="B217" s="39"/>
      <c r="C217" s="219" t="s">
        <v>250</v>
      </c>
      <c r="D217" s="219" t="s">
        <v>141</v>
      </c>
      <c r="E217" s="220" t="s">
        <v>302</v>
      </c>
      <c r="F217" s="221" t="s">
        <v>303</v>
      </c>
      <c r="G217" s="222" t="s">
        <v>144</v>
      </c>
      <c r="H217" s="223">
        <v>409.5</v>
      </c>
      <c r="I217" s="224"/>
      <c r="J217" s="225">
        <f>ROUND(I217*H217,2)</f>
        <v>0</v>
      </c>
      <c r="K217" s="221" t="s">
        <v>145</v>
      </c>
      <c r="L217" s="44"/>
      <c r="M217" s="226" t="s">
        <v>1</v>
      </c>
      <c r="N217" s="227" t="s">
        <v>41</v>
      </c>
      <c r="O217" s="91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146</v>
      </c>
      <c r="AT217" s="230" t="s">
        <v>141</v>
      </c>
      <c r="AU217" s="230" t="s">
        <v>86</v>
      </c>
      <c r="AY217" s="17" t="s">
        <v>139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84</v>
      </c>
      <c r="BK217" s="231">
        <f>ROUND(I217*H217,2)</f>
        <v>0</v>
      </c>
      <c r="BL217" s="17" t="s">
        <v>146</v>
      </c>
      <c r="BM217" s="230" t="s">
        <v>304</v>
      </c>
    </row>
    <row r="218" s="13" customFormat="1">
      <c r="A218" s="13"/>
      <c r="B218" s="237"/>
      <c r="C218" s="238"/>
      <c r="D218" s="232" t="s">
        <v>150</v>
      </c>
      <c r="E218" s="239" t="s">
        <v>1</v>
      </c>
      <c r="F218" s="240" t="s">
        <v>151</v>
      </c>
      <c r="G218" s="238"/>
      <c r="H218" s="239" t="s">
        <v>1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150</v>
      </c>
      <c r="AU218" s="246" t="s">
        <v>86</v>
      </c>
      <c r="AV218" s="13" t="s">
        <v>84</v>
      </c>
      <c r="AW218" s="13" t="s">
        <v>32</v>
      </c>
      <c r="AX218" s="13" t="s">
        <v>76</v>
      </c>
      <c r="AY218" s="246" t="s">
        <v>139</v>
      </c>
    </row>
    <row r="219" s="14" customFormat="1">
      <c r="A219" s="14"/>
      <c r="B219" s="247"/>
      <c r="C219" s="248"/>
      <c r="D219" s="232" t="s">
        <v>150</v>
      </c>
      <c r="E219" s="249" t="s">
        <v>1</v>
      </c>
      <c r="F219" s="250" t="s">
        <v>598</v>
      </c>
      <c r="G219" s="248"/>
      <c r="H219" s="251">
        <v>409.5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150</v>
      </c>
      <c r="AU219" s="257" t="s">
        <v>86</v>
      </c>
      <c r="AV219" s="14" t="s">
        <v>86</v>
      </c>
      <c r="AW219" s="14" t="s">
        <v>32</v>
      </c>
      <c r="AX219" s="14" t="s">
        <v>76</v>
      </c>
      <c r="AY219" s="257" t="s">
        <v>139</v>
      </c>
    </row>
    <row r="220" s="15" customFormat="1">
      <c r="A220" s="15"/>
      <c r="B220" s="258"/>
      <c r="C220" s="259"/>
      <c r="D220" s="232" t="s">
        <v>150</v>
      </c>
      <c r="E220" s="260" t="s">
        <v>1</v>
      </c>
      <c r="F220" s="261" t="s">
        <v>153</v>
      </c>
      <c r="G220" s="259"/>
      <c r="H220" s="262">
        <v>409.5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150</v>
      </c>
      <c r="AU220" s="268" t="s">
        <v>86</v>
      </c>
      <c r="AV220" s="15" t="s">
        <v>146</v>
      </c>
      <c r="AW220" s="15" t="s">
        <v>32</v>
      </c>
      <c r="AX220" s="15" t="s">
        <v>84</v>
      </c>
      <c r="AY220" s="268" t="s">
        <v>139</v>
      </c>
    </row>
    <row r="221" s="2" customFormat="1" ht="44.25" customHeight="1">
      <c r="A221" s="38"/>
      <c r="B221" s="39"/>
      <c r="C221" s="219" t="s">
        <v>255</v>
      </c>
      <c r="D221" s="219" t="s">
        <v>141</v>
      </c>
      <c r="E221" s="220" t="s">
        <v>307</v>
      </c>
      <c r="F221" s="221" t="s">
        <v>308</v>
      </c>
      <c r="G221" s="222" t="s">
        <v>144</v>
      </c>
      <c r="H221" s="223">
        <v>20937</v>
      </c>
      <c r="I221" s="224"/>
      <c r="J221" s="225">
        <f>ROUND(I221*H221,2)</f>
        <v>0</v>
      </c>
      <c r="K221" s="221" t="s">
        <v>145</v>
      </c>
      <c r="L221" s="44"/>
      <c r="M221" s="226" t="s">
        <v>1</v>
      </c>
      <c r="N221" s="227" t="s">
        <v>41</v>
      </c>
      <c r="O221" s="91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146</v>
      </c>
      <c r="AT221" s="230" t="s">
        <v>141</v>
      </c>
      <c r="AU221" s="230" t="s">
        <v>86</v>
      </c>
      <c r="AY221" s="17" t="s">
        <v>139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84</v>
      </c>
      <c r="BK221" s="231">
        <f>ROUND(I221*H221,2)</f>
        <v>0</v>
      </c>
      <c r="BL221" s="17" t="s">
        <v>146</v>
      </c>
      <c r="BM221" s="230" t="s">
        <v>309</v>
      </c>
    </row>
    <row r="222" s="13" customFormat="1">
      <c r="A222" s="13"/>
      <c r="B222" s="237"/>
      <c r="C222" s="238"/>
      <c r="D222" s="232" t="s">
        <v>150</v>
      </c>
      <c r="E222" s="239" t="s">
        <v>1</v>
      </c>
      <c r="F222" s="240" t="s">
        <v>272</v>
      </c>
      <c r="G222" s="238"/>
      <c r="H222" s="239" t="s">
        <v>1</v>
      </c>
      <c r="I222" s="241"/>
      <c r="J222" s="238"/>
      <c r="K222" s="238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150</v>
      </c>
      <c r="AU222" s="246" t="s">
        <v>86</v>
      </c>
      <c r="AV222" s="13" t="s">
        <v>84</v>
      </c>
      <c r="AW222" s="13" t="s">
        <v>32</v>
      </c>
      <c r="AX222" s="13" t="s">
        <v>76</v>
      </c>
      <c r="AY222" s="246" t="s">
        <v>139</v>
      </c>
    </row>
    <row r="223" s="14" customFormat="1">
      <c r="A223" s="14"/>
      <c r="B223" s="247"/>
      <c r="C223" s="248"/>
      <c r="D223" s="232" t="s">
        <v>150</v>
      </c>
      <c r="E223" s="249" t="s">
        <v>1</v>
      </c>
      <c r="F223" s="250" t="s">
        <v>599</v>
      </c>
      <c r="G223" s="248"/>
      <c r="H223" s="251">
        <v>20265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150</v>
      </c>
      <c r="AU223" s="257" t="s">
        <v>86</v>
      </c>
      <c r="AV223" s="14" t="s">
        <v>86</v>
      </c>
      <c r="AW223" s="14" t="s">
        <v>32</v>
      </c>
      <c r="AX223" s="14" t="s">
        <v>76</v>
      </c>
      <c r="AY223" s="257" t="s">
        <v>139</v>
      </c>
    </row>
    <row r="224" s="13" customFormat="1">
      <c r="A224" s="13"/>
      <c r="B224" s="237"/>
      <c r="C224" s="238"/>
      <c r="D224" s="232" t="s">
        <v>150</v>
      </c>
      <c r="E224" s="239" t="s">
        <v>1</v>
      </c>
      <c r="F224" s="240" t="s">
        <v>151</v>
      </c>
      <c r="G224" s="238"/>
      <c r="H224" s="239" t="s">
        <v>1</v>
      </c>
      <c r="I224" s="241"/>
      <c r="J224" s="238"/>
      <c r="K224" s="238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150</v>
      </c>
      <c r="AU224" s="246" t="s">
        <v>86</v>
      </c>
      <c r="AV224" s="13" t="s">
        <v>84</v>
      </c>
      <c r="AW224" s="13" t="s">
        <v>32</v>
      </c>
      <c r="AX224" s="13" t="s">
        <v>76</v>
      </c>
      <c r="AY224" s="246" t="s">
        <v>139</v>
      </c>
    </row>
    <row r="225" s="14" customFormat="1">
      <c r="A225" s="14"/>
      <c r="B225" s="247"/>
      <c r="C225" s="248"/>
      <c r="D225" s="232" t="s">
        <v>150</v>
      </c>
      <c r="E225" s="249" t="s">
        <v>1</v>
      </c>
      <c r="F225" s="250" t="s">
        <v>598</v>
      </c>
      <c r="G225" s="248"/>
      <c r="H225" s="251">
        <v>409.5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150</v>
      </c>
      <c r="AU225" s="257" t="s">
        <v>86</v>
      </c>
      <c r="AV225" s="14" t="s">
        <v>86</v>
      </c>
      <c r="AW225" s="14" t="s">
        <v>32</v>
      </c>
      <c r="AX225" s="14" t="s">
        <v>76</v>
      </c>
      <c r="AY225" s="257" t="s">
        <v>139</v>
      </c>
    </row>
    <row r="226" s="13" customFormat="1">
      <c r="A226" s="13"/>
      <c r="B226" s="237"/>
      <c r="C226" s="238"/>
      <c r="D226" s="232" t="s">
        <v>150</v>
      </c>
      <c r="E226" s="239" t="s">
        <v>1</v>
      </c>
      <c r="F226" s="240" t="s">
        <v>188</v>
      </c>
      <c r="G226" s="238"/>
      <c r="H226" s="239" t="s">
        <v>1</v>
      </c>
      <c r="I226" s="241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150</v>
      </c>
      <c r="AU226" s="246" t="s">
        <v>86</v>
      </c>
      <c r="AV226" s="13" t="s">
        <v>84</v>
      </c>
      <c r="AW226" s="13" t="s">
        <v>32</v>
      </c>
      <c r="AX226" s="13" t="s">
        <v>76</v>
      </c>
      <c r="AY226" s="246" t="s">
        <v>139</v>
      </c>
    </row>
    <row r="227" s="14" customFormat="1">
      <c r="A227" s="14"/>
      <c r="B227" s="247"/>
      <c r="C227" s="248"/>
      <c r="D227" s="232" t="s">
        <v>150</v>
      </c>
      <c r="E227" s="249" t="s">
        <v>1</v>
      </c>
      <c r="F227" s="250" t="s">
        <v>600</v>
      </c>
      <c r="G227" s="248"/>
      <c r="H227" s="251">
        <v>262.5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150</v>
      </c>
      <c r="AU227" s="257" t="s">
        <v>86</v>
      </c>
      <c r="AV227" s="14" t="s">
        <v>86</v>
      </c>
      <c r="AW227" s="14" t="s">
        <v>32</v>
      </c>
      <c r="AX227" s="14" t="s">
        <v>76</v>
      </c>
      <c r="AY227" s="257" t="s">
        <v>139</v>
      </c>
    </row>
    <row r="228" s="15" customFormat="1">
      <c r="A228" s="15"/>
      <c r="B228" s="258"/>
      <c r="C228" s="259"/>
      <c r="D228" s="232" t="s">
        <v>150</v>
      </c>
      <c r="E228" s="260" t="s">
        <v>1</v>
      </c>
      <c r="F228" s="261" t="s">
        <v>153</v>
      </c>
      <c r="G228" s="259"/>
      <c r="H228" s="262">
        <v>20937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8" t="s">
        <v>150</v>
      </c>
      <c r="AU228" s="268" t="s">
        <v>86</v>
      </c>
      <c r="AV228" s="15" t="s">
        <v>146</v>
      </c>
      <c r="AW228" s="15" t="s">
        <v>32</v>
      </c>
      <c r="AX228" s="15" t="s">
        <v>84</v>
      </c>
      <c r="AY228" s="268" t="s">
        <v>139</v>
      </c>
    </row>
    <row r="229" s="2" customFormat="1" ht="24.15" customHeight="1">
      <c r="A229" s="38"/>
      <c r="B229" s="39"/>
      <c r="C229" s="219" t="s">
        <v>259</v>
      </c>
      <c r="D229" s="219" t="s">
        <v>141</v>
      </c>
      <c r="E229" s="220" t="s">
        <v>313</v>
      </c>
      <c r="F229" s="221" t="s">
        <v>314</v>
      </c>
      <c r="G229" s="222" t="s">
        <v>144</v>
      </c>
      <c r="H229" s="223">
        <v>19940</v>
      </c>
      <c r="I229" s="224"/>
      <c r="J229" s="225">
        <f>ROUND(I229*H229,2)</f>
        <v>0</v>
      </c>
      <c r="K229" s="221" t="s">
        <v>145</v>
      </c>
      <c r="L229" s="44"/>
      <c r="M229" s="226" t="s">
        <v>1</v>
      </c>
      <c r="N229" s="227" t="s">
        <v>41</v>
      </c>
      <c r="O229" s="91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146</v>
      </c>
      <c r="AT229" s="230" t="s">
        <v>141</v>
      </c>
      <c r="AU229" s="230" t="s">
        <v>86</v>
      </c>
      <c r="AY229" s="17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84</v>
      </c>
      <c r="BK229" s="231">
        <f>ROUND(I229*H229,2)</f>
        <v>0</v>
      </c>
      <c r="BL229" s="17" t="s">
        <v>146</v>
      </c>
      <c r="BM229" s="230" t="s">
        <v>315</v>
      </c>
    </row>
    <row r="230" s="13" customFormat="1">
      <c r="A230" s="13"/>
      <c r="B230" s="237"/>
      <c r="C230" s="238"/>
      <c r="D230" s="232" t="s">
        <v>150</v>
      </c>
      <c r="E230" s="239" t="s">
        <v>1</v>
      </c>
      <c r="F230" s="240" t="s">
        <v>272</v>
      </c>
      <c r="G230" s="238"/>
      <c r="H230" s="239" t="s">
        <v>1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150</v>
      </c>
      <c r="AU230" s="246" t="s">
        <v>86</v>
      </c>
      <c r="AV230" s="13" t="s">
        <v>84</v>
      </c>
      <c r="AW230" s="13" t="s">
        <v>32</v>
      </c>
      <c r="AX230" s="13" t="s">
        <v>76</v>
      </c>
      <c r="AY230" s="246" t="s">
        <v>139</v>
      </c>
    </row>
    <row r="231" s="14" customFormat="1">
      <c r="A231" s="14"/>
      <c r="B231" s="247"/>
      <c r="C231" s="248"/>
      <c r="D231" s="232" t="s">
        <v>150</v>
      </c>
      <c r="E231" s="249" t="s">
        <v>1</v>
      </c>
      <c r="F231" s="250" t="s">
        <v>601</v>
      </c>
      <c r="G231" s="248"/>
      <c r="H231" s="251">
        <v>19300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150</v>
      </c>
      <c r="AU231" s="257" t="s">
        <v>86</v>
      </c>
      <c r="AV231" s="14" t="s">
        <v>86</v>
      </c>
      <c r="AW231" s="14" t="s">
        <v>32</v>
      </c>
      <c r="AX231" s="14" t="s">
        <v>76</v>
      </c>
      <c r="AY231" s="257" t="s">
        <v>139</v>
      </c>
    </row>
    <row r="232" s="13" customFormat="1">
      <c r="A232" s="13"/>
      <c r="B232" s="237"/>
      <c r="C232" s="238"/>
      <c r="D232" s="232" t="s">
        <v>150</v>
      </c>
      <c r="E232" s="239" t="s">
        <v>1</v>
      </c>
      <c r="F232" s="240" t="s">
        <v>151</v>
      </c>
      <c r="G232" s="238"/>
      <c r="H232" s="239" t="s">
        <v>1</v>
      </c>
      <c r="I232" s="241"/>
      <c r="J232" s="238"/>
      <c r="K232" s="238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150</v>
      </c>
      <c r="AU232" s="246" t="s">
        <v>86</v>
      </c>
      <c r="AV232" s="13" t="s">
        <v>84</v>
      </c>
      <c r="AW232" s="13" t="s">
        <v>32</v>
      </c>
      <c r="AX232" s="13" t="s">
        <v>76</v>
      </c>
      <c r="AY232" s="246" t="s">
        <v>139</v>
      </c>
    </row>
    <row r="233" s="14" customFormat="1">
      <c r="A233" s="14"/>
      <c r="B233" s="247"/>
      <c r="C233" s="248"/>
      <c r="D233" s="232" t="s">
        <v>150</v>
      </c>
      <c r="E233" s="249" t="s">
        <v>1</v>
      </c>
      <c r="F233" s="250" t="s">
        <v>573</v>
      </c>
      <c r="G233" s="248"/>
      <c r="H233" s="251">
        <v>390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150</v>
      </c>
      <c r="AU233" s="257" t="s">
        <v>86</v>
      </c>
      <c r="AV233" s="14" t="s">
        <v>86</v>
      </c>
      <c r="AW233" s="14" t="s">
        <v>32</v>
      </c>
      <c r="AX233" s="14" t="s">
        <v>76</v>
      </c>
      <c r="AY233" s="257" t="s">
        <v>139</v>
      </c>
    </row>
    <row r="234" s="13" customFormat="1">
      <c r="A234" s="13"/>
      <c r="B234" s="237"/>
      <c r="C234" s="238"/>
      <c r="D234" s="232" t="s">
        <v>150</v>
      </c>
      <c r="E234" s="239" t="s">
        <v>1</v>
      </c>
      <c r="F234" s="240" t="s">
        <v>188</v>
      </c>
      <c r="G234" s="238"/>
      <c r="H234" s="239" t="s">
        <v>1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150</v>
      </c>
      <c r="AU234" s="246" t="s">
        <v>86</v>
      </c>
      <c r="AV234" s="13" t="s">
        <v>84</v>
      </c>
      <c r="AW234" s="13" t="s">
        <v>32</v>
      </c>
      <c r="AX234" s="13" t="s">
        <v>76</v>
      </c>
      <c r="AY234" s="246" t="s">
        <v>139</v>
      </c>
    </row>
    <row r="235" s="14" customFormat="1">
      <c r="A235" s="14"/>
      <c r="B235" s="247"/>
      <c r="C235" s="248"/>
      <c r="D235" s="232" t="s">
        <v>150</v>
      </c>
      <c r="E235" s="249" t="s">
        <v>1</v>
      </c>
      <c r="F235" s="250" t="s">
        <v>602</v>
      </c>
      <c r="G235" s="248"/>
      <c r="H235" s="251">
        <v>250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150</v>
      </c>
      <c r="AU235" s="257" t="s">
        <v>86</v>
      </c>
      <c r="AV235" s="14" t="s">
        <v>86</v>
      </c>
      <c r="AW235" s="14" t="s">
        <v>32</v>
      </c>
      <c r="AX235" s="14" t="s">
        <v>76</v>
      </c>
      <c r="AY235" s="257" t="s">
        <v>139</v>
      </c>
    </row>
    <row r="236" s="15" customFormat="1">
      <c r="A236" s="15"/>
      <c r="B236" s="258"/>
      <c r="C236" s="259"/>
      <c r="D236" s="232" t="s">
        <v>150</v>
      </c>
      <c r="E236" s="260" t="s">
        <v>1</v>
      </c>
      <c r="F236" s="261" t="s">
        <v>153</v>
      </c>
      <c r="G236" s="259"/>
      <c r="H236" s="262">
        <v>19940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150</v>
      </c>
      <c r="AU236" s="268" t="s">
        <v>86</v>
      </c>
      <c r="AV236" s="15" t="s">
        <v>146</v>
      </c>
      <c r="AW236" s="15" t="s">
        <v>32</v>
      </c>
      <c r="AX236" s="15" t="s">
        <v>84</v>
      </c>
      <c r="AY236" s="268" t="s">
        <v>139</v>
      </c>
    </row>
    <row r="237" s="2" customFormat="1" ht="44.25" customHeight="1">
      <c r="A237" s="38"/>
      <c r="B237" s="39"/>
      <c r="C237" s="219" t="s">
        <v>264</v>
      </c>
      <c r="D237" s="219" t="s">
        <v>141</v>
      </c>
      <c r="E237" s="220" t="s">
        <v>318</v>
      </c>
      <c r="F237" s="221" t="s">
        <v>319</v>
      </c>
      <c r="G237" s="222" t="s">
        <v>144</v>
      </c>
      <c r="H237" s="223">
        <v>19940</v>
      </c>
      <c r="I237" s="224"/>
      <c r="J237" s="225">
        <f>ROUND(I237*H237,2)</f>
        <v>0</v>
      </c>
      <c r="K237" s="221" t="s">
        <v>145</v>
      </c>
      <c r="L237" s="44"/>
      <c r="M237" s="226" t="s">
        <v>1</v>
      </c>
      <c r="N237" s="227" t="s">
        <v>41</v>
      </c>
      <c r="O237" s="91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146</v>
      </c>
      <c r="AT237" s="230" t="s">
        <v>141</v>
      </c>
      <c r="AU237" s="230" t="s">
        <v>86</v>
      </c>
      <c r="AY237" s="17" t="s">
        <v>139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84</v>
      </c>
      <c r="BK237" s="231">
        <f>ROUND(I237*H237,2)</f>
        <v>0</v>
      </c>
      <c r="BL237" s="17" t="s">
        <v>146</v>
      </c>
      <c r="BM237" s="230" t="s">
        <v>320</v>
      </c>
    </row>
    <row r="238" s="13" customFormat="1">
      <c r="A238" s="13"/>
      <c r="B238" s="237"/>
      <c r="C238" s="238"/>
      <c r="D238" s="232" t="s">
        <v>150</v>
      </c>
      <c r="E238" s="239" t="s">
        <v>1</v>
      </c>
      <c r="F238" s="240" t="s">
        <v>272</v>
      </c>
      <c r="G238" s="238"/>
      <c r="H238" s="239" t="s">
        <v>1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150</v>
      </c>
      <c r="AU238" s="246" t="s">
        <v>86</v>
      </c>
      <c r="AV238" s="13" t="s">
        <v>84</v>
      </c>
      <c r="AW238" s="13" t="s">
        <v>32</v>
      </c>
      <c r="AX238" s="13" t="s">
        <v>76</v>
      </c>
      <c r="AY238" s="246" t="s">
        <v>139</v>
      </c>
    </row>
    <row r="239" s="14" customFormat="1">
      <c r="A239" s="14"/>
      <c r="B239" s="247"/>
      <c r="C239" s="248"/>
      <c r="D239" s="232" t="s">
        <v>150</v>
      </c>
      <c r="E239" s="249" t="s">
        <v>1</v>
      </c>
      <c r="F239" s="250" t="s">
        <v>601</v>
      </c>
      <c r="G239" s="248"/>
      <c r="H239" s="251">
        <v>19300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150</v>
      </c>
      <c r="AU239" s="257" t="s">
        <v>86</v>
      </c>
      <c r="AV239" s="14" t="s">
        <v>86</v>
      </c>
      <c r="AW239" s="14" t="s">
        <v>32</v>
      </c>
      <c r="AX239" s="14" t="s">
        <v>76</v>
      </c>
      <c r="AY239" s="257" t="s">
        <v>139</v>
      </c>
    </row>
    <row r="240" s="13" customFormat="1">
      <c r="A240" s="13"/>
      <c r="B240" s="237"/>
      <c r="C240" s="238"/>
      <c r="D240" s="232" t="s">
        <v>150</v>
      </c>
      <c r="E240" s="239" t="s">
        <v>1</v>
      </c>
      <c r="F240" s="240" t="s">
        <v>151</v>
      </c>
      <c r="G240" s="238"/>
      <c r="H240" s="239" t="s">
        <v>1</v>
      </c>
      <c r="I240" s="241"/>
      <c r="J240" s="238"/>
      <c r="K240" s="238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150</v>
      </c>
      <c r="AU240" s="246" t="s">
        <v>86</v>
      </c>
      <c r="AV240" s="13" t="s">
        <v>84</v>
      </c>
      <c r="AW240" s="13" t="s">
        <v>32</v>
      </c>
      <c r="AX240" s="13" t="s">
        <v>76</v>
      </c>
      <c r="AY240" s="246" t="s">
        <v>139</v>
      </c>
    </row>
    <row r="241" s="14" customFormat="1">
      <c r="A241" s="14"/>
      <c r="B241" s="247"/>
      <c r="C241" s="248"/>
      <c r="D241" s="232" t="s">
        <v>150</v>
      </c>
      <c r="E241" s="249" t="s">
        <v>1</v>
      </c>
      <c r="F241" s="250" t="s">
        <v>573</v>
      </c>
      <c r="G241" s="248"/>
      <c r="H241" s="251">
        <v>390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150</v>
      </c>
      <c r="AU241" s="257" t="s">
        <v>86</v>
      </c>
      <c r="AV241" s="14" t="s">
        <v>86</v>
      </c>
      <c r="AW241" s="14" t="s">
        <v>32</v>
      </c>
      <c r="AX241" s="14" t="s">
        <v>76</v>
      </c>
      <c r="AY241" s="257" t="s">
        <v>139</v>
      </c>
    </row>
    <row r="242" s="13" customFormat="1">
      <c r="A242" s="13"/>
      <c r="B242" s="237"/>
      <c r="C242" s="238"/>
      <c r="D242" s="232" t="s">
        <v>150</v>
      </c>
      <c r="E242" s="239" t="s">
        <v>1</v>
      </c>
      <c r="F242" s="240" t="s">
        <v>188</v>
      </c>
      <c r="G242" s="238"/>
      <c r="H242" s="239" t="s">
        <v>1</v>
      </c>
      <c r="I242" s="241"/>
      <c r="J242" s="238"/>
      <c r="K242" s="238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150</v>
      </c>
      <c r="AU242" s="246" t="s">
        <v>86</v>
      </c>
      <c r="AV242" s="13" t="s">
        <v>84</v>
      </c>
      <c r="AW242" s="13" t="s">
        <v>32</v>
      </c>
      <c r="AX242" s="13" t="s">
        <v>76</v>
      </c>
      <c r="AY242" s="246" t="s">
        <v>139</v>
      </c>
    </row>
    <row r="243" s="14" customFormat="1">
      <c r="A243" s="14"/>
      <c r="B243" s="247"/>
      <c r="C243" s="248"/>
      <c r="D243" s="232" t="s">
        <v>150</v>
      </c>
      <c r="E243" s="249" t="s">
        <v>1</v>
      </c>
      <c r="F243" s="250" t="s">
        <v>602</v>
      </c>
      <c r="G243" s="248"/>
      <c r="H243" s="251">
        <v>250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150</v>
      </c>
      <c r="AU243" s="257" t="s">
        <v>86</v>
      </c>
      <c r="AV243" s="14" t="s">
        <v>86</v>
      </c>
      <c r="AW243" s="14" t="s">
        <v>32</v>
      </c>
      <c r="AX243" s="14" t="s">
        <v>76</v>
      </c>
      <c r="AY243" s="257" t="s">
        <v>139</v>
      </c>
    </row>
    <row r="244" s="15" customFormat="1">
      <c r="A244" s="15"/>
      <c r="B244" s="258"/>
      <c r="C244" s="259"/>
      <c r="D244" s="232" t="s">
        <v>150</v>
      </c>
      <c r="E244" s="260" t="s">
        <v>1</v>
      </c>
      <c r="F244" s="261" t="s">
        <v>153</v>
      </c>
      <c r="G244" s="259"/>
      <c r="H244" s="262">
        <v>19940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150</v>
      </c>
      <c r="AU244" s="268" t="s">
        <v>86</v>
      </c>
      <c r="AV244" s="15" t="s">
        <v>146</v>
      </c>
      <c r="AW244" s="15" t="s">
        <v>32</v>
      </c>
      <c r="AX244" s="15" t="s">
        <v>84</v>
      </c>
      <c r="AY244" s="268" t="s">
        <v>139</v>
      </c>
    </row>
    <row r="245" s="2" customFormat="1" ht="37.8" customHeight="1">
      <c r="A245" s="38"/>
      <c r="B245" s="39"/>
      <c r="C245" s="219" t="s">
        <v>7</v>
      </c>
      <c r="D245" s="219" t="s">
        <v>141</v>
      </c>
      <c r="E245" s="220" t="s">
        <v>322</v>
      </c>
      <c r="F245" s="221" t="s">
        <v>323</v>
      </c>
      <c r="G245" s="222" t="s">
        <v>144</v>
      </c>
      <c r="H245" s="223">
        <v>3150</v>
      </c>
      <c r="I245" s="224"/>
      <c r="J245" s="225">
        <f>ROUND(I245*H245,2)</f>
        <v>0</v>
      </c>
      <c r="K245" s="221" t="s">
        <v>145</v>
      </c>
      <c r="L245" s="44"/>
      <c r="M245" s="226" t="s">
        <v>1</v>
      </c>
      <c r="N245" s="227" t="s">
        <v>41</v>
      </c>
      <c r="O245" s="91"/>
      <c r="P245" s="228">
        <f>O245*H245</f>
        <v>0</v>
      </c>
      <c r="Q245" s="228">
        <v>0.253</v>
      </c>
      <c r="R245" s="228">
        <f>Q245*H245</f>
        <v>796.95000000000005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146</v>
      </c>
      <c r="AT245" s="230" t="s">
        <v>141</v>
      </c>
      <c r="AU245" s="230" t="s">
        <v>86</v>
      </c>
      <c r="AY245" s="17" t="s">
        <v>139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84</v>
      </c>
      <c r="BK245" s="231">
        <f>ROUND(I245*H245,2)</f>
        <v>0</v>
      </c>
      <c r="BL245" s="17" t="s">
        <v>146</v>
      </c>
      <c r="BM245" s="230" t="s">
        <v>324</v>
      </c>
    </row>
    <row r="246" s="13" customFormat="1">
      <c r="A246" s="13"/>
      <c r="B246" s="237"/>
      <c r="C246" s="238"/>
      <c r="D246" s="232" t="s">
        <v>150</v>
      </c>
      <c r="E246" s="239" t="s">
        <v>1</v>
      </c>
      <c r="F246" s="240" t="s">
        <v>325</v>
      </c>
      <c r="G246" s="238"/>
      <c r="H246" s="239" t="s">
        <v>1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150</v>
      </c>
      <c r="AU246" s="246" t="s">
        <v>86</v>
      </c>
      <c r="AV246" s="13" t="s">
        <v>84</v>
      </c>
      <c r="AW246" s="13" t="s">
        <v>32</v>
      </c>
      <c r="AX246" s="13" t="s">
        <v>76</v>
      </c>
      <c r="AY246" s="246" t="s">
        <v>139</v>
      </c>
    </row>
    <row r="247" s="14" customFormat="1">
      <c r="A247" s="14"/>
      <c r="B247" s="247"/>
      <c r="C247" s="248"/>
      <c r="D247" s="232" t="s">
        <v>150</v>
      </c>
      <c r="E247" s="249" t="s">
        <v>1</v>
      </c>
      <c r="F247" s="250" t="s">
        <v>603</v>
      </c>
      <c r="G247" s="248"/>
      <c r="H247" s="251">
        <v>3150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150</v>
      </c>
      <c r="AU247" s="257" t="s">
        <v>86</v>
      </c>
      <c r="AV247" s="14" t="s">
        <v>86</v>
      </c>
      <c r="AW247" s="14" t="s">
        <v>32</v>
      </c>
      <c r="AX247" s="14" t="s">
        <v>76</v>
      </c>
      <c r="AY247" s="257" t="s">
        <v>139</v>
      </c>
    </row>
    <row r="248" s="15" customFormat="1">
      <c r="A248" s="15"/>
      <c r="B248" s="258"/>
      <c r="C248" s="259"/>
      <c r="D248" s="232" t="s">
        <v>150</v>
      </c>
      <c r="E248" s="260" t="s">
        <v>1</v>
      </c>
      <c r="F248" s="261" t="s">
        <v>153</v>
      </c>
      <c r="G248" s="259"/>
      <c r="H248" s="262">
        <v>3150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150</v>
      </c>
      <c r="AU248" s="268" t="s">
        <v>86</v>
      </c>
      <c r="AV248" s="15" t="s">
        <v>146</v>
      </c>
      <c r="AW248" s="15" t="s">
        <v>32</v>
      </c>
      <c r="AX248" s="15" t="s">
        <v>84</v>
      </c>
      <c r="AY248" s="268" t="s">
        <v>139</v>
      </c>
    </row>
    <row r="249" s="12" customFormat="1" ht="22.8" customHeight="1">
      <c r="A249" s="12"/>
      <c r="B249" s="203"/>
      <c r="C249" s="204"/>
      <c r="D249" s="205" t="s">
        <v>75</v>
      </c>
      <c r="E249" s="217" t="s">
        <v>197</v>
      </c>
      <c r="F249" s="217" t="s">
        <v>327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SUM(P250:P283)</f>
        <v>0</v>
      </c>
      <c r="Q249" s="211"/>
      <c r="R249" s="212">
        <f>SUM(R250:R283)</f>
        <v>58.528649999999999</v>
      </c>
      <c r="S249" s="211"/>
      <c r="T249" s="213">
        <f>SUM(T250:T283)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84</v>
      </c>
      <c r="AT249" s="215" t="s">
        <v>75</v>
      </c>
      <c r="AU249" s="215" t="s">
        <v>84</v>
      </c>
      <c r="AY249" s="214" t="s">
        <v>139</v>
      </c>
      <c r="BK249" s="216">
        <f>SUM(BK250:BK283)</f>
        <v>0</v>
      </c>
    </row>
    <row r="250" s="2" customFormat="1" ht="24.15" customHeight="1">
      <c r="A250" s="38"/>
      <c r="B250" s="39"/>
      <c r="C250" s="219" t="s">
        <v>274</v>
      </c>
      <c r="D250" s="219" t="s">
        <v>141</v>
      </c>
      <c r="E250" s="220" t="s">
        <v>604</v>
      </c>
      <c r="F250" s="221" t="s">
        <v>605</v>
      </c>
      <c r="G250" s="222" t="s">
        <v>606</v>
      </c>
      <c r="H250" s="223">
        <v>1</v>
      </c>
      <c r="I250" s="224"/>
      <c r="J250" s="225">
        <f>ROUND(I250*H250,2)</f>
        <v>0</v>
      </c>
      <c r="K250" s="221" t="s">
        <v>1</v>
      </c>
      <c r="L250" s="44"/>
      <c r="M250" s="226" t="s">
        <v>1</v>
      </c>
      <c r="N250" s="227" t="s">
        <v>41</v>
      </c>
      <c r="O250" s="91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146</v>
      </c>
      <c r="AT250" s="230" t="s">
        <v>141</v>
      </c>
      <c r="AU250" s="230" t="s">
        <v>86</v>
      </c>
      <c r="AY250" s="17" t="s">
        <v>139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84</v>
      </c>
      <c r="BK250" s="231">
        <f>ROUND(I250*H250,2)</f>
        <v>0</v>
      </c>
      <c r="BL250" s="17" t="s">
        <v>146</v>
      </c>
      <c r="BM250" s="230" t="s">
        <v>607</v>
      </c>
    </row>
    <row r="251" s="2" customFormat="1">
      <c r="A251" s="38"/>
      <c r="B251" s="39"/>
      <c r="C251" s="40"/>
      <c r="D251" s="232" t="s">
        <v>148</v>
      </c>
      <c r="E251" s="40"/>
      <c r="F251" s="233" t="s">
        <v>608</v>
      </c>
      <c r="G251" s="40"/>
      <c r="H251" s="40"/>
      <c r="I251" s="234"/>
      <c r="J251" s="40"/>
      <c r="K251" s="40"/>
      <c r="L251" s="44"/>
      <c r="M251" s="235"/>
      <c r="N251" s="23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148</v>
      </c>
      <c r="AU251" s="17" t="s">
        <v>86</v>
      </c>
    </row>
    <row r="252" s="2" customFormat="1" ht="33" customHeight="1">
      <c r="A252" s="38"/>
      <c r="B252" s="39"/>
      <c r="C252" s="219" t="s">
        <v>279</v>
      </c>
      <c r="D252" s="219" t="s">
        <v>141</v>
      </c>
      <c r="E252" s="220" t="s">
        <v>342</v>
      </c>
      <c r="F252" s="221" t="s">
        <v>343</v>
      </c>
      <c r="G252" s="222" t="s">
        <v>94</v>
      </c>
      <c r="H252" s="223">
        <v>16.699999999999999</v>
      </c>
      <c r="I252" s="224"/>
      <c r="J252" s="225">
        <f>ROUND(I252*H252,2)</f>
        <v>0</v>
      </c>
      <c r="K252" s="221" t="s">
        <v>217</v>
      </c>
      <c r="L252" s="44"/>
      <c r="M252" s="226" t="s">
        <v>1</v>
      </c>
      <c r="N252" s="227" t="s">
        <v>41</v>
      </c>
      <c r="O252" s="91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0" t="s">
        <v>146</v>
      </c>
      <c r="AT252" s="230" t="s">
        <v>141</v>
      </c>
      <c r="AU252" s="230" t="s">
        <v>86</v>
      </c>
      <c r="AY252" s="17" t="s">
        <v>139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7" t="s">
        <v>84</v>
      </c>
      <c r="BK252" s="231">
        <f>ROUND(I252*H252,2)</f>
        <v>0</v>
      </c>
      <c r="BL252" s="17" t="s">
        <v>146</v>
      </c>
      <c r="BM252" s="230" t="s">
        <v>344</v>
      </c>
    </row>
    <row r="253" s="2" customFormat="1">
      <c r="A253" s="38"/>
      <c r="B253" s="39"/>
      <c r="C253" s="40"/>
      <c r="D253" s="232" t="s">
        <v>148</v>
      </c>
      <c r="E253" s="40"/>
      <c r="F253" s="233" t="s">
        <v>345</v>
      </c>
      <c r="G253" s="40"/>
      <c r="H253" s="40"/>
      <c r="I253" s="234"/>
      <c r="J253" s="40"/>
      <c r="K253" s="40"/>
      <c r="L253" s="44"/>
      <c r="M253" s="235"/>
      <c r="N253" s="236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148</v>
      </c>
      <c r="AU253" s="17" t="s">
        <v>86</v>
      </c>
    </row>
    <row r="254" s="13" customFormat="1">
      <c r="A254" s="13"/>
      <c r="B254" s="237"/>
      <c r="C254" s="238"/>
      <c r="D254" s="232" t="s">
        <v>150</v>
      </c>
      <c r="E254" s="239" t="s">
        <v>1</v>
      </c>
      <c r="F254" s="240" t="s">
        <v>576</v>
      </c>
      <c r="G254" s="238"/>
      <c r="H254" s="239" t="s">
        <v>1</v>
      </c>
      <c r="I254" s="241"/>
      <c r="J254" s="238"/>
      <c r="K254" s="238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150</v>
      </c>
      <c r="AU254" s="246" t="s">
        <v>86</v>
      </c>
      <c r="AV254" s="13" t="s">
        <v>84</v>
      </c>
      <c r="AW254" s="13" t="s">
        <v>32</v>
      </c>
      <c r="AX254" s="13" t="s">
        <v>76</v>
      </c>
      <c r="AY254" s="246" t="s">
        <v>139</v>
      </c>
    </row>
    <row r="255" s="14" customFormat="1">
      <c r="A255" s="14"/>
      <c r="B255" s="247"/>
      <c r="C255" s="248"/>
      <c r="D255" s="232" t="s">
        <v>150</v>
      </c>
      <c r="E255" s="249" t="s">
        <v>1</v>
      </c>
      <c r="F255" s="250" t="s">
        <v>609</v>
      </c>
      <c r="G255" s="248"/>
      <c r="H255" s="251">
        <v>4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150</v>
      </c>
      <c r="AU255" s="257" t="s">
        <v>86</v>
      </c>
      <c r="AV255" s="14" t="s">
        <v>86</v>
      </c>
      <c r="AW255" s="14" t="s">
        <v>32</v>
      </c>
      <c r="AX255" s="14" t="s">
        <v>76</v>
      </c>
      <c r="AY255" s="257" t="s">
        <v>139</v>
      </c>
    </row>
    <row r="256" s="13" customFormat="1">
      <c r="A256" s="13"/>
      <c r="B256" s="237"/>
      <c r="C256" s="238"/>
      <c r="D256" s="232" t="s">
        <v>150</v>
      </c>
      <c r="E256" s="239" t="s">
        <v>1</v>
      </c>
      <c r="F256" s="240" t="s">
        <v>578</v>
      </c>
      <c r="G256" s="238"/>
      <c r="H256" s="239" t="s">
        <v>1</v>
      </c>
      <c r="I256" s="241"/>
      <c r="J256" s="238"/>
      <c r="K256" s="238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150</v>
      </c>
      <c r="AU256" s="246" t="s">
        <v>86</v>
      </c>
      <c r="AV256" s="13" t="s">
        <v>84</v>
      </c>
      <c r="AW256" s="13" t="s">
        <v>32</v>
      </c>
      <c r="AX256" s="13" t="s">
        <v>76</v>
      </c>
      <c r="AY256" s="246" t="s">
        <v>139</v>
      </c>
    </row>
    <row r="257" s="14" customFormat="1">
      <c r="A257" s="14"/>
      <c r="B257" s="247"/>
      <c r="C257" s="248"/>
      <c r="D257" s="232" t="s">
        <v>150</v>
      </c>
      <c r="E257" s="249" t="s">
        <v>1</v>
      </c>
      <c r="F257" s="250" t="s">
        <v>610</v>
      </c>
      <c r="G257" s="248"/>
      <c r="H257" s="251">
        <v>5.5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150</v>
      </c>
      <c r="AU257" s="257" t="s">
        <v>86</v>
      </c>
      <c r="AV257" s="14" t="s">
        <v>86</v>
      </c>
      <c r="AW257" s="14" t="s">
        <v>32</v>
      </c>
      <c r="AX257" s="14" t="s">
        <v>76</v>
      </c>
      <c r="AY257" s="257" t="s">
        <v>139</v>
      </c>
    </row>
    <row r="258" s="13" customFormat="1">
      <c r="A258" s="13"/>
      <c r="B258" s="237"/>
      <c r="C258" s="238"/>
      <c r="D258" s="232" t="s">
        <v>150</v>
      </c>
      <c r="E258" s="239" t="s">
        <v>1</v>
      </c>
      <c r="F258" s="240" t="s">
        <v>580</v>
      </c>
      <c r="G258" s="238"/>
      <c r="H258" s="239" t="s">
        <v>1</v>
      </c>
      <c r="I258" s="241"/>
      <c r="J258" s="238"/>
      <c r="K258" s="238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150</v>
      </c>
      <c r="AU258" s="246" t="s">
        <v>86</v>
      </c>
      <c r="AV258" s="13" t="s">
        <v>84</v>
      </c>
      <c r="AW258" s="13" t="s">
        <v>32</v>
      </c>
      <c r="AX258" s="13" t="s">
        <v>76</v>
      </c>
      <c r="AY258" s="246" t="s">
        <v>139</v>
      </c>
    </row>
    <row r="259" s="14" customFormat="1">
      <c r="A259" s="14"/>
      <c r="B259" s="247"/>
      <c r="C259" s="248"/>
      <c r="D259" s="232" t="s">
        <v>150</v>
      </c>
      <c r="E259" s="249" t="s">
        <v>1</v>
      </c>
      <c r="F259" s="250" t="s">
        <v>611</v>
      </c>
      <c r="G259" s="248"/>
      <c r="H259" s="251">
        <v>4.5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150</v>
      </c>
      <c r="AU259" s="257" t="s">
        <v>86</v>
      </c>
      <c r="AV259" s="14" t="s">
        <v>86</v>
      </c>
      <c r="AW259" s="14" t="s">
        <v>32</v>
      </c>
      <c r="AX259" s="14" t="s">
        <v>76</v>
      </c>
      <c r="AY259" s="257" t="s">
        <v>139</v>
      </c>
    </row>
    <row r="260" s="13" customFormat="1">
      <c r="A260" s="13"/>
      <c r="B260" s="237"/>
      <c r="C260" s="238"/>
      <c r="D260" s="232" t="s">
        <v>150</v>
      </c>
      <c r="E260" s="239" t="s">
        <v>1</v>
      </c>
      <c r="F260" s="240" t="s">
        <v>582</v>
      </c>
      <c r="G260" s="238"/>
      <c r="H260" s="239" t="s">
        <v>1</v>
      </c>
      <c r="I260" s="241"/>
      <c r="J260" s="238"/>
      <c r="K260" s="238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150</v>
      </c>
      <c r="AU260" s="246" t="s">
        <v>86</v>
      </c>
      <c r="AV260" s="13" t="s">
        <v>84</v>
      </c>
      <c r="AW260" s="13" t="s">
        <v>32</v>
      </c>
      <c r="AX260" s="13" t="s">
        <v>76</v>
      </c>
      <c r="AY260" s="246" t="s">
        <v>139</v>
      </c>
    </row>
    <row r="261" s="14" customFormat="1">
      <c r="A261" s="14"/>
      <c r="B261" s="247"/>
      <c r="C261" s="248"/>
      <c r="D261" s="232" t="s">
        <v>150</v>
      </c>
      <c r="E261" s="249" t="s">
        <v>1</v>
      </c>
      <c r="F261" s="250" t="s">
        <v>612</v>
      </c>
      <c r="G261" s="248"/>
      <c r="H261" s="251">
        <v>2.7000000000000002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150</v>
      </c>
      <c r="AU261" s="257" t="s">
        <v>86</v>
      </c>
      <c r="AV261" s="14" t="s">
        <v>86</v>
      </c>
      <c r="AW261" s="14" t="s">
        <v>32</v>
      </c>
      <c r="AX261" s="14" t="s">
        <v>76</v>
      </c>
      <c r="AY261" s="257" t="s">
        <v>139</v>
      </c>
    </row>
    <row r="262" s="15" customFormat="1">
      <c r="A262" s="15"/>
      <c r="B262" s="258"/>
      <c r="C262" s="259"/>
      <c r="D262" s="232" t="s">
        <v>150</v>
      </c>
      <c r="E262" s="260" t="s">
        <v>1</v>
      </c>
      <c r="F262" s="261" t="s">
        <v>153</v>
      </c>
      <c r="G262" s="259"/>
      <c r="H262" s="262">
        <v>16.699999999999999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150</v>
      </c>
      <c r="AU262" s="268" t="s">
        <v>86</v>
      </c>
      <c r="AV262" s="15" t="s">
        <v>146</v>
      </c>
      <c r="AW262" s="15" t="s">
        <v>32</v>
      </c>
      <c r="AX262" s="15" t="s">
        <v>84</v>
      </c>
      <c r="AY262" s="268" t="s">
        <v>139</v>
      </c>
    </row>
    <row r="263" s="2" customFormat="1" ht="24.15" customHeight="1">
      <c r="A263" s="38"/>
      <c r="B263" s="39"/>
      <c r="C263" s="219" t="s">
        <v>283</v>
      </c>
      <c r="D263" s="219" t="s">
        <v>141</v>
      </c>
      <c r="E263" s="220" t="s">
        <v>350</v>
      </c>
      <c r="F263" s="221" t="s">
        <v>351</v>
      </c>
      <c r="G263" s="222" t="s">
        <v>352</v>
      </c>
      <c r="H263" s="223">
        <v>39</v>
      </c>
      <c r="I263" s="224"/>
      <c r="J263" s="225">
        <f>ROUND(I263*H263,2)</f>
        <v>0</v>
      </c>
      <c r="K263" s="221" t="s">
        <v>217</v>
      </c>
      <c r="L263" s="44"/>
      <c r="M263" s="226" t="s">
        <v>1</v>
      </c>
      <c r="N263" s="227" t="s">
        <v>41</v>
      </c>
      <c r="O263" s="91"/>
      <c r="P263" s="228">
        <f>O263*H263</f>
        <v>0</v>
      </c>
      <c r="Q263" s="228">
        <v>0.88534999999999997</v>
      </c>
      <c r="R263" s="228">
        <f>Q263*H263</f>
        <v>34.528649999999999</v>
      </c>
      <c r="S263" s="228">
        <v>0</v>
      </c>
      <c r="T263" s="22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0" t="s">
        <v>146</v>
      </c>
      <c r="AT263" s="230" t="s">
        <v>141</v>
      </c>
      <c r="AU263" s="230" t="s">
        <v>86</v>
      </c>
      <c r="AY263" s="17" t="s">
        <v>139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7" t="s">
        <v>84</v>
      </c>
      <c r="BK263" s="231">
        <f>ROUND(I263*H263,2)</f>
        <v>0</v>
      </c>
      <c r="BL263" s="17" t="s">
        <v>146</v>
      </c>
      <c r="BM263" s="230" t="s">
        <v>353</v>
      </c>
    </row>
    <row r="264" s="13" customFormat="1">
      <c r="A264" s="13"/>
      <c r="B264" s="237"/>
      <c r="C264" s="238"/>
      <c r="D264" s="232" t="s">
        <v>150</v>
      </c>
      <c r="E264" s="239" t="s">
        <v>1</v>
      </c>
      <c r="F264" s="240" t="s">
        <v>576</v>
      </c>
      <c r="G264" s="238"/>
      <c r="H264" s="239" t="s">
        <v>1</v>
      </c>
      <c r="I264" s="241"/>
      <c r="J264" s="238"/>
      <c r="K264" s="238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150</v>
      </c>
      <c r="AU264" s="246" t="s">
        <v>86</v>
      </c>
      <c r="AV264" s="13" t="s">
        <v>84</v>
      </c>
      <c r="AW264" s="13" t="s">
        <v>32</v>
      </c>
      <c r="AX264" s="13" t="s">
        <v>76</v>
      </c>
      <c r="AY264" s="246" t="s">
        <v>139</v>
      </c>
    </row>
    <row r="265" s="14" customFormat="1">
      <c r="A265" s="14"/>
      <c r="B265" s="247"/>
      <c r="C265" s="248"/>
      <c r="D265" s="232" t="s">
        <v>150</v>
      </c>
      <c r="E265" s="249" t="s">
        <v>1</v>
      </c>
      <c r="F265" s="250" t="s">
        <v>209</v>
      </c>
      <c r="G265" s="248"/>
      <c r="H265" s="251">
        <v>10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150</v>
      </c>
      <c r="AU265" s="257" t="s">
        <v>86</v>
      </c>
      <c r="AV265" s="14" t="s">
        <v>86</v>
      </c>
      <c r="AW265" s="14" t="s">
        <v>32</v>
      </c>
      <c r="AX265" s="14" t="s">
        <v>76</v>
      </c>
      <c r="AY265" s="257" t="s">
        <v>139</v>
      </c>
    </row>
    <row r="266" s="13" customFormat="1">
      <c r="A266" s="13"/>
      <c r="B266" s="237"/>
      <c r="C266" s="238"/>
      <c r="D266" s="232" t="s">
        <v>150</v>
      </c>
      <c r="E266" s="239" t="s">
        <v>1</v>
      </c>
      <c r="F266" s="240" t="s">
        <v>578</v>
      </c>
      <c r="G266" s="238"/>
      <c r="H266" s="239" t="s">
        <v>1</v>
      </c>
      <c r="I266" s="241"/>
      <c r="J266" s="238"/>
      <c r="K266" s="238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150</v>
      </c>
      <c r="AU266" s="246" t="s">
        <v>86</v>
      </c>
      <c r="AV266" s="13" t="s">
        <v>84</v>
      </c>
      <c r="AW266" s="13" t="s">
        <v>32</v>
      </c>
      <c r="AX266" s="13" t="s">
        <v>76</v>
      </c>
      <c r="AY266" s="246" t="s">
        <v>139</v>
      </c>
    </row>
    <row r="267" s="14" customFormat="1">
      <c r="A267" s="14"/>
      <c r="B267" s="247"/>
      <c r="C267" s="248"/>
      <c r="D267" s="232" t="s">
        <v>150</v>
      </c>
      <c r="E267" s="249" t="s">
        <v>1</v>
      </c>
      <c r="F267" s="250" t="s">
        <v>209</v>
      </c>
      <c r="G267" s="248"/>
      <c r="H267" s="251">
        <v>10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150</v>
      </c>
      <c r="AU267" s="257" t="s">
        <v>86</v>
      </c>
      <c r="AV267" s="14" t="s">
        <v>86</v>
      </c>
      <c r="AW267" s="14" t="s">
        <v>32</v>
      </c>
      <c r="AX267" s="14" t="s">
        <v>76</v>
      </c>
      <c r="AY267" s="257" t="s">
        <v>139</v>
      </c>
    </row>
    <row r="268" s="13" customFormat="1">
      <c r="A268" s="13"/>
      <c r="B268" s="237"/>
      <c r="C268" s="238"/>
      <c r="D268" s="232" t="s">
        <v>150</v>
      </c>
      <c r="E268" s="239" t="s">
        <v>1</v>
      </c>
      <c r="F268" s="240" t="s">
        <v>580</v>
      </c>
      <c r="G268" s="238"/>
      <c r="H268" s="239" t="s">
        <v>1</v>
      </c>
      <c r="I268" s="241"/>
      <c r="J268" s="238"/>
      <c r="K268" s="238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150</v>
      </c>
      <c r="AU268" s="246" t="s">
        <v>86</v>
      </c>
      <c r="AV268" s="13" t="s">
        <v>84</v>
      </c>
      <c r="AW268" s="13" t="s">
        <v>32</v>
      </c>
      <c r="AX268" s="13" t="s">
        <v>76</v>
      </c>
      <c r="AY268" s="246" t="s">
        <v>139</v>
      </c>
    </row>
    <row r="269" s="14" customFormat="1">
      <c r="A269" s="14"/>
      <c r="B269" s="247"/>
      <c r="C269" s="248"/>
      <c r="D269" s="232" t="s">
        <v>150</v>
      </c>
      <c r="E269" s="249" t="s">
        <v>1</v>
      </c>
      <c r="F269" s="250" t="s">
        <v>209</v>
      </c>
      <c r="G269" s="248"/>
      <c r="H269" s="251">
        <v>10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150</v>
      </c>
      <c r="AU269" s="257" t="s">
        <v>86</v>
      </c>
      <c r="AV269" s="14" t="s">
        <v>86</v>
      </c>
      <c r="AW269" s="14" t="s">
        <v>32</v>
      </c>
      <c r="AX269" s="14" t="s">
        <v>76</v>
      </c>
      <c r="AY269" s="257" t="s">
        <v>139</v>
      </c>
    </row>
    <row r="270" s="13" customFormat="1">
      <c r="A270" s="13"/>
      <c r="B270" s="237"/>
      <c r="C270" s="238"/>
      <c r="D270" s="232" t="s">
        <v>150</v>
      </c>
      <c r="E270" s="239" t="s">
        <v>1</v>
      </c>
      <c r="F270" s="240" t="s">
        <v>582</v>
      </c>
      <c r="G270" s="238"/>
      <c r="H270" s="239" t="s">
        <v>1</v>
      </c>
      <c r="I270" s="241"/>
      <c r="J270" s="238"/>
      <c r="K270" s="238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150</v>
      </c>
      <c r="AU270" s="246" t="s">
        <v>86</v>
      </c>
      <c r="AV270" s="13" t="s">
        <v>84</v>
      </c>
      <c r="AW270" s="13" t="s">
        <v>32</v>
      </c>
      <c r="AX270" s="13" t="s">
        <v>76</v>
      </c>
      <c r="AY270" s="246" t="s">
        <v>139</v>
      </c>
    </row>
    <row r="271" s="14" customFormat="1">
      <c r="A271" s="14"/>
      <c r="B271" s="247"/>
      <c r="C271" s="248"/>
      <c r="D271" s="232" t="s">
        <v>150</v>
      </c>
      <c r="E271" s="249" t="s">
        <v>1</v>
      </c>
      <c r="F271" s="250" t="s">
        <v>203</v>
      </c>
      <c r="G271" s="248"/>
      <c r="H271" s="251">
        <v>9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150</v>
      </c>
      <c r="AU271" s="257" t="s">
        <v>86</v>
      </c>
      <c r="AV271" s="14" t="s">
        <v>86</v>
      </c>
      <c r="AW271" s="14" t="s">
        <v>32</v>
      </c>
      <c r="AX271" s="14" t="s">
        <v>76</v>
      </c>
      <c r="AY271" s="257" t="s">
        <v>139</v>
      </c>
    </row>
    <row r="272" s="15" customFormat="1">
      <c r="A272" s="15"/>
      <c r="B272" s="258"/>
      <c r="C272" s="259"/>
      <c r="D272" s="232" t="s">
        <v>150</v>
      </c>
      <c r="E272" s="260" t="s">
        <v>1</v>
      </c>
      <c r="F272" s="261" t="s">
        <v>153</v>
      </c>
      <c r="G272" s="259"/>
      <c r="H272" s="262">
        <v>39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150</v>
      </c>
      <c r="AU272" s="268" t="s">
        <v>86</v>
      </c>
      <c r="AV272" s="15" t="s">
        <v>146</v>
      </c>
      <c r="AW272" s="15" t="s">
        <v>32</v>
      </c>
      <c r="AX272" s="15" t="s">
        <v>84</v>
      </c>
      <c r="AY272" s="268" t="s">
        <v>139</v>
      </c>
    </row>
    <row r="273" s="2" customFormat="1" ht="16.5" customHeight="1">
      <c r="A273" s="38"/>
      <c r="B273" s="39"/>
      <c r="C273" s="269" t="s">
        <v>291</v>
      </c>
      <c r="D273" s="269" t="s">
        <v>284</v>
      </c>
      <c r="E273" s="270" t="s">
        <v>356</v>
      </c>
      <c r="F273" s="271" t="s">
        <v>357</v>
      </c>
      <c r="G273" s="272" t="s">
        <v>352</v>
      </c>
      <c r="H273" s="273">
        <v>40</v>
      </c>
      <c r="I273" s="274"/>
      <c r="J273" s="275">
        <f>ROUND(I273*H273,2)</f>
        <v>0</v>
      </c>
      <c r="K273" s="271" t="s">
        <v>217</v>
      </c>
      <c r="L273" s="276"/>
      <c r="M273" s="277" t="s">
        <v>1</v>
      </c>
      <c r="N273" s="278" t="s">
        <v>41</v>
      </c>
      <c r="O273" s="91"/>
      <c r="P273" s="228">
        <f>O273*H273</f>
        <v>0</v>
      </c>
      <c r="Q273" s="228">
        <v>0.59999999999999998</v>
      </c>
      <c r="R273" s="228">
        <f>Q273*H273</f>
        <v>24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197</v>
      </c>
      <c r="AT273" s="230" t="s">
        <v>284</v>
      </c>
      <c r="AU273" s="230" t="s">
        <v>86</v>
      </c>
      <c r="AY273" s="17" t="s">
        <v>139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84</v>
      </c>
      <c r="BK273" s="231">
        <f>ROUND(I273*H273,2)</f>
        <v>0</v>
      </c>
      <c r="BL273" s="17" t="s">
        <v>146</v>
      </c>
      <c r="BM273" s="230" t="s">
        <v>358</v>
      </c>
    </row>
    <row r="274" s="2" customFormat="1">
      <c r="A274" s="38"/>
      <c r="B274" s="39"/>
      <c r="C274" s="40"/>
      <c r="D274" s="232" t="s">
        <v>148</v>
      </c>
      <c r="E274" s="40"/>
      <c r="F274" s="233" t="s">
        <v>359</v>
      </c>
      <c r="G274" s="40"/>
      <c r="H274" s="40"/>
      <c r="I274" s="234"/>
      <c r="J274" s="40"/>
      <c r="K274" s="40"/>
      <c r="L274" s="44"/>
      <c r="M274" s="235"/>
      <c r="N274" s="236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148</v>
      </c>
      <c r="AU274" s="17" t="s">
        <v>86</v>
      </c>
    </row>
    <row r="275" s="13" customFormat="1">
      <c r="A275" s="13"/>
      <c r="B275" s="237"/>
      <c r="C275" s="238"/>
      <c r="D275" s="232" t="s">
        <v>150</v>
      </c>
      <c r="E275" s="239" t="s">
        <v>1</v>
      </c>
      <c r="F275" s="240" t="s">
        <v>576</v>
      </c>
      <c r="G275" s="238"/>
      <c r="H275" s="239" t="s">
        <v>1</v>
      </c>
      <c r="I275" s="241"/>
      <c r="J275" s="238"/>
      <c r="K275" s="238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150</v>
      </c>
      <c r="AU275" s="246" t="s">
        <v>86</v>
      </c>
      <c r="AV275" s="13" t="s">
        <v>84</v>
      </c>
      <c r="AW275" s="13" t="s">
        <v>32</v>
      </c>
      <c r="AX275" s="13" t="s">
        <v>76</v>
      </c>
      <c r="AY275" s="246" t="s">
        <v>139</v>
      </c>
    </row>
    <row r="276" s="14" customFormat="1">
      <c r="A276" s="14"/>
      <c r="B276" s="247"/>
      <c r="C276" s="248"/>
      <c r="D276" s="232" t="s">
        <v>150</v>
      </c>
      <c r="E276" s="249" t="s">
        <v>1</v>
      </c>
      <c r="F276" s="250" t="s">
        <v>209</v>
      </c>
      <c r="G276" s="248"/>
      <c r="H276" s="251">
        <v>10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150</v>
      </c>
      <c r="AU276" s="257" t="s">
        <v>86</v>
      </c>
      <c r="AV276" s="14" t="s">
        <v>86</v>
      </c>
      <c r="AW276" s="14" t="s">
        <v>32</v>
      </c>
      <c r="AX276" s="14" t="s">
        <v>76</v>
      </c>
      <c r="AY276" s="257" t="s">
        <v>139</v>
      </c>
    </row>
    <row r="277" s="13" customFormat="1">
      <c r="A277" s="13"/>
      <c r="B277" s="237"/>
      <c r="C277" s="238"/>
      <c r="D277" s="232" t="s">
        <v>150</v>
      </c>
      <c r="E277" s="239" t="s">
        <v>1</v>
      </c>
      <c r="F277" s="240" t="s">
        <v>578</v>
      </c>
      <c r="G277" s="238"/>
      <c r="H277" s="239" t="s">
        <v>1</v>
      </c>
      <c r="I277" s="241"/>
      <c r="J277" s="238"/>
      <c r="K277" s="238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150</v>
      </c>
      <c r="AU277" s="246" t="s">
        <v>86</v>
      </c>
      <c r="AV277" s="13" t="s">
        <v>84</v>
      </c>
      <c r="AW277" s="13" t="s">
        <v>32</v>
      </c>
      <c r="AX277" s="13" t="s">
        <v>76</v>
      </c>
      <c r="AY277" s="246" t="s">
        <v>139</v>
      </c>
    </row>
    <row r="278" s="14" customFormat="1">
      <c r="A278" s="14"/>
      <c r="B278" s="247"/>
      <c r="C278" s="248"/>
      <c r="D278" s="232" t="s">
        <v>150</v>
      </c>
      <c r="E278" s="249" t="s">
        <v>1</v>
      </c>
      <c r="F278" s="250" t="s">
        <v>209</v>
      </c>
      <c r="G278" s="248"/>
      <c r="H278" s="251">
        <v>10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150</v>
      </c>
      <c r="AU278" s="257" t="s">
        <v>86</v>
      </c>
      <c r="AV278" s="14" t="s">
        <v>86</v>
      </c>
      <c r="AW278" s="14" t="s">
        <v>32</v>
      </c>
      <c r="AX278" s="14" t="s">
        <v>76</v>
      </c>
      <c r="AY278" s="257" t="s">
        <v>139</v>
      </c>
    </row>
    <row r="279" s="13" customFormat="1">
      <c r="A279" s="13"/>
      <c r="B279" s="237"/>
      <c r="C279" s="238"/>
      <c r="D279" s="232" t="s">
        <v>150</v>
      </c>
      <c r="E279" s="239" t="s">
        <v>1</v>
      </c>
      <c r="F279" s="240" t="s">
        <v>580</v>
      </c>
      <c r="G279" s="238"/>
      <c r="H279" s="239" t="s">
        <v>1</v>
      </c>
      <c r="I279" s="241"/>
      <c r="J279" s="238"/>
      <c r="K279" s="238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150</v>
      </c>
      <c r="AU279" s="246" t="s">
        <v>86</v>
      </c>
      <c r="AV279" s="13" t="s">
        <v>84</v>
      </c>
      <c r="AW279" s="13" t="s">
        <v>32</v>
      </c>
      <c r="AX279" s="13" t="s">
        <v>76</v>
      </c>
      <c r="AY279" s="246" t="s">
        <v>139</v>
      </c>
    </row>
    <row r="280" s="14" customFormat="1">
      <c r="A280" s="14"/>
      <c r="B280" s="247"/>
      <c r="C280" s="248"/>
      <c r="D280" s="232" t="s">
        <v>150</v>
      </c>
      <c r="E280" s="249" t="s">
        <v>1</v>
      </c>
      <c r="F280" s="250" t="s">
        <v>209</v>
      </c>
      <c r="G280" s="248"/>
      <c r="H280" s="251">
        <v>10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150</v>
      </c>
      <c r="AU280" s="257" t="s">
        <v>86</v>
      </c>
      <c r="AV280" s="14" t="s">
        <v>86</v>
      </c>
      <c r="AW280" s="14" t="s">
        <v>32</v>
      </c>
      <c r="AX280" s="14" t="s">
        <v>76</v>
      </c>
      <c r="AY280" s="257" t="s">
        <v>139</v>
      </c>
    </row>
    <row r="281" s="13" customFormat="1">
      <c r="A281" s="13"/>
      <c r="B281" s="237"/>
      <c r="C281" s="238"/>
      <c r="D281" s="232" t="s">
        <v>150</v>
      </c>
      <c r="E281" s="239" t="s">
        <v>1</v>
      </c>
      <c r="F281" s="240" t="s">
        <v>582</v>
      </c>
      <c r="G281" s="238"/>
      <c r="H281" s="239" t="s">
        <v>1</v>
      </c>
      <c r="I281" s="241"/>
      <c r="J281" s="238"/>
      <c r="K281" s="238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150</v>
      </c>
      <c r="AU281" s="246" t="s">
        <v>86</v>
      </c>
      <c r="AV281" s="13" t="s">
        <v>84</v>
      </c>
      <c r="AW281" s="13" t="s">
        <v>32</v>
      </c>
      <c r="AX281" s="13" t="s">
        <v>76</v>
      </c>
      <c r="AY281" s="246" t="s">
        <v>139</v>
      </c>
    </row>
    <row r="282" s="14" customFormat="1">
      <c r="A282" s="14"/>
      <c r="B282" s="247"/>
      <c r="C282" s="248"/>
      <c r="D282" s="232" t="s">
        <v>150</v>
      </c>
      <c r="E282" s="249" t="s">
        <v>1</v>
      </c>
      <c r="F282" s="250" t="s">
        <v>209</v>
      </c>
      <c r="G282" s="248"/>
      <c r="H282" s="251">
        <v>10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150</v>
      </c>
      <c r="AU282" s="257" t="s">
        <v>86</v>
      </c>
      <c r="AV282" s="14" t="s">
        <v>86</v>
      </c>
      <c r="AW282" s="14" t="s">
        <v>32</v>
      </c>
      <c r="AX282" s="14" t="s">
        <v>76</v>
      </c>
      <c r="AY282" s="257" t="s">
        <v>139</v>
      </c>
    </row>
    <row r="283" s="15" customFormat="1">
      <c r="A283" s="15"/>
      <c r="B283" s="258"/>
      <c r="C283" s="259"/>
      <c r="D283" s="232" t="s">
        <v>150</v>
      </c>
      <c r="E283" s="260" t="s">
        <v>1</v>
      </c>
      <c r="F283" s="261" t="s">
        <v>153</v>
      </c>
      <c r="G283" s="259"/>
      <c r="H283" s="262">
        <v>40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150</v>
      </c>
      <c r="AU283" s="268" t="s">
        <v>86</v>
      </c>
      <c r="AV283" s="15" t="s">
        <v>146</v>
      </c>
      <c r="AW283" s="15" t="s">
        <v>32</v>
      </c>
      <c r="AX283" s="15" t="s">
        <v>84</v>
      </c>
      <c r="AY283" s="268" t="s">
        <v>139</v>
      </c>
    </row>
    <row r="284" s="12" customFormat="1" ht="22.8" customHeight="1">
      <c r="A284" s="12"/>
      <c r="B284" s="203"/>
      <c r="C284" s="204"/>
      <c r="D284" s="205" t="s">
        <v>75</v>
      </c>
      <c r="E284" s="217" t="s">
        <v>203</v>
      </c>
      <c r="F284" s="217" t="s">
        <v>360</v>
      </c>
      <c r="G284" s="204"/>
      <c r="H284" s="204"/>
      <c r="I284" s="207"/>
      <c r="J284" s="218">
        <f>BK284</f>
        <v>0</v>
      </c>
      <c r="K284" s="204"/>
      <c r="L284" s="209"/>
      <c r="M284" s="210"/>
      <c r="N284" s="211"/>
      <c r="O284" s="211"/>
      <c r="P284" s="212">
        <f>SUM(P285:P345)</f>
        <v>0</v>
      </c>
      <c r="Q284" s="211"/>
      <c r="R284" s="212">
        <f>SUM(R285:R345)</f>
        <v>210.16200000000001</v>
      </c>
      <c r="S284" s="211"/>
      <c r="T284" s="213">
        <f>SUM(T285:T345)</f>
        <v>1125.6252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4" t="s">
        <v>84</v>
      </c>
      <c r="AT284" s="215" t="s">
        <v>75</v>
      </c>
      <c r="AU284" s="215" t="s">
        <v>84</v>
      </c>
      <c r="AY284" s="214" t="s">
        <v>139</v>
      </c>
      <c r="BK284" s="216">
        <f>SUM(BK285:BK345)</f>
        <v>0</v>
      </c>
    </row>
    <row r="285" s="2" customFormat="1" ht="24.15" customHeight="1">
      <c r="A285" s="38"/>
      <c r="B285" s="39"/>
      <c r="C285" s="219" t="s">
        <v>297</v>
      </c>
      <c r="D285" s="219" t="s">
        <v>141</v>
      </c>
      <c r="E285" s="220" t="s">
        <v>362</v>
      </c>
      <c r="F285" s="221" t="s">
        <v>363</v>
      </c>
      <c r="G285" s="222" t="s">
        <v>352</v>
      </c>
      <c r="H285" s="223">
        <v>40</v>
      </c>
      <c r="I285" s="224"/>
      <c r="J285" s="225">
        <f>ROUND(I285*H285,2)</f>
        <v>0</v>
      </c>
      <c r="K285" s="221" t="s">
        <v>145</v>
      </c>
      <c r="L285" s="44"/>
      <c r="M285" s="226" t="s">
        <v>1</v>
      </c>
      <c r="N285" s="227" t="s">
        <v>41</v>
      </c>
      <c r="O285" s="91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0" t="s">
        <v>146</v>
      </c>
      <c r="AT285" s="230" t="s">
        <v>141</v>
      </c>
      <c r="AU285" s="230" t="s">
        <v>86</v>
      </c>
      <c r="AY285" s="17" t="s">
        <v>139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7" t="s">
        <v>84</v>
      </c>
      <c r="BK285" s="231">
        <f>ROUND(I285*H285,2)</f>
        <v>0</v>
      </c>
      <c r="BL285" s="17" t="s">
        <v>146</v>
      </c>
      <c r="BM285" s="230" t="s">
        <v>364</v>
      </c>
    </row>
    <row r="286" s="14" customFormat="1">
      <c r="A286" s="14"/>
      <c r="B286" s="247"/>
      <c r="C286" s="248"/>
      <c r="D286" s="232" t="s">
        <v>150</v>
      </c>
      <c r="E286" s="249" t="s">
        <v>1</v>
      </c>
      <c r="F286" s="250" t="s">
        <v>370</v>
      </c>
      <c r="G286" s="248"/>
      <c r="H286" s="251">
        <v>40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150</v>
      </c>
      <c r="AU286" s="257" t="s">
        <v>86</v>
      </c>
      <c r="AV286" s="14" t="s">
        <v>86</v>
      </c>
      <c r="AW286" s="14" t="s">
        <v>32</v>
      </c>
      <c r="AX286" s="14" t="s">
        <v>76</v>
      </c>
      <c r="AY286" s="257" t="s">
        <v>139</v>
      </c>
    </row>
    <row r="287" s="15" customFormat="1">
      <c r="A287" s="15"/>
      <c r="B287" s="258"/>
      <c r="C287" s="259"/>
      <c r="D287" s="232" t="s">
        <v>150</v>
      </c>
      <c r="E287" s="260" t="s">
        <v>1</v>
      </c>
      <c r="F287" s="261" t="s">
        <v>153</v>
      </c>
      <c r="G287" s="259"/>
      <c r="H287" s="262">
        <v>40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150</v>
      </c>
      <c r="AU287" s="268" t="s">
        <v>86</v>
      </c>
      <c r="AV287" s="15" t="s">
        <v>146</v>
      </c>
      <c r="AW287" s="15" t="s">
        <v>32</v>
      </c>
      <c r="AX287" s="15" t="s">
        <v>84</v>
      </c>
      <c r="AY287" s="268" t="s">
        <v>139</v>
      </c>
    </row>
    <row r="288" s="2" customFormat="1" ht="62.7" customHeight="1">
      <c r="A288" s="38"/>
      <c r="B288" s="39"/>
      <c r="C288" s="219" t="s">
        <v>301</v>
      </c>
      <c r="D288" s="219" t="s">
        <v>141</v>
      </c>
      <c r="E288" s="220" t="s">
        <v>367</v>
      </c>
      <c r="F288" s="221" t="s">
        <v>368</v>
      </c>
      <c r="G288" s="222" t="s">
        <v>352</v>
      </c>
      <c r="H288" s="223">
        <v>40</v>
      </c>
      <c r="I288" s="224"/>
      <c r="J288" s="225">
        <f>ROUND(I288*H288,2)</f>
        <v>0</v>
      </c>
      <c r="K288" s="221" t="s">
        <v>145</v>
      </c>
      <c r="L288" s="44"/>
      <c r="M288" s="226" t="s">
        <v>1</v>
      </c>
      <c r="N288" s="227" t="s">
        <v>41</v>
      </c>
      <c r="O288" s="91"/>
      <c r="P288" s="228">
        <f>O288*H288</f>
        <v>0</v>
      </c>
      <c r="Q288" s="228">
        <v>0.00060999999999999997</v>
      </c>
      <c r="R288" s="228">
        <f>Q288*H288</f>
        <v>0.024399999999999998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146</v>
      </c>
      <c r="AT288" s="230" t="s">
        <v>141</v>
      </c>
      <c r="AU288" s="230" t="s">
        <v>86</v>
      </c>
      <c r="AY288" s="17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84</v>
      </c>
      <c r="BK288" s="231">
        <f>ROUND(I288*H288,2)</f>
        <v>0</v>
      </c>
      <c r="BL288" s="17" t="s">
        <v>146</v>
      </c>
      <c r="BM288" s="230" t="s">
        <v>369</v>
      </c>
    </row>
    <row r="289" s="14" customFormat="1">
      <c r="A289" s="14"/>
      <c r="B289" s="247"/>
      <c r="C289" s="248"/>
      <c r="D289" s="232" t="s">
        <v>150</v>
      </c>
      <c r="E289" s="249" t="s">
        <v>1</v>
      </c>
      <c r="F289" s="250" t="s">
        <v>370</v>
      </c>
      <c r="G289" s="248"/>
      <c r="H289" s="251">
        <v>40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150</v>
      </c>
      <c r="AU289" s="257" t="s">
        <v>86</v>
      </c>
      <c r="AV289" s="14" t="s">
        <v>86</v>
      </c>
      <c r="AW289" s="14" t="s">
        <v>32</v>
      </c>
      <c r="AX289" s="14" t="s">
        <v>76</v>
      </c>
      <c r="AY289" s="257" t="s">
        <v>139</v>
      </c>
    </row>
    <row r="290" s="15" customFormat="1">
      <c r="A290" s="15"/>
      <c r="B290" s="258"/>
      <c r="C290" s="259"/>
      <c r="D290" s="232" t="s">
        <v>150</v>
      </c>
      <c r="E290" s="260" t="s">
        <v>1</v>
      </c>
      <c r="F290" s="261" t="s">
        <v>153</v>
      </c>
      <c r="G290" s="259"/>
      <c r="H290" s="262">
        <v>40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150</v>
      </c>
      <c r="AU290" s="268" t="s">
        <v>86</v>
      </c>
      <c r="AV290" s="15" t="s">
        <v>146</v>
      </c>
      <c r="AW290" s="15" t="s">
        <v>32</v>
      </c>
      <c r="AX290" s="15" t="s">
        <v>84</v>
      </c>
      <c r="AY290" s="268" t="s">
        <v>139</v>
      </c>
    </row>
    <row r="291" s="2" customFormat="1" ht="21.75" customHeight="1">
      <c r="A291" s="38"/>
      <c r="B291" s="39"/>
      <c r="C291" s="219" t="s">
        <v>306</v>
      </c>
      <c r="D291" s="219" t="s">
        <v>141</v>
      </c>
      <c r="E291" s="220" t="s">
        <v>371</v>
      </c>
      <c r="F291" s="221" t="s">
        <v>372</v>
      </c>
      <c r="G291" s="222" t="s">
        <v>352</v>
      </c>
      <c r="H291" s="223">
        <v>120</v>
      </c>
      <c r="I291" s="224"/>
      <c r="J291" s="225">
        <f>ROUND(I291*H291,2)</f>
        <v>0</v>
      </c>
      <c r="K291" s="221" t="s">
        <v>1</v>
      </c>
      <c r="L291" s="44"/>
      <c r="M291" s="226" t="s">
        <v>1</v>
      </c>
      <c r="N291" s="227" t="s">
        <v>41</v>
      </c>
      <c r="O291" s="91"/>
      <c r="P291" s="228">
        <f>O291*H291</f>
        <v>0</v>
      </c>
      <c r="Q291" s="228">
        <v>0.00060999999999999997</v>
      </c>
      <c r="R291" s="228">
        <f>Q291*H291</f>
        <v>0.073200000000000001</v>
      </c>
      <c r="S291" s="228">
        <v>0</v>
      </c>
      <c r="T291" s="22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0" t="s">
        <v>146</v>
      </c>
      <c r="AT291" s="230" t="s">
        <v>141</v>
      </c>
      <c r="AU291" s="230" t="s">
        <v>86</v>
      </c>
      <c r="AY291" s="17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7" t="s">
        <v>84</v>
      </c>
      <c r="BK291" s="231">
        <f>ROUND(I291*H291,2)</f>
        <v>0</v>
      </c>
      <c r="BL291" s="17" t="s">
        <v>146</v>
      </c>
      <c r="BM291" s="230" t="s">
        <v>373</v>
      </c>
    </row>
    <row r="292" s="14" customFormat="1">
      <c r="A292" s="14"/>
      <c r="B292" s="247"/>
      <c r="C292" s="248"/>
      <c r="D292" s="232" t="s">
        <v>150</v>
      </c>
      <c r="E292" s="249" t="s">
        <v>1</v>
      </c>
      <c r="F292" s="250" t="s">
        <v>613</v>
      </c>
      <c r="G292" s="248"/>
      <c r="H292" s="251">
        <v>120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150</v>
      </c>
      <c r="AU292" s="257" t="s">
        <v>86</v>
      </c>
      <c r="AV292" s="14" t="s">
        <v>86</v>
      </c>
      <c r="AW292" s="14" t="s">
        <v>32</v>
      </c>
      <c r="AX292" s="14" t="s">
        <v>76</v>
      </c>
      <c r="AY292" s="257" t="s">
        <v>139</v>
      </c>
    </row>
    <row r="293" s="15" customFormat="1">
      <c r="A293" s="15"/>
      <c r="B293" s="258"/>
      <c r="C293" s="259"/>
      <c r="D293" s="232" t="s">
        <v>150</v>
      </c>
      <c r="E293" s="260" t="s">
        <v>1</v>
      </c>
      <c r="F293" s="261" t="s">
        <v>153</v>
      </c>
      <c r="G293" s="259"/>
      <c r="H293" s="262">
        <v>120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8" t="s">
        <v>150</v>
      </c>
      <c r="AU293" s="268" t="s">
        <v>86</v>
      </c>
      <c r="AV293" s="15" t="s">
        <v>146</v>
      </c>
      <c r="AW293" s="15" t="s">
        <v>32</v>
      </c>
      <c r="AX293" s="15" t="s">
        <v>84</v>
      </c>
      <c r="AY293" s="268" t="s">
        <v>139</v>
      </c>
    </row>
    <row r="294" s="2" customFormat="1" ht="90" customHeight="1">
      <c r="A294" s="38"/>
      <c r="B294" s="39"/>
      <c r="C294" s="219" t="s">
        <v>312</v>
      </c>
      <c r="D294" s="219" t="s">
        <v>141</v>
      </c>
      <c r="E294" s="220" t="s">
        <v>376</v>
      </c>
      <c r="F294" s="221" t="s">
        <v>377</v>
      </c>
      <c r="G294" s="222" t="s">
        <v>352</v>
      </c>
      <c r="H294" s="223">
        <v>3050</v>
      </c>
      <c r="I294" s="224"/>
      <c r="J294" s="225">
        <f>ROUND(I294*H294,2)</f>
        <v>0</v>
      </c>
      <c r="K294" s="221" t="s">
        <v>145</v>
      </c>
      <c r="L294" s="44"/>
      <c r="M294" s="226" t="s">
        <v>1</v>
      </c>
      <c r="N294" s="227" t="s">
        <v>41</v>
      </c>
      <c r="O294" s="91"/>
      <c r="P294" s="228">
        <f>O294*H294</f>
        <v>0</v>
      </c>
      <c r="Q294" s="228">
        <v>0</v>
      </c>
      <c r="R294" s="228">
        <f>Q294*H294</f>
        <v>0</v>
      </c>
      <c r="S294" s="228">
        <v>0.19400000000000001</v>
      </c>
      <c r="T294" s="229">
        <f>S294*H294</f>
        <v>591.70000000000005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0" t="s">
        <v>146</v>
      </c>
      <c r="AT294" s="230" t="s">
        <v>141</v>
      </c>
      <c r="AU294" s="230" t="s">
        <v>86</v>
      </c>
      <c r="AY294" s="17" t="s">
        <v>139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7" t="s">
        <v>84</v>
      </c>
      <c r="BK294" s="231">
        <f>ROUND(I294*H294,2)</f>
        <v>0</v>
      </c>
      <c r="BL294" s="17" t="s">
        <v>146</v>
      </c>
      <c r="BM294" s="230" t="s">
        <v>378</v>
      </c>
    </row>
    <row r="295" s="14" customFormat="1">
      <c r="A295" s="14"/>
      <c r="B295" s="247"/>
      <c r="C295" s="248"/>
      <c r="D295" s="232" t="s">
        <v>150</v>
      </c>
      <c r="E295" s="249" t="s">
        <v>1</v>
      </c>
      <c r="F295" s="250" t="s">
        <v>614</v>
      </c>
      <c r="G295" s="248"/>
      <c r="H295" s="251">
        <v>3050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150</v>
      </c>
      <c r="AU295" s="257" t="s">
        <v>86</v>
      </c>
      <c r="AV295" s="14" t="s">
        <v>86</v>
      </c>
      <c r="AW295" s="14" t="s">
        <v>32</v>
      </c>
      <c r="AX295" s="14" t="s">
        <v>76</v>
      </c>
      <c r="AY295" s="257" t="s">
        <v>139</v>
      </c>
    </row>
    <row r="296" s="15" customFormat="1">
      <c r="A296" s="15"/>
      <c r="B296" s="258"/>
      <c r="C296" s="259"/>
      <c r="D296" s="232" t="s">
        <v>150</v>
      </c>
      <c r="E296" s="260" t="s">
        <v>1</v>
      </c>
      <c r="F296" s="261" t="s">
        <v>153</v>
      </c>
      <c r="G296" s="259"/>
      <c r="H296" s="262">
        <v>3050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150</v>
      </c>
      <c r="AU296" s="268" t="s">
        <v>86</v>
      </c>
      <c r="AV296" s="15" t="s">
        <v>146</v>
      </c>
      <c r="AW296" s="15" t="s">
        <v>32</v>
      </c>
      <c r="AX296" s="15" t="s">
        <v>84</v>
      </c>
      <c r="AY296" s="268" t="s">
        <v>139</v>
      </c>
    </row>
    <row r="297" s="2" customFormat="1" ht="66.75" customHeight="1">
      <c r="A297" s="38"/>
      <c r="B297" s="39"/>
      <c r="C297" s="219" t="s">
        <v>234</v>
      </c>
      <c r="D297" s="219" t="s">
        <v>141</v>
      </c>
      <c r="E297" s="220" t="s">
        <v>381</v>
      </c>
      <c r="F297" s="221" t="s">
        <v>382</v>
      </c>
      <c r="G297" s="222" t="s">
        <v>352</v>
      </c>
      <c r="H297" s="223">
        <v>16</v>
      </c>
      <c r="I297" s="224"/>
      <c r="J297" s="225">
        <f>ROUND(I297*H297,2)</f>
        <v>0</v>
      </c>
      <c r="K297" s="221" t="s">
        <v>145</v>
      </c>
      <c r="L297" s="44"/>
      <c r="M297" s="226" t="s">
        <v>1</v>
      </c>
      <c r="N297" s="227" t="s">
        <v>41</v>
      </c>
      <c r="O297" s="91"/>
      <c r="P297" s="228">
        <f>O297*H297</f>
        <v>0</v>
      </c>
      <c r="Q297" s="228">
        <v>0</v>
      </c>
      <c r="R297" s="228">
        <f>Q297*H297</f>
        <v>0</v>
      </c>
      <c r="S297" s="228">
        <v>0.065000000000000002</v>
      </c>
      <c r="T297" s="229">
        <f>S297*H297</f>
        <v>1.04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146</v>
      </c>
      <c r="AT297" s="230" t="s">
        <v>141</v>
      </c>
      <c r="AU297" s="230" t="s">
        <v>86</v>
      </c>
      <c r="AY297" s="17" t="s">
        <v>139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84</v>
      </c>
      <c r="BK297" s="231">
        <f>ROUND(I297*H297,2)</f>
        <v>0</v>
      </c>
      <c r="BL297" s="17" t="s">
        <v>146</v>
      </c>
      <c r="BM297" s="230" t="s">
        <v>383</v>
      </c>
    </row>
    <row r="298" s="14" customFormat="1">
      <c r="A298" s="14"/>
      <c r="B298" s="247"/>
      <c r="C298" s="248"/>
      <c r="D298" s="232" t="s">
        <v>150</v>
      </c>
      <c r="E298" s="249" t="s">
        <v>1</v>
      </c>
      <c r="F298" s="250" t="s">
        <v>384</v>
      </c>
      <c r="G298" s="248"/>
      <c r="H298" s="251">
        <v>16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150</v>
      </c>
      <c r="AU298" s="257" t="s">
        <v>86</v>
      </c>
      <c r="AV298" s="14" t="s">
        <v>86</v>
      </c>
      <c r="AW298" s="14" t="s">
        <v>32</v>
      </c>
      <c r="AX298" s="14" t="s">
        <v>76</v>
      </c>
      <c r="AY298" s="257" t="s">
        <v>139</v>
      </c>
    </row>
    <row r="299" s="15" customFormat="1">
      <c r="A299" s="15"/>
      <c r="B299" s="258"/>
      <c r="C299" s="259"/>
      <c r="D299" s="232" t="s">
        <v>150</v>
      </c>
      <c r="E299" s="260" t="s">
        <v>1</v>
      </c>
      <c r="F299" s="261" t="s">
        <v>153</v>
      </c>
      <c r="G299" s="259"/>
      <c r="H299" s="262">
        <v>16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150</v>
      </c>
      <c r="AU299" s="268" t="s">
        <v>86</v>
      </c>
      <c r="AV299" s="15" t="s">
        <v>146</v>
      </c>
      <c r="AW299" s="15" t="s">
        <v>32</v>
      </c>
      <c r="AX299" s="15" t="s">
        <v>84</v>
      </c>
      <c r="AY299" s="268" t="s">
        <v>139</v>
      </c>
    </row>
    <row r="300" s="2" customFormat="1" ht="66.75" customHeight="1">
      <c r="A300" s="38"/>
      <c r="B300" s="39"/>
      <c r="C300" s="219" t="s">
        <v>321</v>
      </c>
      <c r="D300" s="219" t="s">
        <v>141</v>
      </c>
      <c r="E300" s="220" t="s">
        <v>386</v>
      </c>
      <c r="F300" s="221" t="s">
        <v>387</v>
      </c>
      <c r="G300" s="222" t="s">
        <v>144</v>
      </c>
      <c r="H300" s="223">
        <v>3150</v>
      </c>
      <c r="I300" s="224"/>
      <c r="J300" s="225">
        <f>ROUND(I300*H300,2)</f>
        <v>0</v>
      </c>
      <c r="K300" s="221" t="s">
        <v>145</v>
      </c>
      <c r="L300" s="44"/>
      <c r="M300" s="226" t="s">
        <v>1</v>
      </c>
      <c r="N300" s="227" t="s">
        <v>41</v>
      </c>
      <c r="O300" s="91"/>
      <c r="P300" s="228">
        <f>O300*H300</f>
        <v>0</v>
      </c>
      <c r="Q300" s="228">
        <v>0</v>
      </c>
      <c r="R300" s="228">
        <f>Q300*H300</f>
        <v>0</v>
      </c>
      <c r="S300" s="228">
        <v>0.126</v>
      </c>
      <c r="T300" s="229">
        <f>S300*H300</f>
        <v>396.89999999999998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0" t="s">
        <v>146</v>
      </c>
      <c r="AT300" s="230" t="s">
        <v>141</v>
      </c>
      <c r="AU300" s="230" t="s">
        <v>86</v>
      </c>
      <c r="AY300" s="17" t="s">
        <v>139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7" t="s">
        <v>84</v>
      </c>
      <c r="BK300" s="231">
        <f>ROUND(I300*H300,2)</f>
        <v>0</v>
      </c>
      <c r="BL300" s="17" t="s">
        <v>146</v>
      </c>
      <c r="BM300" s="230" t="s">
        <v>388</v>
      </c>
    </row>
    <row r="301" s="13" customFormat="1">
      <c r="A301" s="13"/>
      <c r="B301" s="237"/>
      <c r="C301" s="238"/>
      <c r="D301" s="232" t="s">
        <v>150</v>
      </c>
      <c r="E301" s="239" t="s">
        <v>1</v>
      </c>
      <c r="F301" s="240" t="s">
        <v>325</v>
      </c>
      <c r="G301" s="238"/>
      <c r="H301" s="239" t="s">
        <v>1</v>
      </c>
      <c r="I301" s="241"/>
      <c r="J301" s="238"/>
      <c r="K301" s="238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150</v>
      </c>
      <c r="AU301" s="246" t="s">
        <v>86</v>
      </c>
      <c r="AV301" s="13" t="s">
        <v>84</v>
      </c>
      <c r="AW301" s="13" t="s">
        <v>32</v>
      </c>
      <c r="AX301" s="13" t="s">
        <v>76</v>
      </c>
      <c r="AY301" s="246" t="s">
        <v>139</v>
      </c>
    </row>
    <row r="302" s="14" customFormat="1">
      <c r="A302" s="14"/>
      <c r="B302" s="247"/>
      <c r="C302" s="248"/>
      <c r="D302" s="232" t="s">
        <v>150</v>
      </c>
      <c r="E302" s="249" t="s">
        <v>1</v>
      </c>
      <c r="F302" s="250" t="s">
        <v>603</v>
      </c>
      <c r="G302" s="248"/>
      <c r="H302" s="251">
        <v>3150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150</v>
      </c>
      <c r="AU302" s="257" t="s">
        <v>86</v>
      </c>
      <c r="AV302" s="14" t="s">
        <v>86</v>
      </c>
      <c r="AW302" s="14" t="s">
        <v>32</v>
      </c>
      <c r="AX302" s="14" t="s">
        <v>76</v>
      </c>
      <c r="AY302" s="257" t="s">
        <v>139</v>
      </c>
    </row>
    <row r="303" s="15" customFormat="1">
      <c r="A303" s="15"/>
      <c r="B303" s="258"/>
      <c r="C303" s="259"/>
      <c r="D303" s="232" t="s">
        <v>150</v>
      </c>
      <c r="E303" s="260" t="s">
        <v>1</v>
      </c>
      <c r="F303" s="261" t="s">
        <v>153</v>
      </c>
      <c r="G303" s="259"/>
      <c r="H303" s="262">
        <v>3150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150</v>
      </c>
      <c r="AU303" s="268" t="s">
        <v>86</v>
      </c>
      <c r="AV303" s="15" t="s">
        <v>146</v>
      </c>
      <c r="AW303" s="15" t="s">
        <v>32</v>
      </c>
      <c r="AX303" s="15" t="s">
        <v>84</v>
      </c>
      <c r="AY303" s="268" t="s">
        <v>139</v>
      </c>
    </row>
    <row r="304" s="2" customFormat="1" ht="16.5" customHeight="1">
      <c r="A304" s="38"/>
      <c r="B304" s="39"/>
      <c r="C304" s="219" t="s">
        <v>328</v>
      </c>
      <c r="D304" s="219" t="s">
        <v>141</v>
      </c>
      <c r="E304" s="220" t="s">
        <v>390</v>
      </c>
      <c r="F304" s="221" t="s">
        <v>391</v>
      </c>
      <c r="G304" s="222" t="s">
        <v>94</v>
      </c>
      <c r="H304" s="223">
        <v>24</v>
      </c>
      <c r="I304" s="224"/>
      <c r="J304" s="225">
        <f>ROUND(I304*H304,2)</f>
        <v>0</v>
      </c>
      <c r="K304" s="221" t="s">
        <v>217</v>
      </c>
      <c r="L304" s="44"/>
      <c r="M304" s="226" t="s">
        <v>1</v>
      </c>
      <c r="N304" s="227" t="s">
        <v>41</v>
      </c>
      <c r="O304" s="91"/>
      <c r="P304" s="228">
        <f>O304*H304</f>
        <v>0</v>
      </c>
      <c r="Q304" s="228">
        <v>0.12</v>
      </c>
      <c r="R304" s="228">
        <f>Q304*H304</f>
        <v>2.8799999999999999</v>
      </c>
      <c r="S304" s="228">
        <v>2.1000000000000001</v>
      </c>
      <c r="T304" s="229">
        <f>S304*H304</f>
        <v>50.400000000000006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0" t="s">
        <v>146</v>
      </c>
      <c r="AT304" s="230" t="s">
        <v>141</v>
      </c>
      <c r="AU304" s="230" t="s">
        <v>86</v>
      </c>
      <c r="AY304" s="17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7" t="s">
        <v>84</v>
      </c>
      <c r="BK304" s="231">
        <f>ROUND(I304*H304,2)</f>
        <v>0</v>
      </c>
      <c r="BL304" s="17" t="s">
        <v>146</v>
      </c>
      <c r="BM304" s="230" t="s">
        <v>392</v>
      </c>
    </row>
    <row r="305" s="2" customFormat="1">
      <c r="A305" s="38"/>
      <c r="B305" s="39"/>
      <c r="C305" s="40"/>
      <c r="D305" s="232" t="s">
        <v>148</v>
      </c>
      <c r="E305" s="40"/>
      <c r="F305" s="233" t="s">
        <v>393</v>
      </c>
      <c r="G305" s="40"/>
      <c r="H305" s="40"/>
      <c r="I305" s="234"/>
      <c r="J305" s="40"/>
      <c r="K305" s="40"/>
      <c r="L305" s="44"/>
      <c r="M305" s="235"/>
      <c r="N305" s="236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148</v>
      </c>
      <c r="AU305" s="17" t="s">
        <v>86</v>
      </c>
    </row>
    <row r="306" s="13" customFormat="1">
      <c r="A306" s="13"/>
      <c r="B306" s="237"/>
      <c r="C306" s="238"/>
      <c r="D306" s="232" t="s">
        <v>150</v>
      </c>
      <c r="E306" s="239" t="s">
        <v>1</v>
      </c>
      <c r="F306" s="240" t="s">
        <v>615</v>
      </c>
      <c r="G306" s="238"/>
      <c r="H306" s="239" t="s">
        <v>1</v>
      </c>
      <c r="I306" s="241"/>
      <c r="J306" s="238"/>
      <c r="K306" s="238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150</v>
      </c>
      <c r="AU306" s="246" t="s">
        <v>86</v>
      </c>
      <c r="AV306" s="13" t="s">
        <v>84</v>
      </c>
      <c r="AW306" s="13" t="s">
        <v>32</v>
      </c>
      <c r="AX306" s="13" t="s">
        <v>76</v>
      </c>
      <c r="AY306" s="246" t="s">
        <v>139</v>
      </c>
    </row>
    <row r="307" s="14" customFormat="1">
      <c r="A307" s="14"/>
      <c r="B307" s="247"/>
      <c r="C307" s="248"/>
      <c r="D307" s="232" t="s">
        <v>150</v>
      </c>
      <c r="E307" s="249" t="s">
        <v>1</v>
      </c>
      <c r="F307" s="250" t="s">
        <v>616</v>
      </c>
      <c r="G307" s="248"/>
      <c r="H307" s="251">
        <v>24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150</v>
      </c>
      <c r="AU307" s="257" t="s">
        <v>86</v>
      </c>
      <c r="AV307" s="14" t="s">
        <v>86</v>
      </c>
      <c r="AW307" s="14" t="s">
        <v>32</v>
      </c>
      <c r="AX307" s="14" t="s">
        <v>76</v>
      </c>
      <c r="AY307" s="257" t="s">
        <v>139</v>
      </c>
    </row>
    <row r="308" s="15" customFormat="1">
      <c r="A308" s="15"/>
      <c r="B308" s="258"/>
      <c r="C308" s="259"/>
      <c r="D308" s="232" t="s">
        <v>150</v>
      </c>
      <c r="E308" s="260" t="s">
        <v>1</v>
      </c>
      <c r="F308" s="261" t="s">
        <v>153</v>
      </c>
      <c r="G308" s="259"/>
      <c r="H308" s="262">
        <v>24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150</v>
      </c>
      <c r="AU308" s="268" t="s">
        <v>86</v>
      </c>
      <c r="AV308" s="15" t="s">
        <v>146</v>
      </c>
      <c r="AW308" s="15" t="s">
        <v>32</v>
      </c>
      <c r="AX308" s="15" t="s">
        <v>84</v>
      </c>
      <c r="AY308" s="268" t="s">
        <v>139</v>
      </c>
    </row>
    <row r="309" s="2" customFormat="1" ht="62.7" customHeight="1">
      <c r="A309" s="38"/>
      <c r="B309" s="39"/>
      <c r="C309" s="219" t="s">
        <v>333</v>
      </c>
      <c r="D309" s="219" t="s">
        <v>141</v>
      </c>
      <c r="E309" s="220" t="s">
        <v>397</v>
      </c>
      <c r="F309" s="221" t="s">
        <v>398</v>
      </c>
      <c r="G309" s="222" t="s">
        <v>352</v>
      </c>
      <c r="H309" s="223">
        <v>40</v>
      </c>
      <c r="I309" s="224"/>
      <c r="J309" s="225">
        <f>ROUND(I309*H309,2)</f>
        <v>0</v>
      </c>
      <c r="K309" s="221" t="s">
        <v>145</v>
      </c>
      <c r="L309" s="44"/>
      <c r="M309" s="226" t="s">
        <v>1</v>
      </c>
      <c r="N309" s="227" t="s">
        <v>41</v>
      </c>
      <c r="O309" s="91"/>
      <c r="P309" s="228">
        <f>O309*H309</f>
        <v>0</v>
      </c>
      <c r="Q309" s="228">
        <v>0</v>
      </c>
      <c r="R309" s="228">
        <f>Q309*H309</f>
        <v>0</v>
      </c>
      <c r="S309" s="228">
        <v>2.0550000000000002</v>
      </c>
      <c r="T309" s="229">
        <f>S309*H309</f>
        <v>82.200000000000003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146</v>
      </c>
      <c r="AT309" s="230" t="s">
        <v>141</v>
      </c>
      <c r="AU309" s="230" t="s">
        <v>86</v>
      </c>
      <c r="AY309" s="17" t="s">
        <v>139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84</v>
      </c>
      <c r="BK309" s="231">
        <f>ROUND(I309*H309,2)</f>
        <v>0</v>
      </c>
      <c r="BL309" s="17" t="s">
        <v>146</v>
      </c>
      <c r="BM309" s="230" t="s">
        <v>399</v>
      </c>
    </row>
    <row r="310" s="14" customFormat="1">
      <c r="A310" s="14"/>
      <c r="B310" s="247"/>
      <c r="C310" s="248"/>
      <c r="D310" s="232" t="s">
        <v>150</v>
      </c>
      <c r="E310" s="249" t="s">
        <v>1</v>
      </c>
      <c r="F310" s="250" t="s">
        <v>617</v>
      </c>
      <c r="G310" s="248"/>
      <c r="H310" s="251">
        <v>40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150</v>
      </c>
      <c r="AU310" s="257" t="s">
        <v>86</v>
      </c>
      <c r="AV310" s="14" t="s">
        <v>86</v>
      </c>
      <c r="AW310" s="14" t="s">
        <v>32</v>
      </c>
      <c r="AX310" s="14" t="s">
        <v>76</v>
      </c>
      <c r="AY310" s="257" t="s">
        <v>139</v>
      </c>
    </row>
    <row r="311" s="15" customFormat="1">
      <c r="A311" s="15"/>
      <c r="B311" s="258"/>
      <c r="C311" s="259"/>
      <c r="D311" s="232" t="s">
        <v>150</v>
      </c>
      <c r="E311" s="260" t="s">
        <v>1</v>
      </c>
      <c r="F311" s="261" t="s">
        <v>153</v>
      </c>
      <c r="G311" s="259"/>
      <c r="H311" s="262">
        <v>40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150</v>
      </c>
      <c r="AU311" s="268" t="s">
        <v>86</v>
      </c>
      <c r="AV311" s="15" t="s">
        <v>146</v>
      </c>
      <c r="AW311" s="15" t="s">
        <v>32</v>
      </c>
      <c r="AX311" s="15" t="s">
        <v>84</v>
      </c>
      <c r="AY311" s="268" t="s">
        <v>139</v>
      </c>
    </row>
    <row r="312" s="2" customFormat="1" ht="49.05" customHeight="1">
      <c r="A312" s="38"/>
      <c r="B312" s="39"/>
      <c r="C312" s="219" t="s">
        <v>337</v>
      </c>
      <c r="D312" s="219" t="s">
        <v>141</v>
      </c>
      <c r="E312" s="220" t="s">
        <v>402</v>
      </c>
      <c r="F312" s="221" t="s">
        <v>403</v>
      </c>
      <c r="G312" s="222" t="s">
        <v>331</v>
      </c>
      <c r="H312" s="223">
        <v>132</v>
      </c>
      <c r="I312" s="224"/>
      <c r="J312" s="225">
        <f>ROUND(I312*H312,2)</f>
        <v>0</v>
      </c>
      <c r="K312" s="221" t="s">
        <v>145</v>
      </c>
      <c r="L312" s="44"/>
      <c r="M312" s="226" t="s">
        <v>1</v>
      </c>
      <c r="N312" s="227" t="s">
        <v>41</v>
      </c>
      <c r="O312" s="91"/>
      <c r="P312" s="228">
        <f>O312*H312</f>
        <v>0</v>
      </c>
      <c r="Q312" s="228">
        <v>0</v>
      </c>
      <c r="R312" s="228">
        <f>Q312*H312</f>
        <v>0</v>
      </c>
      <c r="S312" s="228">
        <v>0.0020999999999999999</v>
      </c>
      <c r="T312" s="229">
        <f>S312*H312</f>
        <v>0.2772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146</v>
      </c>
      <c r="AT312" s="230" t="s">
        <v>141</v>
      </c>
      <c r="AU312" s="230" t="s">
        <v>86</v>
      </c>
      <c r="AY312" s="17" t="s">
        <v>139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84</v>
      </c>
      <c r="BK312" s="231">
        <f>ROUND(I312*H312,2)</f>
        <v>0</v>
      </c>
      <c r="BL312" s="17" t="s">
        <v>146</v>
      </c>
      <c r="BM312" s="230" t="s">
        <v>404</v>
      </c>
    </row>
    <row r="313" s="14" customFormat="1">
      <c r="A313" s="14"/>
      <c r="B313" s="247"/>
      <c r="C313" s="248"/>
      <c r="D313" s="232" t="s">
        <v>150</v>
      </c>
      <c r="E313" s="249" t="s">
        <v>1</v>
      </c>
      <c r="F313" s="250" t="s">
        <v>618</v>
      </c>
      <c r="G313" s="248"/>
      <c r="H313" s="251">
        <v>132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150</v>
      </c>
      <c r="AU313" s="257" t="s">
        <v>86</v>
      </c>
      <c r="AV313" s="14" t="s">
        <v>86</v>
      </c>
      <c r="AW313" s="14" t="s">
        <v>32</v>
      </c>
      <c r="AX313" s="14" t="s">
        <v>76</v>
      </c>
      <c r="AY313" s="257" t="s">
        <v>139</v>
      </c>
    </row>
    <row r="314" s="15" customFormat="1">
      <c r="A314" s="15"/>
      <c r="B314" s="258"/>
      <c r="C314" s="259"/>
      <c r="D314" s="232" t="s">
        <v>150</v>
      </c>
      <c r="E314" s="260" t="s">
        <v>1</v>
      </c>
      <c r="F314" s="261" t="s">
        <v>153</v>
      </c>
      <c r="G314" s="259"/>
      <c r="H314" s="262">
        <v>132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150</v>
      </c>
      <c r="AU314" s="268" t="s">
        <v>86</v>
      </c>
      <c r="AV314" s="15" t="s">
        <v>146</v>
      </c>
      <c r="AW314" s="15" t="s">
        <v>32</v>
      </c>
      <c r="AX314" s="15" t="s">
        <v>84</v>
      </c>
      <c r="AY314" s="268" t="s">
        <v>139</v>
      </c>
    </row>
    <row r="315" s="2" customFormat="1" ht="33" customHeight="1">
      <c r="A315" s="38"/>
      <c r="B315" s="39"/>
      <c r="C315" s="219" t="s">
        <v>341</v>
      </c>
      <c r="D315" s="219" t="s">
        <v>141</v>
      </c>
      <c r="E315" s="220" t="s">
        <v>407</v>
      </c>
      <c r="F315" s="221" t="s">
        <v>408</v>
      </c>
      <c r="G315" s="222" t="s">
        <v>331</v>
      </c>
      <c r="H315" s="223">
        <v>8</v>
      </c>
      <c r="I315" s="224"/>
      <c r="J315" s="225">
        <f>ROUND(I315*H315,2)</f>
        <v>0</v>
      </c>
      <c r="K315" s="221" t="s">
        <v>145</v>
      </c>
      <c r="L315" s="44"/>
      <c r="M315" s="226" t="s">
        <v>1</v>
      </c>
      <c r="N315" s="227" t="s">
        <v>41</v>
      </c>
      <c r="O315" s="91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146</v>
      </c>
      <c r="AT315" s="230" t="s">
        <v>141</v>
      </c>
      <c r="AU315" s="230" t="s">
        <v>86</v>
      </c>
      <c r="AY315" s="17" t="s">
        <v>139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84</v>
      </c>
      <c r="BK315" s="231">
        <f>ROUND(I315*H315,2)</f>
        <v>0</v>
      </c>
      <c r="BL315" s="17" t="s">
        <v>146</v>
      </c>
      <c r="BM315" s="230" t="s">
        <v>409</v>
      </c>
    </row>
    <row r="316" s="2" customFormat="1" ht="16.5" customHeight="1">
      <c r="A316" s="38"/>
      <c r="B316" s="39"/>
      <c r="C316" s="269" t="s">
        <v>349</v>
      </c>
      <c r="D316" s="269" t="s">
        <v>284</v>
      </c>
      <c r="E316" s="270" t="s">
        <v>411</v>
      </c>
      <c r="F316" s="271" t="s">
        <v>412</v>
      </c>
      <c r="G316" s="272" t="s">
        <v>331</v>
      </c>
      <c r="H316" s="273">
        <v>8</v>
      </c>
      <c r="I316" s="274"/>
      <c r="J316" s="275">
        <f>ROUND(I316*H316,2)</f>
        <v>0</v>
      </c>
      <c r="K316" s="271" t="s">
        <v>1</v>
      </c>
      <c r="L316" s="276"/>
      <c r="M316" s="277" t="s">
        <v>1</v>
      </c>
      <c r="N316" s="278" t="s">
        <v>41</v>
      </c>
      <c r="O316" s="91"/>
      <c r="P316" s="228">
        <f>O316*H316</f>
        <v>0</v>
      </c>
      <c r="Q316" s="228">
        <v>0.0020999999999999999</v>
      </c>
      <c r="R316" s="228">
        <f>Q316*H316</f>
        <v>0.016799999999999999</v>
      </c>
      <c r="S316" s="228">
        <v>0</v>
      </c>
      <c r="T316" s="22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0" t="s">
        <v>197</v>
      </c>
      <c r="AT316" s="230" t="s">
        <v>284</v>
      </c>
      <c r="AU316" s="230" t="s">
        <v>86</v>
      </c>
      <c r="AY316" s="17" t="s">
        <v>139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7" t="s">
        <v>84</v>
      </c>
      <c r="BK316" s="231">
        <f>ROUND(I316*H316,2)</f>
        <v>0</v>
      </c>
      <c r="BL316" s="17" t="s">
        <v>146</v>
      </c>
      <c r="BM316" s="230" t="s">
        <v>413</v>
      </c>
    </row>
    <row r="317" s="2" customFormat="1" ht="24.15" customHeight="1">
      <c r="A317" s="38"/>
      <c r="B317" s="39"/>
      <c r="C317" s="219" t="s">
        <v>355</v>
      </c>
      <c r="D317" s="219" t="s">
        <v>141</v>
      </c>
      <c r="E317" s="220" t="s">
        <v>415</v>
      </c>
      <c r="F317" s="221" t="s">
        <v>416</v>
      </c>
      <c r="G317" s="222" t="s">
        <v>331</v>
      </c>
      <c r="H317" s="223">
        <v>230</v>
      </c>
      <c r="I317" s="224"/>
      <c r="J317" s="225">
        <f>ROUND(I317*H317,2)</f>
        <v>0</v>
      </c>
      <c r="K317" s="221" t="s">
        <v>145</v>
      </c>
      <c r="L317" s="44"/>
      <c r="M317" s="226" t="s">
        <v>1</v>
      </c>
      <c r="N317" s="227" t="s">
        <v>41</v>
      </c>
      <c r="O317" s="91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146</v>
      </c>
      <c r="AT317" s="230" t="s">
        <v>141</v>
      </c>
      <c r="AU317" s="230" t="s">
        <v>86</v>
      </c>
      <c r="AY317" s="17" t="s">
        <v>139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84</v>
      </c>
      <c r="BK317" s="231">
        <f>ROUND(I317*H317,2)</f>
        <v>0</v>
      </c>
      <c r="BL317" s="17" t="s">
        <v>146</v>
      </c>
      <c r="BM317" s="230" t="s">
        <v>417</v>
      </c>
    </row>
    <row r="318" s="14" customFormat="1">
      <c r="A318" s="14"/>
      <c r="B318" s="247"/>
      <c r="C318" s="248"/>
      <c r="D318" s="232" t="s">
        <v>150</v>
      </c>
      <c r="E318" s="249" t="s">
        <v>1</v>
      </c>
      <c r="F318" s="250" t="s">
        <v>619</v>
      </c>
      <c r="G318" s="248"/>
      <c r="H318" s="251">
        <v>230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150</v>
      </c>
      <c r="AU318" s="257" t="s">
        <v>86</v>
      </c>
      <c r="AV318" s="14" t="s">
        <v>86</v>
      </c>
      <c r="AW318" s="14" t="s">
        <v>32</v>
      </c>
      <c r="AX318" s="14" t="s">
        <v>76</v>
      </c>
      <c r="AY318" s="257" t="s">
        <v>139</v>
      </c>
    </row>
    <row r="319" s="15" customFormat="1">
      <c r="A319" s="15"/>
      <c r="B319" s="258"/>
      <c r="C319" s="259"/>
      <c r="D319" s="232" t="s">
        <v>150</v>
      </c>
      <c r="E319" s="260" t="s">
        <v>1</v>
      </c>
      <c r="F319" s="261" t="s">
        <v>153</v>
      </c>
      <c r="G319" s="259"/>
      <c r="H319" s="262">
        <v>230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150</v>
      </c>
      <c r="AU319" s="268" t="s">
        <v>86</v>
      </c>
      <c r="AV319" s="15" t="s">
        <v>146</v>
      </c>
      <c r="AW319" s="15" t="s">
        <v>32</v>
      </c>
      <c r="AX319" s="15" t="s">
        <v>84</v>
      </c>
      <c r="AY319" s="268" t="s">
        <v>139</v>
      </c>
    </row>
    <row r="320" s="2" customFormat="1" ht="16.5" customHeight="1">
      <c r="A320" s="38"/>
      <c r="B320" s="39"/>
      <c r="C320" s="269" t="s">
        <v>361</v>
      </c>
      <c r="D320" s="269" t="s">
        <v>284</v>
      </c>
      <c r="E320" s="270" t="s">
        <v>420</v>
      </c>
      <c r="F320" s="271" t="s">
        <v>421</v>
      </c>
      <c r="G320" s="272" t="s">
        <v>331</v>
      </c>
      <c r="H320" s="273">
        <v>230</v>
      </c>
      <c r="I320" s="274"/>
      <c r="J320" s="275">
        <f>ROUND(I320*H320,2)</f>
        <v>0</v>
      </c>
      <c r="K320" s="271" t="s">
        <v>145</v>
      </c>
      <c r="L320" s="276"/>
      <c r="M320" s="277" t="s">
        <v>1</v>
      </c>
      <c r="N320" s="278" t="s">
        <v>41</v>
      </c>
      <c r="O320" s="91"/>
      <c r="P320" s="228">
        <f>O320*H320</f>
        <v>0</v>
      </c>
      <c r="Q320" s="228">
        <v>0.0014499999999999999</v>
      </c>
      <c r="R320" s="228">
        <f>Q320*H320</f>
        <v>0.33349999999999996</v>
      </c>
      <c r="S320" s="228">
        <v>0</v>
      </c>
      <c r="T320" s="22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0" t="s">
        <v>197</v>
      </c>
      <c r="AT320" s="230" t="s">
        <v>284</v>
      </c>
      <c r="AU320" s="230" t="s">
        <v>86</v>
      </c>
      <c r="AY320" s="17" t="s">
        <v>139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7" t="s">
        <v>84</v>
      </c>
      <c r="BK320" s="231">
        <f>ROUND(I320*H320,2)</f>
        <v>0</v>
      </c>
      <c r="BL320" s="17" t="s">
        <v>146</v>
      </c>
      <c r="BM320" s="230" t="s">
        <v>422</v>
      </c>
    </row>
    <row r="321" s="14" customFormat="1">
      <c r="A321" s="14"/>
      <c r="B321" s="247"/>
      <c r="C321" s="248"/>
      <c r="D321" s="232" t="s">
        <v>150</v>
      </c>
      <c r="E321" s="249" t="s">
        <v>1</v>
      </c>
      <c r="F321" s="250" t="s">
        <v>619</v>
      </c>
      <c r="G321" s="248"/>
      <c r="H321" s="251">
        <v>230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150</v>
      </c>
      <c r="AU321" s="257" t="s">
        <v>86</v>
      </c>
      <c r="AV321" s="14" t="s">
        <v>86</v>
      </c>
      <c r="AW321" s="14" t="s">
        <v>32</v>
      </c>
      <c r="AX321" s="14" t="s">
        <v>76</v>
      </c>
      <c r="AY321" s="257" t="s">
        <v>139</v>
      </c>
    </row>
    <row r="322" s="15" customFormat="1">
      <c r="A322" s="15"/>
      <c r="B322" s="258"/>
      <c r="C322" s="259"/>
      <c r="D322" s="232" t="s">
        <v>150</v>
      </c>
      <c r="E322" s="260" t="s">
        <v>1</v>
      </c>
      <c r="F322" s="261" t="s">
        <v>153</v>
      </c>
      <c r="G322" s="259"/>
      <c r="H322" s="262">
        <v>230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150</v>
      </c>
      <c r="AU322" s="268" t="s">
        <v>86</v>
      </c>
      <c r="AV322" s="15" t="s">
        <v>146</v>
      </c>
      <c r="AW322" s="15" t="s">
        <v>32</v>
      </c>
      <c r="AX322" s="15" t="s">
        <v>84</v>
      </c>
      <c r="AY322" s="268" t="s">
        <v>139</v>
      </c>
    </row>
    <row r="323" s="2" customFormat="1" ht="78" customHeight="1">
      <c r="A323" s="38"/>
      <c r="B323" s="39"/>
      <c r="C323" s="219" t="s">
        <v>366</v>
      </c>
      <c r="D323" s="219" t="s">
        <v>141</v>
      </c>
      <c r="E323" s="220" t="s">
        <v>424</v>
      </c>
      <c r="F323" s="221" t="s">
        <v>425</v>
      </c>
      <c r="G323" s="222" t="s">
        <v>352</v>
      </c>
      <c r="H323" s="223">
        <v>74</v>
      </c>
      <c r="I323" s="224"/>
      <c r="J323" s="225">
        <f>ROUND(I323*H323,2)</f>
        <v>0</v>
      </c>
      <c r="K323" s="221" t="s">
        <v>145</v>
      </c>
      <c r="L323" s="44"/>
      <c r="M323" s="226" t="s">
        <v>1</v>
      </c>
      <c r="N323" s="227" t="s">
        <v>41</v>
      </c>
      <c r="O323" s="91"/>
      <c r="P323" s="228">
        <f>O323*H323</f>
        <v>0</v>
      </c>
      <c r="Q323" s="228">
        <v>9.0000000000000006E-05</v>
      </c>
      <c r="R323" s="228">
        <f>Q323*H323</f>
        <v>0.0066600000000000001</v>
      </c>
      <c r="S323" s="228">
        <v>0.042000000000000003</v>
      </c>
      <c r="T323" s="229">
        <f>S323*H323</f>
        <v>3.1080000000000001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146</v>
      </c>
      <c r="AT323" s="230" t="s">
        <v>141</v>
      </c>
      <c r="AU323" s="230" t="s">
        <v>86</v>
      </c>
      <c r="AY323" s="17" t="s">
        <v>139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84</v>
      </c>
      <c r="BK323" s="231">
        <f>ROUND(I323*H323,2)</f>
        <v>0</v>
      </c>
      <c r="BL323" s="17" t="s">
        <v>146</v>
      </c>
      <c r="BM323" s="230" t="s">
        <v>426</v>
      </c>
    </row>
    <row r="324" s="2" customFormat="1">
      <c r="A324" s="38"/>
      <c r="B324" s="39"/>
      <c r="C324" s="40"/>
      <c r="D324" s="232" t="s">
        <v>148</v>
      </c>
      <c r="E324" s="40"/>
      <c r="F324" s="233" t="s">
        <v>427</v>
      </c>
      <c r="G324" s="40"/>
      <c r="H324" s="40"/>
      <c r="I324" s="234"/>
      <c r="J324" s="40"/>
      <c r="K324" s="40"/>
      <c r="L324" s="44"/>
      <c r="M324" s="235"/>
      <c r="N324" s="236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148</v>
      </c>
      <c r="AU324" s="17" t="s">
        <v>86</v>
      </c>
    </row>
    <row r="325" s="14" customFormat="1">
      <c r="A325" s="14"/>
      <c r="B325" s="247"/>
      <c r="C325" s="248"/>
      <c r="D325" s="232" t="s">
        <v>150</v>
      </c>
      <c r="E325" s="249" t="s">
        <v>1</v>
      </c>
      <c r="F325" s="250" t="s">
        <v>542</v>
      </c>
      <c r="G325" s="248"/>
      <c r="H325" s="251">
        <v>74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150</v>
      </c>
      <c r="AU325" s="257" t="s">
        <v>86</v>
      </c>
      <c r="AV325" s="14" t="s">
        <v>86</v>
      </c>
      <c r="AW325" s="14" t="s">
        <v>32</v>
      </c>
      <c r="AX325" s="14" t="s">
        <v>76</v>
      </c>
      <c r="AY325" s="257" t="s">
        <v>139</v>
      </c>
    </row>
    <row r="326" s="15" customFormat="1">
      <c r="A326" s="15"/>
      <c r="B326" s="258"/>
      <c r="C326" s="259"/>
      <c r="D326" s="232" t="s">
        <v>150</v>
      </c>
      <c r="E326" s="260" t="s">
        <v>1</v>
      </c>
      <c r="F326" s="261" t="s">
        <v>153</v>
      </c>
      <c r="G326" s="259"/>
      <c r="H326" s="262">
        <v>74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150</v>
      </c>
      <c r="AU326" s="268" t="s">
        <v>86</v>
      </c>
      <c r="AV326" s="15" t="s">
        <v>146</v>
      </c>
      <c r="AW326" s="15" t="s">
        <v>32</v>
      </c>
      <c r="AX326" s="15" t="s">
        <v>84</v>
      </c>
      <c r="AY326" s="268" t="s">
        <v>139</v>
      </c>
    </row>
    <row r="327" s="2" customFormat="1" ht="44.25" customHeight="1">
      <c r="A327" s="38"/>
      <c r="B327" s="39"/>
      <c r="C327" s="219" t="s">
        <v>370</v>
      </c>
      <c r="D327" s="219" t="s">
        <v>141</v>
      </c>
      <c r="E327" s="220" t="s">
        <v>430</v>
      </c>
      <c r="F327" s="221" t="s">
        <v>431</v>
      </c>
      <c r="G327" s="222" t="s">
        <v>352</v>
      </c>
      <c r="H327" s="223">
        <v>100</v>
      </c>
      <c r="I327" s="224"/>
      <c r="J327" s="225">
        <f>ROUND(I327*H327,2)</f>
        <v>0</v>
      </c>
      <c r="K327" s="221" t="s">
        <v>145</v>
      </c>
      <c r="L327" s="44"/>
      <c r="M327" s="226" t="s">
        <v>1</v>
      </c>
      <c r="N327" s="227" t="s">
        <v>41</v>
      </c>
      <c r="O327" s="91"/>
      <c r="P327" s="228">
        <f>O327*H327</f>
        <v>0</v>
      </c>
      <c r="Q327" s="228">
        <v>0.029999999999999999</v>
      </c>
      <c r="R327" s="228">
        <f>Q327*H327</f>
        <v>3</v>
      </c>
      <c r="S327" s="228">
        <v>0</v>
      </c>
      <c r="T327" s="22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0" t="s">
        <v>146</v>
      </c>
      <c r="AT327" s="230" t="s">
        <v>141</v>
      </c>
      <c r="AU327" s="230" t="s">
        <v>86</v>
      </c>
      <c r="AY327" s="17" t="s">
        <v>139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7" t="s">
        <v>84</v>
      </c>
      <c r="BK327" s="231">
        <f>ROUND(I327*H327,2)</f>
        <v>0</v>
      </c>
      <c r="BL327" s="17" t="s">
        <v>146</v>
      </c>
      <c r="BM327" s="230" t="s">
        <v>432</v>
      </c>
    </row>
    <row r="328" s="14" customFormat="1">
      <c r="A328" s="14"/>
      <c r="B328" s="247"/>
      <c r="C328" s="248"/>
      <c r="D328" s="232" t="s">
        <v>150</v>
      </c>
      <c r="E328" s="249" t="s">
        <v>1</v>
      </c>
      <c r="F328" s="250" t="s">
        <v>620</v>
      </c>
      <c r="G328" s="248"/>
      <c r="H328" s="251">
        <v>100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150</v>
      </c>
      <c r="AU328" s="257" t="s">
        <v>86</v>
      </c>
      <c r="AV328" s="14" t="s">
        <v>86</v>
      </c>
      <c r="AW328" s="14" t="s">
        <v>32</v>
      </c>
      <c r="AX328" s="14" t="s">
        <v>76</v>
      </c>
      <c r="AY328" s="257" t="s">
        <v>139</v>
      </c>
    </row>
    <row r="329" s="15" customFormat="1">
      <c r="A329" s="15"/>
      <c r="B329" s="258"/>
      <c r="C329" s="259"/>
      <c r="D329" s="232" t="s">
        <v>150</v>
      </c>
      <c r="E329" s="260" t="s">
        <v>1</v>
      </c>
      <c r="F329" s="261" t="s">
        <v>153</v>
      </c>
      <c r="G329" s="259"/>
      <c r="H329" s="262">
        <v>100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8" t="s">
        <v>150</v>
      </c>
      <c r="AU329" s="268" t="s">
        <v>86</v>
      </c>
      <c r="AV329" s="15" t="s">
        <v>146</v>
      </c>
      <c r="AW329" s="15" t="s">
        <v>32</v>
      </c>
      <c r="AX329" s="15" t="s">
        <v>84</v>
      </c>
      <c r="AY329" s="268" t="s">
        <v>139</v>
      </c>
    </row>
    <row r="330" s="2" customFormat="1" ht="33" customHeight="1">
      <c r="A330" s="38"/>
      <c r="B330" s="39"/>
      <c r="C330" s="219" t="s">
        <v>375</v>
      </c>
      <c r="D330" s="219" t="s">
        <v>141</v>
      </c>
      <c r="E330" s="220" t="s">
        <v>453</v>
      </c>
      <c r="F330" s="221" t="s">
        <v>454</v>
      </c>
      <c r="G330" s="222" t="s">
        <v>331</v>
      </c>
      <c r="H330" s="223">
        <v>12</v>
      </c>
      <c r="I330" s="224"/>
      <c r="J330" s="225">
        <f>ROUND(I330*H330,2)</f>
        <v>0</v>
      </c>
      <c r="K330" s="221" t="s">
        <v>217</v>
      </c>
      <c r="L330" s="44"/>
      <c r="M330" s="226" t="s">
        <v>1</v>
      </c>
      <c r="N330" s="227" t="s">
        <v>41</v>
      </c>
      <c r="O330" s="91"/>
      <c r="P330" s="228">
        <f>O330*H330</f>
        <v>0</v>
      </c>
      <c r="Q330" s="228">
        <v>16.75142</v>
      </c>
      <c r="R330" s="228">
        <f>Q330*H330</f>
        <v>201.01704000000001</v>
      </c>
      <c r="S330" s="228">
        <v>0</v>
      </c>
      <c r="T330" s="22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0" t="s">
        <v>146</v>
      </c>
      <c r="AT330" s="230" t="s">
        <v>141</v>
      </c>
      <c r="AU330" s="230" t="s">
        <v>86</v>
      </c>
      <c r="AY330" s="17" t="s">
        <v>139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7" t="s">
        <v>84</v>
      </c>
      <c r="BK330" s="231">
        <f>ROUND(I330*H330,2)</f>
        <v>0</v>
      </c>
      <c r="BL330" s="17" t="s">
        <v>146</v>
      </c>
      <c r="BM330" s="230" t="s">
        <v>455</v>
      </c>
    </row>
    <row r="331" s="2" customFormat="1">
      <c r="A331" s="38"/>
      <c r="B331" s="39"/>
      <c r="C331" s="40"/>
      <c r="D331" s="232" t="s">
        <v>148</v>
      </c>
      <c r="E331" s="40"/>
      <c r="F331" s="233" t="s">
        <v>456</v>
      </c>
      <c r="G331" s="40"/>
      <c r="H331" s="40"/>
      <c r="I331" s="234"/>
      <c r="J331" s="40"/>
      <c r="K331" s="40"/>
      <c r="L331" s="44"/>
      <c r="M331" s="235"/>
      <c r="N331" s="236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148</v>
      </c>
      <c r="AU331" s="17" t="s">
        <v>86</v>
      </c>
    </row>
    <row r="332" s="14" customFormat="1">
      <c r="A332" s="14"/>
      <c r="B332" s="247"/>
      <c r="C332" s="248"/>
      <c r="D332" s="232" t="s">
        <v>150</v>
      </c>
      <c r="E332" s="249" t="s">
        <v>1</v>
      </c>
      <c r="F332" s="250" t="s">
        <v>8</v>
      </c>
      <c r="G332" s="248"/>
      <c r="H332" s="251">
        <v>12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150</v>
      </c>
      <c r="AU332" s="257" t="s">
        <v>86</v>
      </c>
      <c r="AV332" s="14" t="s">
        <v>86</v>
      </c>
      <c r="AW332" s="14" t="s">
        <v>32</v>
      </c>
      <c r="AX332" s="14" t="s">
        <v>76</v>
      </c>
      <c r="AY332" s="257" t="s">
        <v>139</v>
      </c>
    </row>
    <row r="333" s="15" customFormat="1">
      <c r="A333" s="15"/>
      <c r="B333" s="258"/>
      <c r="C333" s="259"/>
      <c r="D333" s="232" t="s">
        <v>150</v>
      </c>
      <c r="E333" s="260" t="s">
        <v>1</v>
      </c>
      <c r="F333" s="261" t="s">
        <v>153</v>
      </c>
      <c r="G333" s="259"/>
      <c r="H333" s="262">
        <v>12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8" t="s">
        <v>150</v>
      </c>
      <c r="AU333" s="268" t="s">
        <v>86</v>
      </c>
      <c r="AV333" s="15" t="s">
        <v>146</v>
      </c>
      <c r="AW333" s="15" t="s">
        <v>32</v>
      </c>
      <c r="AX333" s="15" t="s">
        <v>84</v>
      </c>
      <c r="AY333" s="268" t="s">
        <v>139</v>
      </c>
    </row>
    <row r="334" s="2" customFormat="1" ht="24.15" customHeight="1">
      <c r="A334" s="38"/>
      <c r="B334" s="39"/>
      <c r="C334" s="219" t="s">
        <v>380</v>
      </c>
      <c r="D334" s="219" t="s">
        <v>141</v>
      </c>
      <c r="E334" s="220" t="s">
        <v>480</v>
      </c>
      <c r="F334" s="221" t="s">
        <v>481</v>
      </c>
      <c r="G334" s="222" t="s">
        <v>352</v>
      </c>
      <c r="H334" s="223">
        <v>6480</v>
      </c>
      <c r="I334" s="224"/>
      <c r="J334" s="225">
        <f>ROUND(I334*H334,2)</f>
        <v>0</v>
      </c>
      <c r="K334" s="221" t="s">
        <v>145</v>
      </c>
      <c r="L334" s="44"/>
      <c r="M334" s="226" t="s">
        <v>1</v>
      </c>
      <c r="N334" s="227" t="s">
        <v>41</v>
      </c>
      <c r="O334" s="91"/>
      <c r="P334" s="228">
        <f>O334*H334</f>
        <v>0</v>
      </c>
      <c r="Q334" s="228">
        <v>0.00010000000000000001</v>
      </c>
      <c r="R334" s="228">
        <f>Q334*H334</f>
        <v>0.64800000000000002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146</v>
      </c>
      <c r="AT334" s="230" t="s">
        <v>141</v>
      </c>
      <c r="AU334" s="230" t="s">
        <v>86</v>
      </c>
      <c r="AY334" s="17" t="s">
        <v>139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84</v>
      </c>
      <c r="BK334" s="231">
        <f>ROUND(I334*H334,2)</f>
        <v>0</v>
      </c>
      <c r="BL334" s="17" t="s">
        <v>146</v>
      </c>
      <c r="BM334" s="230" t="s">
        <v>482</v>
      </c>
    </row>
    <row r="335" s="14" customFormat="1">
      <c r="A335" s="14"/>
      <c r="B335" s="247"/>
      <c r="C335" s="248"/>
      <c r="D335" s="232" t="s">
        <v>150</v>
      </c>
      <c r="E335" s="249" t="s">
        <v>1</v>
      </c>
      <c r="F335" s="250" t="s">
        <v>621</v>
      </c>
      <c r="G335" s="248"/>
      <c r="H335" s="251">
        <v>6480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150</v>
      </c>
      <c r="AU335" s="257" t="s">
        <v>86</v>
      </c>
      <c r="AV335" s="14" t="s">
        <v>86</v>
      </c>
      <c r="AW335" s="14" t="s">
        <v>32</v>
      </c>
      <c r="AX335" s="14" t="s">
        <v>76</v>
      </c>
      <c r="AY335" s="257" t="s">
        <v>139</v>
      </c>
    </row>
    <row r="336" s="15" customFormat="1">
      <c r="A336" s="15"/>
      <c r="B336" s="258"/>
      <c r="C336" s="259"/>
      <c r="D336" s="232" t="s">
        <v>150</v>
      </c>
      <c r="E336" s="260" t="s">
        <v>1</v>
      </c>
      <c r="F336" s="261" t="s">
        <v>153</v>
      </c>
      <c r="G336" s="259"/>
      <c r="H336" s="262">
        <v>6480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8" t="s">
        <v>150</v>
      </c>
      <c r="AU336" s="268" t="s">
        <v>86</v>
      </c>
      <c r="AV336" s="15" t="s">
        <v>146</v>
      </c>
      <c r="AW336" s="15" t="s">
        <v>32</v>
      </c>
      <c r="AX336" s="15" t="s">
        <v>84</v>
      </c>
      <c r="AY336" s="268" t="s">
        <v>139</v>
      </c>
    </row>
    <row r="337" s="2" customFormat="1" ht="33" customHeight="1">
      <c r="A337" s="38"/>
      <c r="B337" s="39"/>
      <c r="C337" s="219" t="s">
        <v>385</v>
      </c>
      <c r="D337" s="219" t="s">
        <v>141</v>
      </c>
      <c r="E337" s="220" t="s">
        <v>485</v>
      </c>
      <c r="F337" s="221" t="s">
        <v>486</v>
      </c>
      <c r="G337" s="222" t="s">
        <v>352</v>
      </c>
      <c r="H337" s="223">
        <v>50</v>
      </c>
      <c r="I337" s="224"/>
      <c r="J337" s="225">
        <f>ROUND(I337*H337,2)</f>
        <v>0</v>
      </c>
      <c r="K337" s="221" t="s">
        <v>145</v>
      </c>
      <c r="L337" s="44"/>
      <c r="M337" s="226" t="s">
        <v>1</v>
      </c>
      <c r="N337" s="227" t="s">
        <v>41</v>
      </c>
      <c r="O337" s="91"/>
      <c r="P337" s="228">
        <f>O337*H337</f>
        <v>0</v>
      </c>
      <c r="Q337" s="228">
        <v>0.00010000000000000001</v>
      </c>
      <c r="R337" s="228">
        <f>Q337*H337</f>
        <v>0.0050000000000000001</v>
      </c>
      <c r="S337" s="228">
        <v>0</v>
      </c>
      <c r="T337" s="22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0" t="s">
        <v>146</v>
      </c>
      <c r="AT337" s="230" t="s">
        <v>141</v>
      </c>
      <c r="AU337" s="230" t="s">
        <v>86</v>
      </c>
      <c r="AY337" s="17" t="s">
        <v>139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7" t="s">
        <v>84</v>
      </c>
      <c r="BK337" s="231">
        <f>ROUND(I337*H337,2)</f>
        <v>0</v>
      </c>
      <c r="BL337" s="17" t="s">
        <v>146</v>
      </c>
      <c r="BM337" s="230" t="s">
        <v>487</v>
      </c>
    </row>
    <row r="338" s="14" customFormat="1">
      <c r="A338" s="14"/>
      <c r="B338" s="247"/>
      <c r="C338" s="248"/>
      <c r="D338" s="232" t="s">
        <v>150</v>
      </c>
      <c r="E338" s="249" t="s">
        <v>1</v>
      </c>
      <c r="F338" s="250" t="s">
        <v>419</v>
      </c>
      <c r="G338" s="248"/>
      <c r="H338" s="251">
        <v>50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150</v>
      </c>
      <c r="AU338" s="257" t="s">
        <v>86</v>
      </c>
      <c r="AV338" s="14" t="s">
        <v>86</v>
      </c>
      <c r="AW338" s="14" t="s">
        <v>32</v>
      </c>
      <c r="AX338" s="14" t="s">
        <v>76</v>
      </c>
      <c r="AY338" s="257" t="s">
        <v>139</v>
      </c>
    </row>
    <row r="339" s="15" customFormat="1">
      <c r="A339" s="15"/>
      <c r="B339" s="258"/>
      <c r="C339" s="259"/>
      <c r="D339" s="232" t="s">
        <v>150</v>
      </c>
      <c r="E339" s="260" t="s">
        <v>1</v>
      </c>
      <c r="F339" s="261" t="s">
        <v>153</v>
      </c>
      <c r="G339" s="259"/>
      <c r="H339" s="262">
        <v>50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150</v>
      </c>
      <c r="AU339" s="268" t="s">
        <v>86</v>
      </c>
      <c r="AV339" s="15" t="s">
        <v>146</v>
      </c>
      <c r="AW339" s="15" t="s">
        <v>32</v>
      </c>
      <c r="AX339" s="15" t="s">
        <v>84</v>
      </c>
      <c r="AY339" s="268" t="s">
        <v>139</v>
      </c>
    </row>
    <row r="340" s="2" customFormat="1" ht="33" customHeight="1">
      <c r="A340" s="38"/>
      <c r="B340" s="39"/>
      <c r="C340" s="219" t="s">
        <v>389</v>
      </c>
      <c r="D340" s="219" t="s">
        <v>141</v>
      </c>
      <c r="E340" s="220" t="s">
        <v>489</v>
      </c>
      <c r="F340" s="221" t="s">
        <v>490</v>
      </c>
      <c r="G340" s="222" t="s">
        <v>352</v>
      </c>
      <c r="H340" s="223">
        <v>6480</v>
      </c>
      <c r="I340" s="224"/>
      <c r="J340" s="225">
        <f>ROUND(I340*H340,2)</f>
        <v>0</v>
      </c>
      <c r="K340" s="221" t="s">
        <v>145</v>
      </c>
      <c r="L340" s="44"/>
      <c r="M340" s="226" t="s">
        <v>1</v>
      </c>
      <c r="N340" s="227" t="s">
        <v>41</v>
      </c>
      <c r="O340" s="91"/>
      <c r="P340" s="228">
        <f>O340*H340</f>
        <v>0</v>
      </c>
      <c r="Q340" s="228">
        <v>0.00033</v>
      </c>
      <c r="R340" s="228">
        <f>Q340*H340</f>
        <v>2.1383999999999999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146</v>
      </c>
      <c r="AT340" s="230" t="s">
        <v>141</v>
      </c>
      <c r="AU340" s="230" t="s">
        <v>86</v>
      </c>
      <c r="AY340" s="17" t="s">
        <v>139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84</v>
      </c>
      <c r="BK340" s="231">
        <f>ROUND(I340*H340,2)</f>
        <v>0</v>
      </c>
      <c r="BL340" s="17" t="s">
        <v>146</v>
      </c>
      <c r="BM340" s="230" t="s">
        <v>491</v>
      </c>
    </row>
    <row r="341" s="14" customFormat="1">
      <c r="A341" s="14"/>
      <c r="B341" s="247"/>
      <c r="C341" s="248"/>
      <c r="D341" s="232" t="s">
        <v>150</v>
      </c>
      <c r="E341" s="249" t="s">
        <v>1</v>
      </c>
      <c r="F341" s="250" t="s">
        <v>621</v>
      </c>
      <c r="G341" s="248"/>
      <c r="H341" s="251">
        <v>6480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150</v>
      </c>
      <c r="AU341" s="257" t="s">
        <v>86</v>
      </c>
      <c r="AV341" s="14" t="s">
        <v>86</v>
      </c>
      <c r="AW341" s="14" t="s">
        <v>32</v>
      </c>
      <c r="AX341" s="14" t="s">
        <v>76</v>
      </c>
      <c r="AY341" s="257" t="s">
        <v>139</v>
      </c>
    </row>
    <row r="342" s="15" customFormat="1">
      <c r="A342" s="15"/>
      <c r="B342" s="258"/>
      <c r="C342" s="259"/>
      <c r="D342" s="232" t="s">
        <v>150</v>
      </c>
      <c r="E342" s="260" t="s">
        <v>1</v>
      </c>
      <c r="F342" s="261" t="s">
        <v>153</v>
      </c>
      <c r="G342" s="259"/>
      <c r="H342" s="262">
        <v>6480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150</v>
      </c>
      <c r="AU342" s="268" t="s">
        <v>86</v>
      </c>
      <c r="AV342" s="15" t="s">
        <v>146</v>
      </c>
      <c r="AW342" s="15" t="s">
        <v>32</v>
      </c>
      <c r="AX342" s="15" t="s">
        <v>84</v>
      </c>
      <c r="AY342" s="268" t="s">
        <v>139</v>
      </c>
    </row>
    <row r="343" s="2" customFormat="1" ht="33" customHeight="1">
      <c r="A343" s="38"/>
      <c r="B343" s="39"/>
      <c r="C343" s="219" t="s">
        <v>396</v>
      </c>
      <c r="D343" s="219" t="s">
        <v>141</v>
      </c>
      <c r="E343" s="220" t="s">
        <v>493</v>
      </c>
      <c r="F343" s="221" t="s">
        <v>494</v>
      </c>
      <c r="G343" s="222" t="s">
        <v>352</v>
      </c>
      <c r="H343" s="223">
        <v>50</v>
      </c>
      <c r="I343" s="224"/>
      <c r="J343" s="225">
        <f>ROUND(I343*H343,2)</f>
        <v>0</v>
      </c>
      <c r="K343" s="221" t="s">
        <v>145</v>
      </c>
      <c r="L343" s="44"/>
      <c r="M343" s="226" t="s">
        <v>1</v>
      </c>
      <c r="N343" s="227" t="s">
        <v>41</v>
      </c>
      <c r="O343" s="91"/>
      <c r="P343" s="228">
        <f>O343*H343</f>
        <v>0</v>
      </c>
      <c r="Q343" s="228">
        <v>0.00038000000000000002</v>
      </c>
      <c r="R343" s="228">
        <f>Q343*H343</f>
        <v>0.019</v>
      </c>
      <c r="S343" s="228">
        <v>0</v>
      </c>
      <c r="T343" s="22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0" t="s">
        <v>146</v>
      </c>
      <c r="AT343" s="230" t="s">
        <v>141</v>
      </c>
      <c r="AU343" s="230" t="s">
        <v>86</v>
      </c>
      <c r="AY343" s="17" t="s">
        <v>139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7" t="s">
        <v>84</v>
      </c>
      <c r="BK343" s="231">
        <f>ROUND(I343*H343,2)</f>
        <v>0</v>
      </c>
      <c r="BL343" s="17" t="s">
        <v>146</v>
      </c>
      <c r="BM343" s="230" t="s">
        <v>495</v>
      </c>
    </row>
    <row r="344" s="14" customFormat="1">
      <c r="A344" s="14"/>
      <c r="B344" s="247"/>
      <c r="C344" s="248"/>
      <c r="D344" s="232" t="s">
        <v>150</v>
      </c>
      <c r="E344" s="249" t="s">
        <v>1</v>
      </c>
      <c r="F344" s="250" t="s">
        <v>419</v>
      </c>
      <c r="G344" s="248"/>
      <c r="H344" s="251">
        <v>50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150</v>
      </c>
      <c r="AU344" s="257" t="s">
        <v>86</v>
      </c>
      <c r="AV344" s="14" t="s">
        <v>86</v>
      </c>
      <c r="AW344" s="14" t="s">
        <v>32</v>
      </c>
      <c r="AX344" s="14" t="s">
        <v>76</v>
      </c>
      <c r="AY344" s="257" t="s">
        <v>139</v>
      </c>
    </row>
    <row r="345" s="15" customFormat="1">
      <c r="A345" s="15"/>
      <c r="B345" s="258"/>
      <c r="C345" s="259"/>
      <c r="D345" s="232" t="s">
        <v>150</v>
      </c>
      <c r="E345" s="260" t="s">
        <v>1</v>
      </c>
      <c r="F345" s="261" t="s">
        <v>153</v>
      </c>
      <c r="G345" s="259"/>
      <c r="H345" s="262">
        <v>50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8" t="s">
        <v>150</v>
      </c>
      <c r="AU345" s="268" t="s">
        <v>86</v>
      </c>
      <c r="AV345" s="15" t="s">
        <v>146</v>
      </c>
      <c r="AW345" s="15" t="s">
        <v>32</v>
      </c>
      <c r="AX345" s="15" t="s">
        <v>84</v>
      </c>
      <c r="AY345" s="268" t="s">
        <v>139</v>
      </c>
    </row>
    <row r="346" s="12" customFormat="1" ht="22.8" customHeight="1">
      <c r="A346" s="12"/>
      <c r="B346" s="203"/>
      <c r="C346" s="204"/>
      <c r="D346" s="205" t="s">
        <v>75</v>
      </c>
      <c r="E346" s="217" t="s">
        <v>496</v>
      </c>
      <c r="F346" s="217" t="s">
        <v>497</v>
      </c>
      <c r="G346" s="204"/>
      <c r="H346" s="204"/>
      <c r="I346" s="207"/>
      <c r="J346" s="218">
        <f>BK346</f>
        <v>0</v>
      </c>
      <c r="K346" s="204"/>
      <c r="L346" s="209"/>
      <c r="M346" s="210"/>
      <c r="N346" s="211"/>
      <c r="O346" s="211"/>
      <c r="P346" s="212">
        <f>SUM(P347:P362)</f>
        <v>0</v>
      </c>
      <c r="Q346" s="211"/>
      <c r="R346" s="212">
        <f>SUM(R347:R362)</f>
        <v>0</v>
      </c>
      <c r="S346" s="211"/>
      <c r="T346" s="213">
        <f>SUM(T347:T362)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4" t="s">
        <v>84</v>
      </c>
      <c r="AT346" s="215" t="s">
        <v>75</v>
      </c>
      <c r="AU346" s="215" t="s">
        <v>84</v>
      </c>
      <c r="AY346" s="214" t="s">
        <v>139</v>
      </c>
      <c r="BK346" s="216">
        <f>SUM(BK347:BK362)</f>
        <v>0</v>
      </c>
    </row>
    <row r="347" s="2" customFormat="1" ht="44.25" customHeight="1">
      <c r="A347" s="38"/>
      <c r="B347" s="39"/>
      <c r="C347" s="219" t="s">
        <v>401</v>
      </c>
      <c r="D347" s="219" t="s">
        <v>141</v>
      </c>
      <c r="E347" s="220" t="s">
        <v>499</v>
      </c>
      <c r="F347" s="221" t="s">
        <v>500</v>
      </c>
      <c r="G347" s="222" t="s">
        <v>100</v>
      </c>
      <c r="H347" s="223">
        <v>1125.348</v>
      </c>
      <c r="I347" s="224"/>
      <c r="J347" s="225">
        <f>ROUND(I347*H347,2)</f>
        <v>0</v>
      </c>
      <c r="K347" s="221" t="s">
        <v>1</v>
      </c>
      <c r="L347" s="44"/>
      <c r="M347" s="226" t="s">
        <v>1</v>
      </c>
      <c r="N347" s="227" t="s">
        <v>41</v>
      </c>
      <c r="O347" s="91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0" t="s">
        <v>146</v>
      </c>
      <c r="AT347" s="230" t="s">
        <v>141</v>
      </c>
      <c r="AU347" s="230" t="s">
        <v>86</v>
      </c>
      <c r="AY347" s="17" t="s">
        <v>139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7" t="s">
        <v>84</v>
      </c>
      <c r="BK347" s="231">
        <f>ROUND(I347*H347,2)</f>
        <v>0</v>
      </c>
      <c r="BL347" s="17" t="s">
        <v>146</v>
      </c>
      <c r="BM347" s="230" t="s">
        <v>501</v>
      </c>
    </row>
    <row r="348" s="2" customFormat="1">
      <c r="A348" s="38"/>
      <c r="B348" s="39"/>
      <c r="C348" s="40"/>
      <c r="D348" s="232" t="s">
        <v>148</v>
      </c>
      <c r="E348" s="40"/>
      <c r="F348" s="233" t="s">
        <v>502</v>
      </c>
      <c r="G348" s="40"/>
      <c r="H348" s="40"/>
      <c r="I348" s="234"/>
      <c r="J348" s="40"/>
      <c r="K348" s="40"/>
      <c r="L348" s="44"/>
      <c r="M348" s="235"/>
      <c r="N348" s="236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148</v>
      </c>
      <c r="AU348" s="17" t="s">
        <v>86</v>
      </c>
    </row>
    <row r="349" s="13" customFormat="1">
      <c r="A349" s="13"/>
      <c r="B349" s="237"/>
      <c r="C349" s="238"/>
      <c r="D349" s="232" t="s">
        <v>150</v>
      </c>
      <c r="E349" s="239" t="s">
        <v>1</v>
      </c>
      <c r="F349" s="240" t="s">
        <v>622</v>
      </c>
      <c r="G349" s="238"/>
      <c r="H349" s="239" t="s">
        <v>1</v>
      </c>
      <c r="I349" s="241"/>
      <c r="J349" s="238"/>
      <c r="K349" s="238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150</v>
      </c>
      <c r="AU349" s="246" t="s">
        <v>86</v>
      </c>
      <c r="AV349" s="13" t="s">
        <v>84</v>
      </c>
      <c r="AW349" s="13" t="s">
        <v>32</v>
      </c>
      <c r="AX349" s="13" t="s">
        <v>76</v>
      </c>
      <c r="AY349" s="246" t="s">
        <v>139</v>
      </c>
    </row>
    <row r="350" s="14" customFormat="1">
      <c r="A350" s="14"/>
      <c r="B350" s="247"/>
      <c r="C350" s="248"/>
      <c r="D350" s="232" t="s">
        <v>150</v>
      </c>
      <c r="E350" s="249" t="s">
        <v>1</v>
      </c>
      <c r="F350" s="250" t="s">
        <v>623</v>
      </c>
      <c r="G350" s="248"/>
      <c r="H350" s="251">
        <v>1220.7070000000001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150</v>
      </c>
      <c r="AU350" s="257" t="s">
        <v>86</v>
      </c>
      <c r="AV350" s="14" t="s">
        <v>86</v>
      </c>
      <c r="AW350" s="14" t="s">
        <v>32</v>
      </c>
      <c r="AX350" s="14" t="s">
        <v>76</v>
      </c>
      <c r="AY350" s="257" t="s">
        <v>139</v>
      </c>
    </row>
    <row r="351" s="13" customFormat="1">
      <c r="A351" s="13"/>
      <c r="B351" s="237"/>
      <c r="C351" s="238"/>
      <c r="D351" s="232" t="s">
        <v>150</v>
      </c>
      <c r="E351" s="239" t="s">
        <v>1</v>
      </c>
      <c r="F351" s="240" t="s">
        <v>505</v>
      </c>
      <c r="G351" s="238"/>
      <c r="H351" s="239" t="s">
        <v>1</v>
      </c>
      <c r="I351" s="241"/>
      <c r="J351" s="238"/>
      <c r="K351" s="238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150</v>
      </c>
      <c r="AU351" s="246" t="s">
        <v>86</v>
      </c>
      <c r="AV351" s="13" t="s">
        <v>84</v>
      </c>
      <c r="AW351" s="13" t="s">
        <v>32</v>
      </c>
      <c r="AX351" s="13" t="s">
        <v>76</v>
      </c>
      <c r="AY351" s="246" t="s">
        <v>139</v>
      </c>
    </row>
    <row r="352" s="14" customFormat="1">
      <c r="A352" s="14"/>
      <c r="B352" s="247"/>
      <c r="C352" s="248"/>
      <c r="D352" s="232" t="s">
        <v>150</v>
      </c>
      <c r="E352" s="249" t="s">
        <v>1</v>
      </c>
      <c r="F352" s="250" t="s">
        <v>506</v>
      </c>
      <c r="G352" s="248"/>
      <c r="H352" s="251">
        <v>-95.081999999999994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150</v>
      </c>
      <c r="AU352" s="257" t="s">
        <v>86</v>
      </c>
      <c r="AV352" s="14" t="s">
        <v>86</v>
      </c>
      <c r="AW352" s="14" t="s">
        <v>32</v>
      </c>
      <c r="AX352" s="14" t="s">
        <v>76</v>
      </c>
      <c r="AY352" s="257" t="s">
        <v>139</v>
      </c>
    </row>
    <row r="353" s="13" customFormat="1">
      <c r="A353" s="13"/>
      <c r="B353" s="237"/>
      <c r="C353" s="238"/>
      <c r="D353" s="232" t="s">
        <v>150</v>
      </c>
      <c r="E353" s="239" t="s">
        <v>1</v>
      </c>
      <c r="F353" s="240" t="s">
        <v>507</v>
      </c>
      <c r="G353" s="238"/>
      <c r="H353" s="239" t="s">
        <v>1</v>
      </c>
      <c r="I353" s="241"/>
      <c r="J353" s="238"/>
      <c r="K353" s="238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150</v>
      </c>
      <c r="AU353" s="246" t="s">
        <v>86</v>
      </c>
      <c r="AV353" s="13" t="s">
        <v>84</v>
      </c>
      <c r="AW353" s="13" t="s">
        <v>32</v>
      </c>
      <c r="AX353" s="13" t="s">
        <v>76</v>
      </c>
      <c r="AY353" s="246" t="s">
        <v>139</v>
      </c>
    </row>
    <row r="354" s="14" customFormat="1">
      <c r="A354" s="14"/>
      <c r="B354" s="247"/>
      <c r="C354" s="248"/>
      <c r="D354" s="232" t="s">
        <v>150</v>
      </c>
      <c r="E354" s="249" t="s">
        <v>1</v>
      </c>
      <c r="F354" s="250" t="s">
        <v>508</v>
      </c>
      <c r="G354" s="248"/>
      <c r="H354" s="251">
        <v>-0.27700000000000002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150</v>
      </c>
      <c r="AU354" s="257" t="s">
        <v>86</v>
      </c>
      <c r="AV354" s="14" t="s">
        <v>86</v>
      </c>
      <c r="AW354" s="14" t="s">
        <v>32</v>
      </c>
      <c r="AX354" s="14" t="s">
        <v>76</v>
      </c>
      <c r="AY354" s="257" t="s">
        <v>139</v>
      </c>
    </row>
    <row r="355" s="15" customFormat="1">
      <c r="A355" s="15"/>
      <c r="B355" s="258"/>
      <c r="C355" s="259"/>
      <c r="D355" s="232" t="s">
        <v>150</v>
      </c>
      <c r="E355" s="260" t="s">
        <v>1</v>
      </c>
      <c r="F355" s="261" t="s">
        <v>153</v>
      </c>
      <c r="G355" s="259"/>
      <c r="H355" s="262">
        <v>1125.348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150</v>
      </c>
      <c r="AU355" s="268" t="s">
        <v>86</v>
      </c>
      <c r="AV355" s="15" t="s">
        <v>146</v>
      </c>
      <c r="AW355" s="15" t="s">
        <v>32</v>
      </c>
      <c r="AX355" s="15" t="s">
        <v>84</v>
      </c>
      <c r="AY355" s="268" t="s">
        <v>139</v>
      </c>
    </row>
    <row r="356" s="2" customFormat="1" ht="37.8" customHeight="1">
      <c r="A356" s="38"/>
      <c r="B356" s="39"/>
      <c r="C356" s="219" t="s">
        <v>406</v>
      </c>
      <c r="D356" s="219" t="s">
        <v>141</v>
      </c>
      <c r="E356" s="220" t="s">
        <v>510</v>
      </c>
      <c r="F356" s="221" t="s">
        <v>511</v>
      </c>
      <c r="G356" s="222" t="s">
        <v>100</v>
      </c>
      <c r="H356" s="223">
        <v>95.081999999999994</v>
      </c>
      <c r="I356" s="224"/>
      <c r="J356" s="225">
        <f>ROUND(I356*H356,2)</f>
        <v>0</v>
      </c>
      <c r="K356" s="221" t="s">
        <v>1</v>
      </c>
      <c r="L356" s="44"/>
      <c r="M356" s="226" t="s">
        <v>1</v>
      </c>
      <c r="N356" s="227" t="s">
        <v>41</v>
      </c>
      <c r="O356" s="91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0" t="s">
        <v>146</v>
      </c>
      <c r="AT356" s="230" t="s">
        <v>141</v>
      </c>
      <c r="AU356" s="230" t="s">
        <v>86</v>
      </c>
      <c r="AY356" s="17" t="s">
        <v>139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7" t="s">
        <v>84</v>
      </c>
      <c r="BK356" s="231">
        <f>ROUND(I356*H356,2)</f>
        <v>0</v>
      </c>
      <c r="BL356" s="17" t="s">
        <v>146</v>
      </c>
      <c r="BM356" s="230" t="s">
        <v>512</v>
      </c>
    </row>
    <row r="357" s="2" customFormat="1">
      <c r="A357" s="38"/>
      <c r="B357" s="39"/>
      <c r="C357" s="40"/>
      <c r="D357" s="232" t="s">
        <v>148</v>
      </c>
      <c r="E357" s="40"/>
      <c r="F357" s="233" t="s">
        <v>513</v>
      </c>
      <c r="G357" s="40"/>
      <c r="H357" s="40"/>
      <c r="I357" s="234"/>
      <c r="J357" s="40"/>
      <c r="K357" s="40"/>
      <c r="L357" s="44"/>
      <c r="M357" s="235"/>
      <c r="N357" s="236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148</v>
      </c>
      <c r="AU357" s="17" t="s">
        <v>86</v>
      </c>
    </row>
    <row r="358" s="14" customFormat="1">
      <c r="A358" s="14"/>
      <c r="B358" s="247"/>
      <c r="C358" s="248"/>
      <c r="D358" s="232" t="s">
        <v>150</v>
      </c>
      <c r="E358" s="249" t="s">
        <v>1</v>
      </c>
      <c r="F358" s="250" t="s">
        <v>624</v>
      </c>
      <c r="G358" s="248"/>
      <c r="H358" s="251">
        <v>95.081999999999994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150</v>
      </c>
      <c r="AU358" s="257" t="s">
        <v>86</v>
      </c>
      <c r="AV358" s="14" t="s">
        <v>86</v>
      </c>
      <c r="AW358" s="14" t="s">
        <v>32</v>
      </c>
      <c r="AX358" s="14" t="s">
        <v>76</v>
      </c>
      <c r="AY358" s="257" t="s">
        <v>139</v>
      </c>
    </row>
    <row r="359" s="15" customFormat="1">
      <c r="A359" s="15"/>
      <c r="B359" s="258"/>
      <c r="C359" s="259"/>
      <c r="D359" s="232" t="s">
        <v>150</v>
      </c>
      <c r="E359" s="260" t="s">
        <v>99</v>
      </c>
      <c r="F359" s="261" t="s">
        <v>153</v>
      </c>
      <c r="G359" s="259"/>
      <c r="H359" s="262">
        <v>95.081999999999994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150</v>
      </c>
      <c r="AU359" s="268" t="s">
        <v>86</v>
      </c>
      <c r="AV359" s="15" t="s">
        <v>146</v>
      </c>
      <c r="AW359" s="15" t="s">
        <v>32</v>
      </c>
      <c r="AX359" s="15" t="s">
        <v>84</v>
      </c>
      <c r="AY359" s="268" t="s">
        <v>139</v>
      </c>
    </row>
    <row r="360" s="2" customFormat="1" ht="38.55" customHeight="1">
      <c r="A360" s="38"/>
      <c r="B360" s="39"/>
      <c r="C360" s="219" t="s">
        <v>410</v>
      </c>
      <c r="D360" s="219" t="s">
        <v>141</v>
      </c>
      <c r="E360" s="220" t="s">
        <v>516</v>
      </c>
      <c r="F360" s="221" t="s">
        <v>517</v>
      </c>
      <c r="G360" s="222" t="s">
        <v>100</v>
      </c>
      <c r="H360" s="223">
        <v>0.27700000000000002</v>
      </c>
      <c r="I360" s="224"/>
      <c r="J360" s="225">
        <f>ROUND(I360*H360,2)</f>
        <v>0</v>
      </c>
      <c r="K360" s="221" t="s">
        <v>1</v>
      </c>
      <c r="L360" s="44"/>
      <c r="M360" s="226" t="s">
        <v>1</v>
      </c>
      <c r="N360" s="227" t="s">
        <v>41</v>
      </c>
      <c r="O360" s="91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146</v>
      </c>
      <c r="AT360" s="230" t="s">
        <v>141</v>
      </c>
      <c r="AU360" s="230" t="s">
        <v>86</v>
      </c>
      <c r="AY360" s="17" t="s">
        <v>139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84</v>
      </c>
      <c r="BK360" s="231">
        <f>ROUND(I360*H360,2)</f>
        <v>0</v>
      </c>
      <c r="BL360" s="17" t="s">
        <v>146</v>
      </c>
      <c r="BM360" s="230" t="s">
        <v>518</v>
      </c>
    </row>
    <row r="361" s="14" customFormat="1">
      <c r="A361" s="14"/>
      <c r="B361" s="247"/>
      <c r="C361" s="248"/>
      <c r="D361" s="232" t="s">
        <v>150</v>
      </c>
      <c r="E361" s="249" t="s">
        <v>1</v>
      </c>
      <c r="F361" s="250" t="s">
        <v>571</v>
      </c>
      <c r="G361" s="248"/>
      <c r="H361" s="251">
        <v>0.27700000000000002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150</v>
      </c>
      <c r="AU361" s="257" t="s">
        <v>86</v>
      </c>
      <c r="AV361" s="14" t="s">
        <v>86</v>
      </c>
      <c r="AW361" s="14" t="s">
        <v>32</v>
      </c>
      <c r="AX361" s="14" t="s">
        <v>76</v>
      </c>
      <c r="AY361" s="257" t="s">
        <v>139</v>
      </c>
    </row>
    <row r="362" s="15" customFormat="1">
      <c r="A362" s="15"/>
      <c r="B362" s="258"/>
      <c r="C362" s="259"/>
      <c r="D362" s="232" t="s">
        <v>150</v>
      </c>
      <c r="E362" s="260" t="s">
        <v>102</v>
      </c>
      <c r="F362" s="261" t="s">
        <v>153</v>
      </c>
      <c r="G362" s="259"/>
      <c r="H362" s="262">
        <v>0.27700000000000002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8" t="s">
        <v>150</v>
      </c>
      <c r="AU362" s="268" t="s">
        <v>86</v>
      </c>
      <c r="AV362" s="15" t="s">
        <v>146</v>
      </c>
      <c r="AW362" s="15" t="s">
        <v>32</v>
      </c>
      <c r="AX362" s="15" t="s">
        <v>84</v>
      </c>
      <c r="AY362" s="268" t="s">
        <v>139</v>
      </c>
    </row>
    <row r="363" s="12" customFormat="1" ht="22.8" customHeight="1">
      <c r="A363" s="12"/>
      <c r="B363" s="203"/>
      <c r="C363" s="204"/>
      <c r="D363" s="205" t="s">
        <v>75</v>
      </c>
      <c r="E363" s="217" t="s">
        <v>519</v>
      </c>
      <c r="F363" s="217" t="s">
        <v>520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P364</f>
        <v>0</v>
      </c>
      <c r="Q363" s="211"/>
      <c r="R363" s="212">
        <f>R364</f>
        <v>0</v>
      </c>
      <c r="S363" s="211"/>
      <c r="T363" s="213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84</v>
      </c>
      <c r="AT363" s="215" t="s">
        <v>75</v>
      </c>
      <c r="AU363" s="215" t="s">
        <v>84</v>
      </c>
      <c r="AY363" s="214" t="s">
        <v>139</v>
      </c>
      <c r="BK363" s="216">
        <f>BK364</f>
        <v>0</v>
      </c>
    </row>
    <row r="364" s="2" customFormat="1" ht="44.25" customHeight="1">
      <c r="A364" s="38"/>
      <c r="B364" s="39"/>
      <c r="C364" s="219" t="s">
        <v>414</v>
      </c>
      <c r="D364" s="219" t="s">
        <v>141</v>
      </c>
      <c r="E364" s="220" t="s">
        <v>522</v>
      </c>
      <c r="F364" s="221" t="s">
        <v>523</v>
      </c>
      <c r="G364" s="222" t="s">
        <v>100</v>
      </c>
      <c r="H364" s="223">
        <v>2231.1170000000002</v>
      </c>
      <c r="I364" s="224"/>
      <c r="J364" s="225">
        <f>ROUND(I364*H364,2)</f>
        <v>0</v>
      </c>
      <c r="K364" s="221" t="s">
        <v>1</v>
      </c>
      <c r="L364" s="44"/>
      <c r="M364" s="226" t="s">
        <v>1</v>
      </c>
      <c r="N364" s="227" t="s">
        <v>41</v>
      </c>
      <c r="O364" s="91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0" t="s">
        <v>146</v>
      </c>
      <c r="AT364" s="230" t="s">
        <v>141</v>
      </c>
      <c r="AU364" s="230" t="s">
        <v>86</v>
      </c>
      <c r="AY364" s="17" t="s">
        <v>139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7" t="s">
        <v>84</v>
      </c>
      <c r="BK364" s="231">
        <f>ROUND(I364*H364,2)</f>
        <v>0</v>
      </c>
      <c r="BL364" s="17" t="s">
        <v>146</v>
      </c>
      <c r="BM364" s="230" t="s">
        <v>524</v>
      </c>
    </row>
    <row r="365" s="12" customFormat="1" ht="25.92" customHeight="1">
      <c r="A365" s="12"/>
      <c r="B365" s="203"/>
      <c r="C365" s="204"/>
      <c r="D365" s="205" t="s">
        <v>75</v>
      </c>
      <c r="E365" s="206" t="s">
        <v>525</v>
      </c>
      <c r="F365" s="206" t="s">
        <v>526</v>
      </c>
      <c r="G365" s="204"/>
      <c r="H365" s="204"/>
      <c r="I365" s="207"/>
      <c r="J365" s="208">
        <f>BK365</f>
        <v>0</v>
      </c>
      <c r="K365" s="204"/>
      <c r="L365" s="209"/>
      <c r="M365" s="210"/>
      <c r="N365" s="211"/>
      <c r="O365" s="211"/>
      <c r="P365" s="212">
        <f>P366+P372+P375</f>
        <v>0</v>
      </c>
      <c r="Q365" s="211"/>
      <c r="R365" s="212">
        <f>R366+R372+R375</f>
        <v>0</v>
      </c>
      <c r="S365" s="211"/>
      <c r="T365" s="213">
        <f>T366+T372+T375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4" t="s">
        <v>180</v>
      </c>
      <c r="AT365" s="215" t="s">
        <v>75</v>
      </c>
      <c r="AU365" s="215" t="s">
        <v>76</v>
      </c>
      <c r="AY365" s="214" t="s">
        <v>139</v>
      </c>
      <c r="BK365" s="216">
        <f>BK366+BK372+BK375</f>
        <v>0</v>
      </c>
    </row>
    <row r="366" s="12" customFormat="1" ht="22.8" customHeight="1">
      <c r="A366" s="12"/>
      <c r="B366" s="203"/>
      <c r="C366" s="204"/>
      <c r="D366" s="205" t="s">
        <v>75</v>
      </c>
      <c r="E366" s="217" t="s">
        <v>527</v>
      </c>
      <c r="F366" s="217" t="s">
        <v>528</v>
      </c>
      <c r="G366" s="204"/>
      <c r="H366" s="204"/>
      <c r="I366" s="207"/>
      <c r="J366" s="218">
        <f>BK366</f>
        <v>0</v>
      </c>
      <c r="K366" s="204"/>
      <c r="L366" s="209"/>
      <c r="M366" s="210"/>
      <c r="N366" s="211"/>
      <c r="O366" s="211"/>
      <c r="P366" s="212">
        <f>SUM(P367:P371)</f>
        <v>0</v>
      </c>
      <c r="Q366" s="211"/>
      <c r="R366" s="212">
        <f>SUM(R367:R371)</f>
        <v>0</v>
      </c>
      <c r="S366" s="211"/>
      <c r="T366" s="213">
        <f>SUM(T367:T371)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4" t="s">
        <v>180</v>
      </c>
      <c r="AT366" s="215" t="s">
        <v>75</v>
      </c>
      <c r="AU366" s="215" t="s">
        <v>84</v>
      </c>
      <c r="AY366" s="214" t="s">
        <v>139</v>
      </c>
      <c r="BK366" s="216">
        <f>SUM(BK367:BK371)</f>
        <v>0</v>
      </c>
    </row>
    <row r="367" s="2" customFormat="1" ht="21.75" customHeight="1">
      <c r="A367" s="38"/>
      <c r="B367" s="39"/>
      <c r="C367" s="219" t="s">
        <v>419</v>
      </c>
      <c r="D367" s="219" t="s">
        <v>141</v>
      </c>
      <c r="E367" s="220" t="s">
        <v>530</v>
      </c>
      <c r="F367" s="221" t="s">
        <v>531</v>
      </c>
      <c r="G367" s="222" t="s">
        <v>532</v>
      </c>
      <c r="H367" s="223">
        <v>1</v>
      </c>
      <c r="I367" s="224"/>
      <c r="J367" s="225">
        <f>ROUND(I367*H367,2)</f>
        <v>0</v>
      </c>
      <c r="K367" s="221" t="s">
        <v>217</v>
      </c>
      <c r="L367" s="44"/>
      <c r="M367" s="226" t="s">
        <v>1</v>
      </c>
      <c r="N367" s="227" t="s">
        <v>41</v>
      </c>
      <c r="O367" s="91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0" t="s">
        <v>533</v>
      </c>
      <c r="AT367" s="230" t="s">
        <v>141</v>
      </c>
      <c r="AU367" s="230" t="s">
        <v>86</v>
      </c>
      <c r="AY367" s="17" t="s">
        <v>139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7" t="s">
        <v>84</v>
      </c>
      <c r="BK367" s="231">
        <f>ROUND(I367*H367,2)</f>
        <v>0</v>
      </c>
      <c r="BL367" s="17" t="s">
        <v>533</v>
      </c>
      <c r="BM367" s="230" t="s">
        <v>534</v>
      </c>
    </row>
    <row r="368" s="2" customFormat="1" ht="37.8" customHeight="1">
      <c r="A368" s="38"/>
      <c r="B368" s="39"/>
      <c r="C368" s="219" t="s">
        <v>423</v>
      </c>
      <c r="D368" s="219" t="s">
        <v>141</v>
      </c>
      <c r="E368" s="220" t="s">
        <v>536</v>
      </c>
      <c r="F368" s="221" t="s">
        <v>537</v>
      </c>
      <c r="G368" s="222" t="s">
        <v>532</v>
      </c>
      <c r="H368" s="223">
        <v>1</v>
      </c>
      <c r="I368" s="224"/>
      <c r="J368" s="225">
        <f>ROUND(I368*H368,2)</f>
        <v>0</v>
      </c>
      <c r="K368" s="221" t="s">
        <v>1</v>
      </c>
      <c r="L368" s="44"/>
      <c r="M368" s="226" t="s">
        <v>1</v>
      </c>
      <c r="N368" s="227" t="s">
        <v>41</v>
      </c>
      <c r="O368" s="91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0" t="s">
        <v>533</v>
      </c>
      <c r="AT368" s="230" t="s">
        <v>141</v>
      </c>
      <c r="AU368" s="230" t="s">
        <v>86</v>
      </c>
      <c r="AY368" s="17" t="s">
        <v>139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7" t="s">
        <v>84</v>
      </c>
      <c r="BK368" s="231">
        <f>ROUND(I368*H368,2)</f>
        <v>0</v>
      </c>
      <c r="BL368" s="17" t="s">
        <v>533</v>
      </c>
      <c r="BM368" s="230" t="s">
        <v>538</v>
      </c>
    </row>
    <row r="369" s="2" customFormat="1" ht="33" customHeight="1">
      <c r="A369" s="38"/>
      <c r="B369" s="39"/>
      <c r="C369" s="219" t="s">
        <v>429</v>
      </c>
      <c r="D369" s="219" t="s">
        <v>141</v>
      </c>
      <c r="E369" s="220" t="s">
        <v>539</v>
      </c>
      <c r="F369" s="221" t="s">
        <v>540</v>
      </c>
      <c r="G369" s="222" t="s">
        <v>532</v>
      </c>
      <c r="H369" s="223">
        <v>1</v>
      </c>
      <c r="I369" s="224"/>
      <c r="J369" s="225">
        <f>ROUND(I369*H369,2)</f>
        <v>0</v>
      </c>
      <c r="K369" s="221" t="s">
        <v>1</v>
      </c>
      <c r="L369" s="44"/>
      <c r="M369" s="226" t="s">
        <v>1</v>
      </c>
      <c r="N369" s="227" t="s">
        <v>41</v>
      </c>
      <c r="O369" s="91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0" t="s">
        <v>533</v>
      </c>
      <c r="AT369" s="230" t="s">
        <v>141</v>
      </c>
      <c r="AU369" s="230" t="s">
        <v>86</v>
      </c>
      <c r="AY369" s="17" t="s">
        <v>139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7" t="s">
        <v>84</v>
      </c>
      <c r="BK369" s="231">
        <f>ROUND(I369*H369,2)</f>
        <v>0</v>
      </c>
      <c r="BL369" s="17" t="s">
        <v>533</v>
      </c>
      <c r="BM369" s="230" t="s">
        <v>541</v>
      </c>
    </row>
    <row r="370" s="2" customFormat="1" ht="37.8" customHeight="1">
      <c r="A370" s="38"/>
      <c r="B370" s="39"/>
      <c r="C370" s="219" t="s">
        <v>434</v>
      </c>
      <c r="D370" s="219" t="s">
        <v>141</v>
      </c>
      <c r="E370" s="220" t="s">
        <v>548</v>
      </c>
      <c r="F370" s="221" t="s">
        <v>549</v>
      </c>
      <c r="G370" s="222" t="s">
        <v>532</v>
      </c>
      <c r="H370" s="223">
        <v>1</v>
      </c>
      <c r="I370" s="224"/>
      <c r="J370" s="225">
        <f>ROUND(I370*H370,2)</f>
        <v>0</v>
      </c>
      <c r="K370" s="221" t="s">
        <v>1</v>
      </c>
      <c r="L370" s="44"/>
      <c r="M370" s="226" t="s">
        <v>1</v>
      </c>
      <c r="N370" s="227" t="s">
        <v>41</v>
      </c>
      <c r="O370" s="91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0" t="s">
        <v>533</v>
      </c>
      <c r="AT370" s="230" t="s">
        <v>141</v>
      </c>
      <c r="AU370" s="230" t="s">
        <v>86</v>
      </c>
      <c r="AY370" s="17" t="s">
        <v>139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7" t="s">
        <v>84</v>
      </c>
      <c r="BK370" s="231">
        <f>ROUND(I370*H370,2)</f>
        <v>0</v>
      </c>
      <c r="BL370" s="17" t="s">
        <v>533</v>
      </c>
      <c r="BM370" s="230" t="s">
        <v>550</v>
      </c>
    </row>
    <row r="371" s="2" customFormat="1">
      <c r="A371" s="38"/>
      <c r="B371" s="39"/>
      <c r="C371" s="40"/>
      <c r="D371" s="232" t="s">
        <v>148</v>
      </c>
      <c r="E371" s="40"/>
      <c r="F371" s="233" t="s">
        <v>551</v>
      </c>
      <c r="G371" s="40"/>
      <c r="H371" s="40"/>
      <c r="I371" s="234"/>
      <c r="J371" s="40"/>
      <c r="K371" s="40"/>
      <c r="L371" s="44"/>
      <c r="M371" s="235"/>
      <c r="N371" s="236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148</v>
      </c>
      <c r="AU371" s="17" t="s">
        <v>86</v>
      </c>
    </row>
    <row r="372" s="12" customFormat="1" ht="22.8" customHeight="1">
      <c r="A372" s="12"/>
      <c r="B372" s="203"/>
      <c r="C372" s="204"/>
      <c r="D372" s="205" t="s">
        <v>75</v>
      </c>
      <c r="E372" s="217" t="s">
        <v>552</v>
      </c>
      <c r="F372" s="217" t="s">
        <v>553</v>
      </c>
      <c r="G372" s="204"/>
      <c r="H372" s="204"/>
      <c r="I372" s="207"/>
      <c r="J372" s="218">
        <f>BK372</f>
        <v>0</v>
      </c>
      <c r="K372" s="204"/>
      <c r="L372" s="209"/>
      <c r="M372" s="210"/>
      <c r="N372" s="211"/>
      <c r="O372" s="211"/>
      <c r="P372" s="212">
        <f>SUM(P373:P374)</f>
        <v>0</v>
      </c>
      <c r="Q372" s="211"/>
      <c r="R372" s="212">
        <f>SUM(R373:R374)</f>
        <v>0</v>
      </c>
      <c r="S372" s="211"/>
      <c r="T372" s="213">
        <f>SUM(T373:T374)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4" t="s">
        <v>180</v>
      </c>
      <c r="AT372" s="215" t="s">
        <v>75</v>
      </c>
      <c r="AU372" s="215" t="s">
        <v>84</v>
      </c>
      <c r="AY372" s="214" t="s">
        <v>139</v>
      </c>
      <c r="BK372" s="216">
        <f>SUM(BK373:BK374)</f>
        <v>0</v>
      </c>
    </row>
    <row r="373" s="2" customFormat="1" ht="49.05" customHeight="1">
      <c r="A373" s="38"/>
      <c r="B373" s="39"/>
      <c r="C373" s="219" t="s">
        <v>439</v>
      </c>
      <c r="D373" s="219" t="s">
        <v>141</v>
      </c>
      <c r="E373" s="220" t="s">
        <v>555</v>
      </c>
      <c r="F373" s="221" t="s">
        <v>556</v>
      </c>
      <c r="G373" s="222" t="s">
        <v>532</v>
      </c>
      <c r="H373" s="223">
        <v>1</v>
      </c>
      <c r="I373" s="224"/>
      <c r="J373" s="225">
        <f>ROUND(I373*H373,2)</f>
        <v>0</v>
      </c>
      <c r="K373" s="221" t="s">
        <v>1</v>
      </c>
      <c r="L373" s="44"/>
      <c r="M373" s="226" t="s">
        <v>1</v>
      </c>
      <c r="N373" s="227" t="s">
        <v>41</v>
      </c>
      <c r="O373" s="91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0" t="s">
        <v>533</v>
      </c>
      <c r="AT373" s="230" t="s">
        <v>141</v>
      </c>
      <c r="AU373" s="230" t="s">
        <v>86</v>
      </c>
      <c r="AY373" s="17" t="s">
        <v>139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7" t="s">
        <v>84</v>
      </c>
      <c r="BK373" s="231">
        <f>ROUND(I373*H373,2)</f>
        <v>0</v>
      </c>
      <c r="BL373" s="17" t="s">
        <v>533</v>
      </c>
      <c r="BM373" s="230" t="s">
        <v>557</v>
      </c>
    </row>
    <row r="374" s="2" customFormat="1" ht="24.15" customHeight="1">
      <c r="A374" s="38"/>
      <c r="B374" s="39"/>
      <c r="C374" s="219" t="s">
        <v>443</v>
      </c>
      <c r="D374" s="219" t="s">
        <v>141</v>
      </c>
      <c r="E374" s="220" t="s">
        <v>559</v>
      </c>
      <c r="F374" s="221" t="s">
        <v>560</v>
      </c>
      <c r="G374" s="222" t="s">
        <v>532</v>
      </c>
      <c r="H374" s="223">
        <v>1</v>
      </c>
      <c r="I374" s="224"/>
      <c r="J374" s="225">
        <f>ROUND(I374*H374,2)</f>
        <v>0</v>
      </c>
      <c r="K374" s="221" t="s">
        <v>217</v>
      </c>
      <c r="L374" s="44"/>
      <c r="M374" s="226" t="s">
        <v>1</v>
      </c>
      <c r="N374" s="227" t="s">
        <v>41</v>
      </c>
      <c r="O374" s="91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0" t="s">
        <v>533</v>
      </c>
      <c r="AT374" s="230" t="s">
        <v>141</v>
      </c>
      <c r="AU374" s="230" t="s">
        <v>86</v>
      </c>
      <c r="AY374" s="17" t="s">
        <v>139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7" t="s">
        <v>84</v>
      </c>
      <c r="BK374" s="231">
        <f>ROUND(I374*H374,2)</f>
        <v>0</v>
      </c>
      <c r="BL374" s="17" t="s">
        <v>533</v>
      </c>
      <c r="BM374" s="230" t="s">
        <v>561</v>
      </c>
    </row>
    <row r="375" s="12" customFormat="1" ht="22.8" customHeight="1">
      <c r="A375" s="12"/>
      <c r="B375" s="203"/>
      <c r="C375" s="204"/>
      <c r="D375" s="205" t="s">
        <v>75</v>
      </c>
      <c r="E375" s="217" t="s">
        <v>562</v>
      </c>
      <c r="F375" s="217" t="s">
        <v>563</v>
      </c>
      <c r="G375" s="204"/>
      <c r="H375" s="204"/>
      <c r="I375" s="207"/>
      <c r="J375" s="218">
        <f>BK375</f>
        <v>0</v>
      </c>
      <c r="K375" s="204"/>
      <c r="L375" s="209"/>
      <c r="M375" s="210"/>
      <c r="N375" s="211"/>
      <c r="O375" s="211"/>
      <c r="P375" s="212">
        <f>P376</f>
        <v>0</v>
      </c>
      <c r="Q375" s="211"/>
      <c r="R375" s="212">
        <f>R376</f>
        <v>0</v>
      </c>
      <c r="S375" s="211"/>
      <c r="T375" s="213">
        <f>T376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4" t="s">
        <v>180</v>
      </c>
      <c r="AT375" s="215" t="s">
        <v>75</v>
      </c>
      <c r="AU375" s="215" t="s">
        <v>84</v>
      </c>
      <c r="AY375" s="214" t="s">
        <v>139</v>
      </c>
      <c r="BK375" s="216">
        <f>BK376</f>
        <v>0</v>
      </c>
    </row>
    <row r="376" s="2" customFormat="1" ht="16.5" customHeight="1">
      <c r="A376" s="38"/>
      <c r="B376" s="39"/>
      <c r="C376" s="219" t="s">
        <v>448</v>
      </c>
      <c r="D376" s="219" t="s">
        <v>141</v>
      </c>
      <c r="E376" s="220" t="s">
        <v>565</v>
      </c>
      <c r="F376" s="221" t="s">
        <v>566</v>
      </c>
      <c r="G376" s="222" t="s">
        <v>532</v>
      </c>
      <c r="H376" s="223">
        <v>1</v>
      </c>
      <c r="I376" s="224"/>
      <c r="J376" s="225">
        <f>ROUND(I376*H376,2)</f>
        <v>0</v>
      </c>
      <c r="K376" s="221" t="s">
        <v>217</v>
      </c>
      <c r="L376" s="44"/>
      <c r="M376" s="279" t="s">
        <v>1</v>
      </c>
      <c r="N376" s="280" t="s">
        <v>41</v>
      </c>
      <c r="O376" s="281"/>
      <c r="P376" s="282">
        <f>O376*H376</f>
        <v>0</v>
      </c>
      <c r="Q376" s="282">
        <v>0</v>
      </c>
      <c r="R376" s="282">
        <f>Q376*H376</f>
        <v>0</v>
      </c>
      <c r="S376" s="282">
        <v>0</v>
      </c>
      <c r="T376" s="28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0" t="s">
        <v>533</v>
      </c>
      <c r="AT376" s="230" t="s">
        <v>141</v>
      </c>
      <c r="AU376" s="230" t="s">
        <v>86</v>
      </c>
      <c r="AY376" s="17" t="s">
        <v>139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7" t="s">
        <v>84</v>
      </c>
      <c r="BK376" s="231">
        <f>ROUND(I376*H376,2)</f>
        <v>0</v>
      </c>
      <c r="BL376" s="17" t="s">
        <v>533</v>
      </c>
      <c r="BM376" s="230" t="s">
        <v>567</v>
      </c>
    </row>
    <row r="377" s="2" customFormat="1" ht="6.96" customHeight="1">
      <c r="A377" s="38"/>
      <c r="B377" s="66"/>
      <c r="C377" s="67"/>
      <c r="D377" s="67"/>
      <c r="E377" s="67"/>
      <c r="F377" s="67"/>
      <c r="G377" s="67"/>
      <c r="H377" s="67"/>
      <c r="I377" s="67"/>
      <c r="J377" s="67"/>
      <c r="K377" s="67"/>
      <c r="L377" s="44"/>
      <c r="M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</row>
  </sheetData>
  <sheetProtection sheet="1" autoFilter="0" formatColumns="0" formatRows="0" objects="1" scenarios="1" spinCount="100000" saltValue="3Om5+z9kaqaVj/S8+krkNQRrF9cmXVxx+pQrxesFnTkJQjeBupULkpaqJI3NY9WNEauD30pLOHK+F6WBHNWyaA==" hashValue="j2eBGw2Q2oSeOJ50NRxhiiYzKZ6Ski0D2iSjgAfGFxb8Ma3BVES/8qlrR5HOMNv5Jb8HetBmNNcEbiFuT4GXCg==" algorithmName="SHA-512" password="CC35"/>
  <autoFilter ref="C127:K37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136" t="s">
        <v>93</v>
      </c>
      <c r="BA2" s="136" t="s">
        <v>93</v>
      </c>
      <c r="BB2" s="136" t="s">
        <v>94</v>
      </c>
      <c r="BC2" s="136" t="s">
        <v>625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96</v>
      </c>
      <c r="BA3" s="136" t="s">
        <v>96</v>
      </c>
      <c r="BB3" s="136" t="s">
        <v>94</v>
      </c>
      <c r="BC3" s="136" t="s">
        <v>626</v>
      </c>
      <c r="BD3" s="136" t="s">
        <v>86</v>
      </c>
    </row>
    <row r="4" s="1" customFormat="1" ht="24.96" customHeight="1">
      <c r="B4" s="20"/>
      <c r="D4" s="139" t="s">
        <v>98</v>
      </c>
      <c r="L4" s="20"/>
      <c r="M4" s="140" t="s">
        <v>10</v>
      </c>
      <c r="AT4" s="17" t="s">
        <v>4</v>
      </c>
      <c r="AZ4" s="136" t="s">
        <v>99</v>
      </c>
      <c r="BA4" s="136" t="s">
        <v>99</v>
      </c>
      <c r="BB4" s="136" t="s">
        <v>100</v>
      </c>
      <c r="BC4" s="136" t="s">
        <v>627</v>
      </c>
      <c r="BD4" s="136" t="s">
        <v>86</v>
      </c>
    </row>
    <row r="5" s="1" customFormat="1" ht="6.96" customHeight="1">
      <c r="B5" s="20"/>
      <c r="L5" s="20"/>
      <c r="AZ5" s="136" t="s">
        <v>102</v>
      </c>
      <c r="BA5" s="136" t="s">
        <v>102</v>
      </c>
      <c r="BB5" s="136" t="s">
        <v>100</v>
      </c>
      <c r="BC5" s="136" t="s">
        <v>628</v>
      </c>
      <c r="BD5" s="136" t="s">
        <v>86</v>
      </c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II/171 BĚŠINY - NEMILKOV - ZAHÁLKA,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629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18. 4. 2024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ROUND((SUM(BE128:BE347)),  2)</f>
        <v>0</v>
      </c>
      <c r="G33" s="38"/>
      <c r="H33" s="38"/>
      <c r="I33" s="156">
        <v>0.20999999999999999</v>
      </c>
      <c r="J33" s="155">
        <f>ROUND(((SUM(BE128:BE347))*I33),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ROUND((SUM(BF128:BF347)),  2)</f>
        <v>0</v>
      </c>
      <c r="G34" s="38"/>
      <c r="H34" s="38"/>
      <c r="I34" s="156">
        <v>0.12</v>
      </c>
      <c r="J34" s="155">
        <f>ROUND(((SUM(BF128:BF347))*I34),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ROUND((SUM(BG128:BG347)),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ROUND((SUM(BH128:BH347)),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ROUND((SUM(BI128:BI347)),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II/171 BĚŠINY - NEMILKOV - ZAHÁLKA,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103 - KOMUNIKACE KM 4,900 - 6,750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109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114</v>
      </c>
      <c r="E99" s="189"/>
      <c r="F99" s="189"/>
      <c r="G99" s="189"/>
      <c r="H99" s="189"/>
      <c r="I99" s="189"/>
      <c r="J99" s="190">
        <f>J159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115</v>
      </c>
      <c r="E100" s="189"/>
      <c r="F100" s="189"/>
      <c r="G100" s="189"/>
      <c r="H100" s="189"/>
      <c r="I100" s="189"/>
      <c r="J100" s="190">
        <f>J165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116</v>
      </c>
      <c r="E101" s="189"/>
      <c r="F101" s="189"/>
      <c r="G101" s="189"/>
      <c r="H101" s="189"/>
      <c r="I101" s="189"/>
      <c r="J101" s="190">
        <f>J237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117</v>
      </c>
      <c r="E102" s="189"/>
      <c r="F102" s="189"/>
      <c r="G102" s="189"/>
      <c r="H102" s="189"/>
      <c r="I102" s="189"/>
      <c r="J102" s="190">
        <f>J252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J317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119</v>
      </c>
      <c r="E104" s="189"/>
      <c r="F104" s="189"/>
      <c r="G104" s="189"/>
      <c r="H104" s="189"/>
      <c r="I104" s="189"/>
      <c r="J104" s="190">
        <f>J334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120</v>
      </c>
      <c r="E105" s="183"/>
      <c r="F105" s="183"/>
      <c r="G105" s="183"/>
      <c r="H105" s="183"/>
      <c r="I105" s="183"/>
      <c r="J105" s="184">
        <f>J336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121</v>
      </c>
      <c r="E106" s="189"/>
      <c r="F106" s="189"/>
      <c r="G106" s="189"/>
      <c r="H106" s="189"/>
      <c r="I106" s="189"/>
      <c r="J106" s="190">
        <f>J337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122</v>
      </c>
      <c r="E107" s="189"/>
      <c r="F107" s="189"/>
      <c r="G107" s="189"/>
      <c r="H107" s="189"/>
      <c r="I107" s="189"/>
      <c r="J107" s="190">
        <f>J343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123</v>
      </c>
      <c r="E108" s="189"/>
      <c r="F108" s="189"/>
      <c r="G108" s="189"/>
      <c r="H108" s="189"/>
      <c r="I108" s="189"/>
      <c r="J108" s="190">
        <f>J346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5" t="str">
        <f>E7</f>
        <v>II/171 BĚŠINY - NEMILKOV - ZAHÁLKA, OPRAVA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104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 103 - KOMUNIKACE KM 4,900 - 6,750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18. 4. 2024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SÚS PK</v>
      </c>
      <c r="G124" s="40"/>
      <c r="H124" s="40"/>
      <c r="I124" s="32" t="s">
        <v>30</v>
      </c>
      <c r="J124" s="36" t="str">
        <f>E21</f>
        <v>MACÁN PROJEKCE DS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Žižkovský Petr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2"/>
      <c r="B127" s="193"/>
      <c r="C127" s="194" t="s">
        <v>125</v>
      </c>
      <c r="D127" s="195" t="s">
        <v>61</v>
      </c>
      <c r="E127" s="195" t="s">
        <v>57</v>
      </c>
      <c r="F127" s="195" t="s">
        <v>58</v>
      </c>
      <c r="G127" s="195" t="s">
        <v>126</v>
      </c>
      <c r="H127" s="195" t="s">
        <v>127</v>
      </c>
      <c r="I127" s="195" t="s">
        <v>128</v>
      </c>
      <c r="J127" s="195" t="s">
        <v>108</v>
      </c>
      <c r="K127" s="196" t="s">
        <v>129</v>
      </c>
      <c r="L127" s="197"/>
      <c r="M127" s="100" t="s">
        <v>1</v>
      </c>
      <c r="N127" s="101" t="s">
        <v>40</v>
      </c>
      <c r="O127" s="101" t="s">
        <v>130</v>
      </c>
      <c r="P127" s="101" t="s">
        <v>131</v>
      </c>
      <c r="Q127" s="101" t="s">
        <v>132</v>
      </c>
      <c r="R127" s="101" t="s">
        <v>133</v>
      </c>
      <c r="S127" s="101" t="s">
        <v>134</v>
      </c>
      <c r="T127" s="102" t="s">
        <v>135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8"/>
      <c r="B128" s="39"/>
      <c r="C128" s="107" t="s">
        <v>136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P129+P336</f>
        <v>0</v>
      </c>
      <c r="Q128" s="104"/>
      <c r="R128" s="200">
        <f>R129+R336</f>
        <v>889.20561000000009</v>
      </c>
      <c r="S128" s="104"/>
      <c r="T128" s="201">
        <f>T129+T336</f>
        <v>1702.5354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110</v>
      </c>
      <c r="BK128" s="202">
        <f>BK129+BK336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137</v>
      </c>
      <c r="F129" s="206" t="s">
        <v>138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P130+P159+P165+P237+P252+P317+P334</f>
        <v>0</v>
      </c>
      <c r="Q129" s="211"/>
      <c r="R129" s="212">
        <f>R130+R159+R165+R237+R252+R317+R334</f>
        <v>889.20561000000009</v>
      </c>
      <c r="S129" s="211"/>
      <c r="T129" s="213">
        <f>T130+T159+T165+T237+T252+T317+T334</f>
        <v>1702.5354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139</v>
      </c>
      <c r="BK129" s="216">
        <f>BK130+BK159+BK165+BK237+BK252+BK317+BK334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140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SUM(P131:P158)</f>
        <v>0</v>
      </c>
      <c r="Q130" s="211"/>
      <c r="R130" s="212">
        <f>SUM(R131:R158)</f>
        <v>0.87035000000000007</v>
      </c>
      <c r="S130" s="211"/>
      <c r="T130" s="213">
        <f>SUM(T131:T158)</f>
        <v>1255.5699999999999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139</v>
      </c>
      <c r="BK130" s="216">
        <f>SUM(BK131:BK158)</f>
        <v>0</v>
      </c>
    </row>
    <row r="131" s="2" customFormat="1" ht="55.5" customHeight="1">
      <c r="A131" s="38"/>
      <c r="B131" s="39"/>
      <c r="C131" s="219" t="s">
        <v>84</v>
      </c>
      <c r="D131" s="219" t="s">
        <v>141</v>
      </c>
      <c r="E131" s="220" t="s">
        <v>142</v>
      </c>
      <c r="F131" s="221" t="s">
        <v>143</v>
      </c>
      <c r="G131" s="222" t="s">
        <v>144</v>
      </c>
      <c r="H131" s="223">
        <v>5150</v>
      </c>
      <c r="I131" s="224"/>
      <c r="J131" s="225">
        <f>ROUND(I131*H131,2)</f>
        <v>0</v>
      </c>
      <c r="K131" s="221" t="s">
        <v>145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0.00016000000000000001</v>
      </c>
      <c r="R131" s="228">
        <f>Q131*H131</f>
        <v>0.82400000000000007</v>
      </c>
      <c r="S131" s="228">
        <v>0.23000000000000001</v>
      </c>
      <c r="T131" s="229">
        <f>S131*H131</f>
        <v>1184.5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146</v>
      </c>
      <c r="AT131" s="230" t="s">
        <v>141</v>
      </c>
      <c r="AU131" s="230" t="s">
        <v>86</v>
      </c>
      <c r="AY131" s="17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146</v>
      </c>
      <c r="BM131" s="230" t="s">
        <v>147</v>
      </c>
    </row>
    <row r="132" s="2" customFormat="1">
      <c r="A132" s="38"/>
      <c r="B132" s="39"/>
      <c r="C132" s="40"/>
      <c r="D132" s="232" t="s">
        <v>148</v>
      </c>
      <c r="E132" s="40"/>
      <c r="F132" s="233" t="s">
        <v>630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86</v>
      </c>
    </row>
    <row r="133" s="13" customFormat="1">
      <c r="A133" s="13"/>
      <c r="B133" s="237"/>
      <c r="C133" s="238"/>
      <c r="D133" s="232" t="s">
        <v>150</v>
      </c>
      <c r="E133" s="239" t="s">
        <v>1</v>
      </c>
      <c r="F133" s="240" t="s">
        <v>151</v>
      </c>
      <c r="G133" s="238"/>
      <c r="H133" s="239" t="s">
        <v>1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150</v>
      </c>
      <c r="AU133" s="246" t="s">
        <v>86</v>
      </c>
      <c r="AV133" s="13" t="s">
        <v>84</v>
      </c>
      <c r="AW133" s="13" t="s">
        <v>32</v>
      </c>
      <c r="AX133" s="13" t="s">
        <v>76</v>
      </c>
      <c r="AY133" s="246" t="s">
        <v>139</v>
      </c>
    </row>
    <row r="134" s="14" customFormat="1">
      <c r="A134" s="14"/>
      <c r="B134" s="247"/>
      <c r="C134" s="248"/>
      <c r="D134" s="232" t="s">
        <v>150</v>
      </c>
      <c r="E134" s="249" t="s">
        <v>1</v>
      </c>
      <c r="F134" s="250" t="s">
        <v>631</v>
      </c>
      <c r="G134" s="248"/>
      <c r="H134" s="251">
        <v>5150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150</v>
      </c>
      <c r="AU134" s="257" t="s">
        <v>86</v>
      </c>
      <c r="AV134" s="14" t="s">
        <v>86</v>
      </c>
      <c r="AW134" s="14" t="s">
        <v>32</v>
      </c>
      <c r="AX134" s="14" t="s">
        <v>76</v>
      </c>
      <c r="AY134" s="257" t="s">
        <v>139</v>
      </c>
    </row>
    <row r="135" s="15" customFormat="1">
      <c r="A135" s="15"/>
      <c r="B135" s="258"/>
      <c r="C135" s="259"/>
      <c r="D135" s="232" t="s">
        <v>150</v>
      </c>
      <c r="E135" s="260" t="s">
        <v>1</v>
      </c>
      <c r="F135" s="261" t="s">
        <v>153</v>
      </c>
      <c r="G135" s="259"/>
      <c r="H135" s="262">
        <v>5150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150</v>
      </c>
      <c r="AU135" s="268" t="s">
        <v>86</v>
      </c>
      <c r="AV135" s="15" t="s">
        <v>146</v>
      </c>
      <c r="AW135" s="15" t="s">
        <v>32</v>
      </c>
      <c r="AX135" s="15" t="s">
        <v>84</v>
      </c>
      <c r="AY135" s="268" t="s">
        <v>139</v>
      </c>
    </row>
    <row r="136" s="2" customFormat="1" ht="55.5" customHeight="1">
      <c r="A136" s="38"/>
      <c r="B136" s="39"/>
      <c r="C136" s="219" t="s">
        <v>86</v>
      </c>
      <c r="D136" s="219" t="s">
        <v>141</v>
      </c>
      <c r="E136" s="220" t="s">
        <v>154</v>
      </c>
      <c r="F136" s="221" t="s">
        <v>155</v>
      </c>
      <c r="G136" s="222" t="s">
        <v>144</v>
      </c>
      <c r="H136" s="223">
        <v>515</v>
      </c>
      <c r="I136" s="224"/>
      <c r="J136" s="225">
        <f>ROUND(I136*H136,2)</f>
        <v>0</v>
      </c>
      <c r="K136" s="221" t="s">
        <v>1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9.0000000000000006E-05</v>
      </c>
      <c r="R136" s="228">
        <f>Q136*H136</f>
        <v>0.046350000000000002</v>
      </c>
      <c r="S136" s="228">
        <v>0.13800000000000001</v>
      </c>
      <c r="T136" s="229">
        <f>S136*H136</f>
        <v>71.070000000000007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146</v>
      </c>
      <c r="AT136" s="230" t="s">
        <v>141</v>
      </c>
      <c r="AU136" s="230" t="s">
        <v>86</v>
      </c>
      <c r="AY136" s="17" t="s">
        <v>139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146</v>
      </c>
      <c r="BM136" s="230" t="s">
        <v>156</v>
      </c>
    </row>
    <row r="137" s="2" customFormat="1">
      <c r="A137" s="38"/>
      <c r="B137" s="39"/>
      <c r="C137" s="40"/>
      <c r="D137" s="232" t="s">
        <v>148</v>
      </c>
      <c r="E137" s="40"/>
      <c r="F137" s="233" t="s">
        <v>630</v>
      </c>
      <c r="G137" s="40"/>
      <c r="H137" s="40"/>
      <c r="I137" s="234"/>
      <c r="J137" s="40"/>
      <c r="K137" s="40"/>
      <c r="L137" s="44"/>
      <c r="M137" s="235"/>
      <c r="N137" s="23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148</v>
      </c>
      <c r="AU137" s="17" t="s">
        <v>86</v>
      </c>
    </row>
    <row r="138" s="13" customFormat="1">
      <c r="A138" s="13"/>
      <c r="B138" s="237"/>
      <c r="C138" s="238"/>
      <c r="D138" s="232" t="s">
        <v>150</v>
      </c>
      <c r="E138" s="239" t="s">
        <v>1</v>
      </c>
      <c r="F138" s="240" t="s">
        <v>157</v>
      </c>
      <c r="G138" s="238"/>
      <c r="H138" s="239" t="s">
        <v>1</v>
      </c>
      <c r="I138" s="241"/>
      <c r="J138" s="238"/>
      <c r="K138" s="238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150</v>
      </c>
      <c r="AU138" s="246" t="s">
        <v>86</v>
      </c>
      <c r="AV138" s="13" t="s">
        <v>84</v>
      </c>
      <c r="AW138" s="13" t="s">
        <v>32</v>
      </c>
      <c r="AX138" s="13" t="s">
        <v>76</v>
      </c>
      <c r="AY138" s="246" t="s">
        <v>139</v>
      </c>
    </row>
    <row r="139" s="14" customFormat="1">
      <c r="A139" s="14"/>
      <c r="B139" s="247"/>
      <c r="C139" s="248"/>
      <c r="D139" s="232" t="s">
        <v>150</v>
      </c>
      <c r="E139" s="249" t="s">
        <v>1</v>
      </c>
      <c r="F139" s="250" t="s">
        <v>632</v>
      </c>
      <c r="G139" s="248"/>
      <c r="H139" s="251">
        <v>515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150</v>
      </c>
      <c r="AU139" s="257" t="s">
        <v>86</v>
      </c>
      <c r="AV139" s="14" t="s">
        <v>86</v>
      </c>
      <c r="AW139" s="14" t="s">
        <v>32</v>
      </c>
      <c r="AX139" s="14" t="s">
        <v>76</v>
      </c>
      <c r="AY139" s="257" t="s">
        <v>139</v>
      </c>
    </row>
    <row r="140" s="15" customFormat="1">
      <c r="A140" s="15"/>
      <c r="B140" s="258"/>
      <c r="C140" s="259"/>
      <c r="D140" s="232" t="s">
        <v>150</v>
      </c>
      <c r="E140" s="260" t="s">
        <v>1</v>
      </c>
      <c r="F140" s="261" t="s">
        <v>153</v>
      </c>
      <c r="G140" s="259"/>
      <c r="H140" s="262">
        <v>515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150</v>
      </c>
      <c r="AU140" s="268" t="s">
        <v>86</v>
      </c>
      <c r="AV140" s="15" t="s">
        <v>146</v>
      </c>
      <c r="AW140" s="15" t="s">
        <v>32</v>
      </c>
      <c r="AX140" s="15" t="s">
        <v>84</v>
      </c>
      <c r="AY140" s="268" t="s">
        <v>139</v>
      </c>
    </row>
    <row r="141" s="2" customFormat="1" ht="33" customHeight="1">
      <c r="A141" s="38"/>
      <c r="B141" s="39"/>
      <c r="C141" s="219" t="s">
        <v>159</v>
      </c>
      <c r="D141" s="219" t="s">
        <v>141</v>
      </c>
      <c r="E141" s="220" t="s">
        <v>160</v>
      </c>
      <c r="F141" s="221" t="s">
        <v>161</v>
      </c>
      <c r="G141" s="222" t="s">
        <v>94</v>
      </c>
      <c r="H141" s="223">
        <v>73.314999999999998</v>
      </c>
      <c r="I141" s="224"/>
      <c r="J141" s="225">
        <f>ROUND(I141*H141,2)</f>
        <v>0</v>
      </c>
      <c r="K141" s="221" t="s">
        <v>145</v>
      </c>
      <c r="L141" s="44"/>
      <c r="M141" s="226" t="s">
        <v>1</v>
      </c>
      <c r="N141" s="227" t="s">
        <v>41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146</v>
      </c>
      <c r="AT141" s="230" t="s">
        <v>141</v>
      </c>
      <c r="AU141" s="230" t="s">
        <v>86</v>
      </c>
      <c r="AY141" s="17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146</v>
      </c>
      <c r="BM141" s="230" t="s">
        <v>162</v>
      </c>
    </row>
    <row r="142" s="13" customFormat="1">
      <c r="A142" s="13"/>
      <c r="B142" s="237"/>
      <c r="C142" s="238"/>
      <c r="D142" s="232" t="s">
        <v>150</v>
      </c>
      <c r="E142" s="239" t="s">
        <v>1</v>
      </c>
      <c r="F142" s="240" t="s">
        <v>163</v>
      </c>
      <c r="G142" s="238"/>
      <c r="H142" s="239" t="s">
        <v>1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150</v>
      </c>
      <c r="AU142" s="246" t="s">
        <v>86</v>
      </c>
      <c r="AV142" s="13" t="s">
        <v>84</v>
      </c>
      <c r="AW142" s="13" t="s">
        <v>32</v>
      </c>
      <c r="AX142" s="13" t="s">
        <v>76</v>
      </c>
      <c r="AY142" s="246" t="s">
        <v>139</v>
      </c>
    </row>
    <row r="143" s="14" customFormat="1">
      <c r="A143" s="14"/>
      <c r="B143" s="247"/>
      <c r="C143" s="248"/>
      <c r="D143" s="232" t="s">
        <v>150</v>
      </c>
      <c r="E143" s="249" t="s">
        <v>1</v>
      </c>
      <c r="F143" s="250" t="s">
        <v>633</v>
      </c>
      <c r="G143" s="248"/>
      <c r="H143" s="251">
        <v>73.314999999999998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150</v>
      </c>
      <c r="AU143" s="257" t="s">
        <v>86</v>
      </c>
      <c r="AV143" s="14" t="s">
        <v>86</v>
      </c>
      <c r="AW143" s="14" t="s">
        <v>32</v>
      </c>
      <c r="AX143" s="14" t="s">
        <v>76</v>
      </c>
      <c r="AY143" s="257" t="s">
        <v>139</v>
      </c>
    </row>
    <row r="144" s="15" customFormat="1">
      <c r="A144" s="15"/>
      <c r="B144" s="258"/>
      <c r="C144" s="259"/>
      <c r="D144" s="232" t="s">
        <v>150</v>
      </c>
      <c r="E144" s="260" t="s">
        <v>96</v>
      </c>
      <c r="F144" s="261" t="s">
        <v>153</v>
      </c>
      <c r="G144" s="259"/>
      <c r="H144" s="262">
        <v>73.314999999999998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150</v>
      </c>
      <c r="AU144" s="268" t="s">
        <v>86</v>
      </c>
      <c r="AV144" s="15" t="s">
        <v>146</v>
      </c>
      <c r="AW144" s="15" t="s">
        <v>32</v>
      </c>
      <c r="AX144" s="15" t="s">
        <v>84</v>
      </c>
      <c r="AY144" s="268" t="s">
        <v>139</v>
      </c>
    </row>
    <row r="145" s="2" customFormat="1" ht="55.5" customHeight="1">
      <c r="A145" s="38"/>
      <c r="B145" s="39"/>
      <c r="C145" s="219" t="s">
        <v>146</v>
      </c>
      <c r="D145" s="219" t="s">
        <v>141</v>
      </c>
      <c r="E145" s="220" t="s">
        <v>165</v>
      </c>
      <c r="F145" s="221" t="s">
        <v>166</v>
      </c>
      <c r="G145" s="222" t="s">
        <v>94</v>
      </c>
      <c r="H145" s="223">
        <v>166.40000000000001</v>
      </c>
      <c r="I145" s="224"/>
      <c r="J145" s="225">
        <f>ROUND(I145*H145,2)</f>
        <v>0</v>
      </c>
      <c r="K145" s="221" t="s">
        <v>145</v>
      </c>
      <c r="L145" s="44"/>
      <c r="M145" s="226" t="s">
        <v>1</v>
      </c>
      <c r="N145" s="227" t="s">
        <v>41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146</v>
      </c>
      <c r="AT145" s="230" t="s">
        <v>141</v>
      </c>
      <c r="AU145" s="230" t="s">
        <v>86</v>
      </c>
      <c r="AY145" s="17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146</v>
      </c>
      <c r="BM145" s="230" t="s">
        <v>167</v>
      </c>
    </row>
    <row r="146" s="13" customFormat="1">
      <c r="A146" s="13"/>
      <c r="B146" s="237"/>
      <c r="C146" s="238"/>
      <c r="D146" s="232" t="s">
        <v>150</v>
      </c>
      <c r="E146" s="239" t="s">
        <v>1</v>
      </c>
      <c r="F146" s="240" t="s">
        <v>634</v>
      </c>
      <c r="G146" s="238"/>
      <c r="H146" s="239" t="s">
        <v>1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150</v>
      </c>
      <c r="AU146" s="246" t="s">
        <v>86</v>
      </c>
      <c r="AV146" s="13" t="s">
        <v>84</v>
      </c>
      <c r="AW146" s="13" t="s">
        <v>32</v>
      </c>
      <c r="AX146" s="13" t="s">
        <v>76</v>
      </c>
      <c r="AY146" s="246" t="s">
        <v>139</v>
      </c>
    </row>
    <row r="147" s="14" customFormat="1">
      <c r="A147" s="14"/>
      <c r="B147" s="247"/>
      <c r="C147" s="248"/>
      <c r="D147" s="232" t="s">
        <v>150</v>
      </c>
      <c r="E147" s="249" t="s">
        <v>1</v>
      </c>
      <c r="F147" s="250" t="s">
        <v>577</v>
      </c>
      <c r="G147" s="248"/>
      <c r="H147" s="251">
        <v>14.4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150</v>
      </c>
      <c r="AU147" s="257" t="s">
        <v>86</v>
      </c>
      <c r="AV147" s="14" t="s">
        <v>86</v>
      </c>
      <c r="AW147" s="14" t="s">
        <v>32</v>
      </c>
      <c r="AX147" s="14" t="s">
        <v>76</v>
      </c>
      <c r="AY147" s="257" t="s">
        <v>139</v>
      </c>
    </row>
    <row r="148" s="13" customFormat="1">
      <c r="A148" s="13"/>
      <c r="B148" s="237"/>
      <c r="C148" s="238"/>
      <c r="D148" s="232" t="s">
        <v>150</v>
      </c>
      <c r="E148" s="239" t="s">
        <v>1</v>
      </c>
      <c r="F148" s="240" t="s">
        <v>178</v>
      </c>
      <c r="G148" s="238"/>
      <c r="H148" s="239" t="s">
        <v>1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150</v>
      </c>
      <c r="AU148" s="246" t="s">
        <v>86</v>
      </c>
      <c r="AV148" s="13" t="s">
        <v>84</v>
      </c>
      <c r="AW148" s="13" t="s">
        <v>32</v>
      </c>
      <c r="AX148" s="13" t="s">
        <v>76</v>
      </c>
      <c r="AY148" s="246" t="s">
        <v>139</v>
      </c>
    </row>
    <row r="149" s="14" customFormat="1">
      <c r="A149" s="14"/>
      <c r="B149" s="247"/>
      <c r="C149" s="248"/>
      <c r="D149" s="232" t="s">
        <v>150</v>
      </c>
      <c r="E149" s="249" t="s">
        <v>1</v>
      </c>
      <c r="F149" s="250" t="s">
        <v>635</v>
      </c>
      <c r="G149" s="248"/>
      <c r="H149" s="251">
        <v>152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150</v>
      </c>
      <c r="AU149" s="257" t="s">
        <v>86</v>
      </c>
      <c r="AV149" s="14" t="s">
        <v>86</v>
      </c>
      <c r="AW149" s="14" t="s">
        <v>32</v>
      </c>
      <c r="AX149" s="14" t="s">
        <v>76</v>
      </c>
      <c r="AY149" s="257" t="s">
        <v>139</v>
      </c>
    </row>
    <row r="150" s="15" customFormat="1">
      <c r="A150" s="15"/>
      <c r="B150" s="258"/>
      <c r="C150" s="259"/>
      <c r="D150" s="232" t="s">
        <v>150</v>
      </c>
      <c r="E150" s="260" t="s">
        <v>93</v>
      </c>
      <c r="F150" s="261" t="s">
        <v>153</v>
      </c>
      <c r="G150" s="259"/>
      <c r="H150" s="262">
        <v>166.40000000000001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150</v>
      </c>
      <c r="AU150" s="268" t="s">
        <v>86</v>
      </c>
      <c r="AV150" s="15" t="s">
        <v>146</v>
      </c>
      <c r="AW150" s="15" t="s">
        <v>32</v>
      </c>
      <c r="AX150" s="15" t="s">
        <v>84</v>
      </c>
      <c r="AY150" s="268" t="s">
        <v>139</v>
      </c>
    </row>
    <row r="151" s="2" customFormat="1" ht="66.75" customHeight="1">
      <c r="A151" s="38"/>
      <c r="B151" s="39"/>
      <c r="C151" s="219" t="s">
        <v>180</v>
      </c>
      <c r="D151" s="219" t="s">
        <v>141</v>
      </c>
      <c r="E151" s="220" t="s">
        <v>181</v>
      </c>
      <c r="F151" s="221" t="s">
        <v>182</v>
      </c>
      <c r="G151" s="222" t="s">
        <v>94</v>
      </c>
      <c r="H151" s="223">
        <v>239.715</v>
      </c>
      <c r="I151" s="224"/>
      <c r="J151" s="225">
        <f>ROUND(I151*H151,2)</f>
        <v>0</v>
      </c>
      <c r="K151" s="221" t="s">
        <v>1</v>
      </c>
      <c r="L151" s="44"/>
      <c r="M151" s="226" t="s">
        <v>1</v>
      </c>
      <c r="N151" s="227" t="s">
        <v>41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146</v>
      </c>
      <c r="AT151" s="230" t="s">
        <v>141</v>
      </c>
      <c r="AU151" s="230" t="s">
        <v>86</v>
      </c>
      <c r="AY151" s="17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84</v>
      </c>
      <c r="BK151" s="231">
        <f>ROUND(I151*H151,2)</f>
        <v>0</v>
      </c>
      <c r="BL151" s="17" t="s">
        <v>146</v>
      </c>
      <c r="BM151" s="230" t="s">
        <v>183</v>
      </c>
    </row>
    <row r="152" s="14" customFormat="1">
      <c r="A152" s="14"/>
      <c r="B152" s="247"/>
      <c r="C152" s="248"/>
      <c r="D152" s="232" t="s">
        <v>150</v>
      </c>
      <c r="E152" s="249" t="s">
        <v>1</v>
      </c>
      <c r="F152" s="250" t="s">
        <v>96</v>
      </c>
      <c r="G152" s="248"/>
      <c r="H152" s="251">
        <v>73.314999999999998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150</v>
      </c>
      <c r="AU152" s="257" t="s">
        <v>86</v>
      </c>
      <c r="AV152" s="14" t="s">
        <v>86</v>
      </c>
      <c r="AW152" s="14" t="s">
        <v>32</v>
      </c>
      <c r="AX152" s="14" t="s">
        <v>76</v>
      </c>
      <c r="AY152" s="257" t="s">
        <v>139</v>
      </c>
    </row>
    <row r="153" s="14" customFormat="1">
      <c r="A153" s="14"/>
      <c r="B153" s="247"/>
      <c r="C153" s="248"/>
      <c r="D153" s="232" t="s">
        <v>150</v>
      </c>
      <c r="E153" s="249" t="s">
        <v>1</v>
      </c>
      <c r="F153" s="250" t="s">
        <v>93</v>
      </c>
      <c r="G153" s="248"/>
      <c r="H153" s="251">
        <v>166.40000000000001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150</v>
      </c>
      <c r="AU153" s="257" t="s">
        <v>86</v>
      </c>
      <c r="AV153" s="14" t="s">
        <v>86</v>
      </c>
      <c r="AW153" s="14" t="s">
        <v>32</v>
      </c>
      <c r="AX153" s="14" t="s">
        <v>76</v>
      </c>
      <c r="AY153" s="257" t="s">
        <v>139</v>
      </c>
    </row>
    <row r="154" s="15" customFormat="1">
      <c r="A154" s="15"/>
      <c r="B154" s="258"/>
      <c r="C154" s="259"/>
      <c r="D154" s="232" t="s">
        <v>150</v>
      </c>
      <c r="E154" s="260" t="s">
        <v>1</v>
      </c>
      <c r="F154" s="261" t="s">
        <v>153</v>
      </c>
      <c r="G154" s="259"/>
      <c r="H154" s="262">
        <v>239.715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150</v>
      </c>
      <c r="AU154" s="268" t="s">
        <v>86</v>
      </c>
      <c r="AV154" s="15" t="s">
        <v>146</v>
      </c>
      <c r="AW154" s="15" t="s">
        <v>32</v>
      </c>
      <c r="AX154" s="15" t="s">
        <v>84</v>
      </c>
      <c r="AY154" s="268" t="s">
        <v>139</v>
      </c>
    </row>
    <row r="155" s="2" customFormat="1" ht="33" customHeight="1">
      <c r="A155" s="38"/>
      <c r="B155" s="39"/>
      <c r="C155" s="219" t="s">
        <v>184</v>
      </c>
      <c r="D155" s="219" t="s">
        <v>141</v>
      </c>
      <c r="E155" s="220" t="s">
        <v>185</v>
      </c>
      <c r="F155" s="221" t="s">
        <v>186</v>
      </c>
      <c r="G155" s="222" t="s">
        <v>144</v>
      </c>
      <c r="H155" s="223">
        <v>236.5</v>
      </c>
      <c r="I155" s="224"/>
      <c r="J155" s="225">
        <f>ROUND(I155*H155,2)</f>
        <v>0</v>
      </c>
      <c r="K155" s="221" t="s">
        <v>145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146</v>
      </c>
      <c r="AT155" s="230" t="s">
        <v>141</v>
      </c>
      <c r="AU155" s="230" t="s">
        <v>86</v>
      </c>
      <c r="AY155" s="17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146</v>
      </c>
      <c r="BM155" s="230" t="s">
        <v>187</v>
      </c>
    </row>
    <row r="156" s="13" customFormat="1">
      <c r="A156" s="13"/>
      <c r="B156" s="237"/>
      <c r="C156" s="238"/>
      <c r="D156" s="232" t="s">
        <v>150</v>
      </c>
      <c r="E156" s="239" t="s">
        <v>1</v>
      </c>
      <c r="F156" s="240" t="s">
        <v>188</v>
      </c>
      <c r="G156" s="238"/>
      <c r="H156" s="239" t="s">
        <v>1</v>
      </c>
      <c r="I156" s="241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150</v>
      </c>
      <c r="AU156" s="246" t="s">
        <v>86</v>
      </c>
      <c r="AV156" s="13" t="s">
        <v>84</v>
      </c>
      <c r="AW156" s="13" t="s">
        <v>32</v>
      </c>
      <c r="AX156" s="13" t="s">
        <v>76</v>
      </c>
      <c r="AY156" s="246" t="s">
        <v>139</v>
      </c>
    </row>
    <row r="157" s="14" customFormat="1">
      <c r="A157" s="14"/>
      <c r="B157" s="247"/>
      <c r="C157" s="248"/>
      <c r="D157" s="232" t="s">
        <v>150</v>
      </c>
      <c r="E157" s="249" t="s">
        <v>1</v>
      </c>
      <c r="F157" s="250" t="s">
        <v>636</v>
      </c>
      <c r="G157" s="248"/>
      <c r="H157" s="251">
        <v>236.5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150</v>
      </c>
      <c r="AU157" s="257" t="s">
        <v>86</v>
      </c>
      <c r="AV157" s="14" t="s">
        <v>86</v>
      </c>
      <c r="AW157" s="14" t="s">
        <v>32</v>
      </c>
      <c r="AX157" s="14" t="s">
        <v>76</v>
      </c>
      <c r="AY157" s="257" t="s">
        <v>139</v>
      </c>
    </row>
    <row r="158" s="15" customFormat="1">
      <c r="A158" s="15"/>
      <c r="B158" s="258"/>
      <c r="C158" s="259"/>
      <c r="D158" s="232" t="s">
        <v>150</v>
      </c>
      <c r="E158" s="260" t="s">
        <v>1</v>
      </c>
      <c r="F158" s="261" t="s">
        <v>153</v>
      </c>
      <c r="G158" s="259"/>
      <c r="H158" s="262">
        <v>236.5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150</v>
      </c>
      <c r="AU158" s="268" t="s">
        <v>86</v>
      </c>
      <c r="AV158" s="15" t="s">
        <v>146</v>
      </c>
      <c r="AW158" s="15" t="s">
        <v>32</v>
      </c>
      <c r="AX158" s="15" t="s">
        <v>84</v>
      </c>
      <c r="AY158" s="268" t="s">
        <v>139</v>
      </c>
    </row>
    <row r="159" s="12" customFormat="1" ht="22.8" customHeight="1">
      <c r="A159" s="12"/>
      <c r="B159" s="203"/>
      <c r="C159" s="204"/>
      <c r="D159" s="205" t="s">
        <v>75</v>
      </c>
      <c r="E159" s="217" t="s">
        <v>146</v>
      </c>
      <c r="F159" s="217" t="s">
        <v>213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SUM(P160:P164)</f>
        <v>0</v>
      </c>
      <c r="Q159" s="211"/>
      <c r="R159" s="212">
        <f>SUM(R160:R164)</f>
        <v>0</v>
      </c>
      <c r="S159" s="211"/>
      <c r="T159" s="213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84</v>
      </c>
      <c r="AT159" s="215" t="s">
        <v>75</v>
      </c>
      <c r="AU159" s="215" t="s">
        <v>84</v>
      </c>
      <c r="AY159" s="214" t="s">
        <v>139</v>
      </c>
      <c r="BK159" s="216">
        <f>SUM(BK160:BK164)</f>
        <v>0</v>
      </c>
    </row>
    <row r="160" s="2" customFormat="1" ht="44.25" customHeight="1">
      <c r="A160" s="38"/>
      <c r="B160" s="39"/>
      <c r="C160" s="219" t="s">
        <v>191</v>
      </c>
      <c r="D160" s="219" t="s">
        <v>141</v>
      </c>
      <c r="E160" s="220" t="s">
        <v>215</v>
      </c>
      <c r="F160" s="221" t="s">
        <v>216</v>
      </c>
      <c r="G160" s="222" t="s">
        <v>94</v>
      </c>
      <c r="H160" s="223">
        <v>2</v>
      </c>
      <c r="I160" s="224"/>
      <c r="J160" s="225">
        <f>ROUND(I160*H160,2)</f>
        <v>0</v>
      </c>
      <c r="K160" s="221" t="s">
        <v>217</v>
      </c>
      <c r="L160" s="44"/>
      <c r="M160" s="226" t="s">
        <v>1</v>
      </c>
      <c r="N160" s="227" t="s">
        <v>41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146</v>
      </c>
      <c r="AT160" s="230" t="s">
        <v>141</v>
      </c>
      <c r="AU160" s="230" t="s">
        <v>86</v>
      </c>
      <c r="AY160" s="17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84</v>
      </c>
      <c r="BK160" s="231">
        <f>ROUND(I160*H160,2)</f>
        <v>0</v>
      </c>
      <c r="BL160" s="17" t="s">
        <v>146</v>
      </c>
      <c r="BM160" s="230" t="s">
        <v>218</v>
      </c>
    </row>
    <row r="161" s="2" customFormat="1">
      <c r="A161" s="38"/>
      <c r="B161" s="39"/>
      <c r="C161" s="40"/>
      <c r="D161" s="232" t="s">
        <v>148</v>
      </c>
      <c r="E161" s="40"/>
      <c r="F161" s="233" t="s">
        <v>219</v>
      </c>
      <c r="G161" s="40"/>
      <c r="H161" s="40"/>
      <c r="I161" s="234"/>
      <c r="J161" s="40"/>
      <c r="K161" s="40"/>
      <c r="L161" s="44"/>
      <c r="M161" s="235"/>
      <c r="N161" s="23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148</v>
      </c>
      <c r="AU161" s="17" t="s">
        <v>86</v>
      </c>
    </row>
    <row r="162" s="13" customFormat="1">
      <c r="A162" s="13"/>
      <c r="B162" s="237"/>
      <c r="C162" s="238"/>
      <c r="D162" s="232" t="s">
        <v>150</v>
      </c>
      <c r="E162" s="239" t="s">
        <v>1</v>
      </c>
      <c r="F162" s="240" t="s">
        <v>634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150</v>
      </c>
      <c r="AU162" s="246" t="s">
        <v>86</v>
      </c>
      <c r="AV162" s="13" t="s">
        <v>84</v>
      </c>
      <c r="AW162" s="13" t="s">
        <v>32</v>
      </c>
      <c r="AX162" s="13" t="s">
        <v>76</v>
      </c>
      <c r="AY162" s="246" t="s">
        <v>139</v>
      </c>
    </row>
    <row r="163" s="14" customFormat="1">
      <c r="A163" s="14"/>
      <c r="B163" s="247"/>
      <c r="C163" s="248"/>
      <c r="D163" s="232" t="s">
        <v>150</v>
      </c>
      <c r="E163" s="249" t="s">
        <v>1</v>
      </c>
      <c r="F163" s="250" t="s">
        <v>221</v>
      </c>
      <c r="G163" s="248"/>
      <c r="H163" s="251">
        <v>2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150</v>
      </c>
      <c r="AU163" s="257" t="s">
        <v>86</v>
      </c>
      <c r="AV163" s="14" t="s">
        <v>86</v>
      </c>
      <c r="AW163" s="14" t="s">
        <v>32</v>
      </c>
      <c r="AX163" s="14" t="s">
        <v>76</v>
      </c>
      <c r="AY163" s="257" t="s">
        <v>139</v>
      </c>
    </row>
    <row r="164" s="15" customFormat="1">
      <c r="A164" s="15"/>
      <c r="B164" s="258"/>
      <c r="C164" s="259"/>
      <c r="D164" s="232" t="s">
        <v>150</v>
      </c>
      <c r="E164" s="260" t="s">
        <v>1</v>
      </c>
      <c r="F164" s="261" t="s">
        <v>153</v>
      </c>
      <c r="G164" s="259"/>
      <c r="H164" s="262">
        <v>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150</v>
      </c>
      <c r="AU164" s="268" t="s">
        <v>86</v>
      </c>
      <c r="AV164" s="15" t="s">
        <v>146</v>
      </c>
      <c r="AW164" s="15" t="s">
        <v>32</v>
      </c>
      <c r="AX164" s="15" t="s">
        <v>84</v>
      </c>
      <c r="AY164" s="268" t="s">
        <v>139</v>
      </c>
    </row>
    <row r="165" s="12" customFormat="1" ht="22.8" customHeight="1">
      <c r="A165" s="12"/>
      <c r="B165" s="203"/>
      <c r="C165" s="204"/>
      <c r="D165" s="205" t="s">
        <v>75</v>
      </c>
      <c r="E165" s="217" t="s">
        <v>180</v>
      </c>
      <c r="F165" s="217" t="s">
        <v>228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SUM(P166:P236)</f>
        <v>0</v>
      </c>
      <c r="Q165" s="211"/>
      <c r="R165" s="212">
        <f>SUM(R166:R236)</f>
        <v>802.64300000000003</v>
      </c>
      <c r="S165" s="211"/>
      <c r="T165" s="213">
        <f>SUM(T166:T236)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84</v>
      </c>
      <c r="AT165" s="215" t="s">
        <v>75</v>
      </c>
      <c r="AU165" s="215" t="s">
        <v>84</v>
      </c>
      <c r="AY165" s="214" t="s">
        <v>139</v>
      </c>
      <c r="BK165" s="216">
        <f>SUM(BK166:BK236)</f>
        <v>0</v>
      </c>
    </row>
    <row r="166" s="2" customFormat="1" ht="37.8" customHeight="1">
      <c r="A166" s="38"/>
      <c r="B166" s="39"/>
      <c r="C166" s="219" t="s">
        <v>197</v>
      </c>
      <c r="D166" s="219" t="s">
        <v>141</v>
      </c>
      <c r="E166" s="220" t="s">
        <v>251</v>
      </c>
      <c r="F166" s="221" t="s">
        <v>252</v>
      </c>
      <c r="G166" s="222" t="s">
        <v>144</v>
      </c>
      <c r="H166" s="223">
        <v>380</v>
      </c>
      <c r="I166" s="224"/>
      <c r="J166" s="225">
        <f>ROUND(I166*H166,2)</f>
        <v>0</v>
      </c>
      <c r="K166" s="221" t="s">
        <v>145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146</v>
      </c>
      <c r="AT166" s="230" t="s">
        <v>141</v>
      </c>
      <c r="AU166" s="230" t="s">
        <v>86</v>
      </c>
      <c r="AY166" s="17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146</v>
      </c>
      <c r="BM166" s="230" t="s">
        <v>637</v>
      </c>
    </row>
    <row r="167" s="13" customFormat="1">
      <c r="A167" s="13"/>
      <c r="B167" s="237"/>
      <c r="C167" s="238"/>
      <c r="D167" s="232" t="s">
        <v>150</v>
      </c>
      <c r="E167" s="239" t="s">
        <v>1</v>
      </c>
      <c r="F167" s="240" t="s">
        <v>178</v>
      </c>
      <c r="G167" s="238"/>
      <c r="H167" s="239" t="s">
        <v>1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150</v>
      </c>
      <c r="AU167" s="246" t="s">
        <v>86</v>
      </c>
      <c r="AV167" s="13" t="s">
        <v>84</v>
      </c>
      <c r="AW167" s="13" t="s">
        <v>32</v>
      </c>
      <c r="AX167" s="13" t="s">
        <v>76</v>
      </c>
      <c r="AY167" s="246" t="s">
        <v>139</v>
      </c>
    </row>
    <row r="168" s="14" customFormat="1">
      <c r="A168" s="14"/>
      <c r="B168" s="247"/>
      <c r="C168" s="248"/>
      <c r="D168" s="232" t="s">
        <v>150</v>
      </c>
      <c r="E168" s="249" t="s">
        <v>1</v>
      </c>
      <c r="F168" s="250" t="s">
        <v>638</v>
      </c>
      <c r="G168" s="248"/>
      <c r="H168" s="251">
        <v>380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150</v>
      </c>
      <c r="AU168" s="257" t="s">
        <v>86</v>
      </c>
      <c r="AV168" s="14" t="s">
        <v>86</v>
      </c>
      <c r="AW168" s="14" t="s">
        <v>32</v>
      </c>
      <c r="AX168" s="14" t="s">
        <v>76</v>
      </c>
      <c r="AY168" s="257" t="s">
        <v>139</v>
      </c>
    </row>
    <row r="169" s="15" customFormat="1">
      <c r="A169" s="15"/>
      <c r="B169" s="258"/>
      <c r="C169" s="259"/>
      <c r="D169" s="232" t="s">
        <v>150</v>
      </c>
      <c r="E169" s="260" t="s">
        <v>1</v>
      </c>
      <c r="F169" s="261" t="s">
        <v>153</v>
      </c>
      <c r="G169" s="259"/>
      <c r="H169" s="262">
        <v>380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150</v>
      </c>
      <c r="AU169" s="268" t="s">
        <v>86</v>
      </c>
      <c r="AV169" s="15" t="s">
        <v>146</v>
      </c>
      <c r="AW169" s="15" t="s">
        <v>32</v>
      </c>
      <c r="AX169" s="15" t="s">
        <v>84</v>
      </c>
      <c r="AY169" s="268" t="s">
        <v>139</v>
      </c>
    </row>
    <row r="170" s="2" customFormat="1" ht="37.8" customHeight="1">
      <c r="A170" s="38"/>
      <c r="B170" s="39"/>
      <c r="C170" s="219" t="s">
        <v>203</v>
      </c>
      <c r="D170" s="219" t="s">
        <v>141</v>
      </c>
      <c r="E170" s="220" t="s">
        <v>256</v>
      </c>
      <c r="F170" s="221" t="s">
        <v>257</v>
      </c>
      <c r="G170" s="222" t="s">
        <v>144</v>
      </c>
      <c r="H170" s="223">
        <v>380</v>
      </c>
      <c r="I170" s="224"/>
      <c r="J170" s="225">
        <f>ROUND(I170*H170,2)</f>
        <v>0</v>
      </c>
      <c r="K170" s="221" t="s">
        <v>145</v>
      </c>
      <c r="L170" s="44"/>
      <c r="M170" s="226" t="s">
        <v>1</v>
      </c>
      <c r="N170" s="227" t="s">
        <v>41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146</v>
      </c>
      <c r="AT170" s="230" t="s">
        <v>141</v>
      </c>
      <c r="AU170" s="230" t="s">
        <v>86</v>
      </c>
      <c r="AY170" s="17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84</v>
      </c>
      <c r="BK170" s="231">
        <f>ROUND(I170*H170,2)</f>
        <v>0</v>
      </c>
      <c r="BL170" s="17" t="s">
        <v>146</v>
      </c>
      <c r="BM170" s="230" t="s">
        <v>639</v>
      </c>
    </row>
    <row r="171" s="13" customFormat="1">
      <c r="A171" s="13"/>
      <c r="B171" s="237"/>
      <c r="C171" s="238"/>
      <c r="D171" s="232" t="s">
        <v>150</v>
      </c>
      <c r="E171" s="239" t="s">
        <v>1</v>
      </c>
      <c r="F171" s="240" t="s">
        <v>178</v>
      </c>
      <c r="G171" s="238"/>
      <c r="H171" s="239" t="s">
        <v>1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150</v>
      </c>
      <c r="AU171" s="246" t="s">
        <v>86</v>
      </c>
      <c r="AV171" s="13" t="s">
        <v>84</v>
      </c>
      <c r="AW171" s="13" t="s">
        <v>32</v>
      </c>
      <c r="AX171" s="13" t="s">
        <v>76</v>
      </c>
      <c r="AY171" s="246" t="s">
        <v>139</v>
      </c>
    </row>
    <row r="172" s="14" customFormat="1">
      <c r="A172" s="14"/>
      <c r="B172" s="247"/>
      <c r="C172" s="248"/>
      <c r="D172" s="232" t="s">
        <v>150</v>
      </c>
      <c r="E172" s="249" t="s">
        <v>1</v>
      </c>
      <c r="F172" s="250" t="s">
        <v>638</v>
      </c>
      <c r="G172" s="248"/>
      <c r="H172" s="251">
        <v>380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150</v>
      </c>
      <c r="AU172" s="257" t="s">
        <v>86</v>
      </c>
      <c r="AV172" s="14" t="s">
        <v>86</v>
      </c>
      <c r="AW172" s="14" t="s">
        <v>32</v>
      </c>
      <c r="AX172" s="14" t="s">
        <v>76</v>
      </c>
      <c r="AY172" s="257" t="s">
        <v>139</v>
      </c>
    </row>
    <row r="173" s="15" customFormat="1">
      <c r="A173" s="15"/>
      <c r="B173" s="258"/>
      <c r="C173" s="259"/>
      <c r="D173" s="232" t="s">
        <v>150</v>
      </c>
      <c r="E173" s="260" t="s">
        <v>1</v>
      </c>
      <c r="F173" s="261" t="s">
        <v>153</v>
      </c>
      <c r="G173" s="259"/>
      <c r="H173" s="262">
        <v>380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150</v>
      </c>
      <c r="AU173" s="268" t="s">
        <v>86</v>
      </c>
      <c r="AV173" s="15" t="s">
        <v>146</v>
      </c>
      <c r="AW173" s="15" t="s">
        <v>32</v>
      </c>
      <c r="AX173" s="15" t="s">
        <v>84</v>
      </c>
      <c r="AY173" s="268" t="s">
        <v>139</v>
      </c>
    </row>
    <row r="174" s="2" customFormat="1" ht="33" customHeight="1">
      <c r="A174" s="38"/>
      <c r="B174" s="39"/>
      <c r="C174" s="219" t="s">
        <v>209</v>
      </c>
      <c r="D174" s="219" t="s">
        <v>141</v>
      </c>
      <c r="E174" s="220" t="s">
        <v>265</v>
      </c>
      <c r="F174" s="221" t="s">
        <v>266</v>
      </c>
      <c r="G174" s="222" t="s">
        <v>144</v>
      </c>
      <c r="H174" s="223">
        <v>236.5</v>
      </c>
      <c r="I174" s="224"/>
      <c r="J174" s="225">
        <f>ROUND(I174*H174,2)</f>
        <v>0</v>
      </c>
      <c r="K174" s="221" t="s">
        <v>145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146</v>
      </c>
      <c r="AT174" s="230" t="s">
        <v>141</v>
      </c>
      <c r="AU174" s="230" t="s">
        <v>86</v>
      </c>
      <c r="AY174" s="17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146</v>
      </c>
      <c r="BM174" s="230" t="s">
        <v>267</v>
      </c>
    </row>
    <row r="175" s="13" customFormat="1">
      <c r="A175" s="13"/>
      <c r="B175" s="237"/>
      <c r="C175" s="238"/>
      <c r="D175" s="232" t="s">
        <v>150</v>
      </c>
      <c r="E175" s="239" t="s">
        <v>1</v>
      </c>
      <c r="F175" s="240" t="s">
        <v>188</v>
      </c>
      <c r="G175" s="238"/>
      <c r="H175" s="239" t="s">
        <v>1</v>
      </c>
      <c r="I175" s="241"/>
      <c r="J175" s="238"/>
      <c r="K175" s="238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150</v>
      </c>
      <c r="AU175" s="246" t="s">
        <v>86</v>
      </c>
      <c r="AV175" s="13" t="s">
        <v>84</v>
      </c>
      <c r="AW175" s="13" t="s">
        <v>32</v>
      </c>
      <c r="AX175" s="13" t="s">
        <v>76</v>
      </c>
      <c r="AY175" s="246" t="s">
        <v>139</v>
      </c>
    </row>
    <row r="176" s="14" customFormat="1">
      <c r="A176" s="14"/>
      <c r="B176" s="247"/>
      <c r="C176" s="248"/>
      <c r="D176" s="232" t="s">
        <v>150</v>
      </c>
      <c r="E176" s="249" t="s">
        <v>1</v>
      </c>
      <c r="F176" s="250" t="s">
        <v>636</v>
      </c>
      <c r="G176" s="248"/>
      <c r="H176" s="251">
        <v>236.5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150</v>
      </c>
      <c r="AU176" s="257" t="s">
        <v>86</v>
      </c>
      <c r="AV176" s="14" t="s">
        <v>86</v>
      </c>
      <c r="AW176" s="14" t="s">
        <v>32</v>
      </c>
      <c r="AX176" s="14" t="s">
        <v>76</v>
      </c>
      <c r="AY176" s="257" t="s">
        <v>139</v>
      </c>
    </row>
    <row r="177" s="15" customFormat="1">
      <c r="A177" s="15"/>
      <c r="B177" s="258"/>
      <c r="C177" s="259"/>
      <c r="D177" s="232" t="s">
        <v>150</v>
      </c>
      <c r="E177" s="260" t="s">
        <v>1</v>
      </c>
      <c r="F177" s="261" t="s">
        <v>153</v>
      </c>
      <c r="G177" s="259"/>
      <c r="H177" s="262">
        <v>236.5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150</v>
      </c>
      <c r="AU177" s="268" t="s">
        <v>86</v>
      </c>
      <c r="AV177" s="15" t="s">
        <v>146</v>
      </c>
      <c r="AW177" s="15" t="s">
        <v>32</v>
      </c>
      <c r="AX177" s="15" t="s">
        <v>84</v>
      </c>
      <c r="AY177" s="268" t="s">
        <v>139</v>
      </c>
    </row>
    <row r="178" s="2" customFormat="1" ht="37.8" customHeight="1">
      <c r="A178" s="38"/>
      <c r="B178" s="39"/>
      <c r="C178" s="219" t="s">
        <v>214</v>
      </c>
      <c r="D178" s="219" t="s">
        <v>141</v>
      </c>
      <c r="E178" s="220" t="s">
        <v>268</v>
      </c>
      <c r="F178" s="221" t="s">
        <v>269</v>
      </c>
      <c r="G178" s="222" t="s">
        <v>144</v>
      </c>
      <c r="H178" s="223">
        <v>7590</v>
      </c>
      <c r="I178" s="224"/>
      <c r="J178" s="225">
        <f>ROUND(I178*H178,2)</f>
        <v>0</v>
      </c>
      <c r="K178" s="221" t="s">
        <v>145</v>
      </c>
      <c r="L178" s="44"/>
      <c r="M178" s="226" t="s">
        <v>1</v>
      </c>
      <c r="N178" s="227" t="s">
        <v>41</v>
      </c>
      <c r="O178" s="91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146</v>
      </c>
      <c r="AT178" s="230" t="s">
        <v>141</v>
      </c>
      <c r="AU178" s="230" t="s">
        <v>86</v>
      </c>
      <c r="AY178" s="17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146</v>
      </c>
      <c r="BM178" s="230" t="s">
        <v>270</v>
      </c>
    </row>
    <row r="179" s="2" customFormat="1">
      <c r="A179" s="38"/>
      <c r="B179" s="39"/>
      <c r="C179" s="40"/>
      <c r="D179" s="232" t="s">
        <v>148</v>
      </c>
      <c r="E179" s="40"/>
      <c r="F179" s="233" t="s">
        <v>271</v>
      </c>
      <c r="G179" s="40"/>
      <c r="H179" s="40"/>
      <c r="I179" s="234"/>
      <c r="J179" s="40"/>
      <c r="K179" s="40"/>
      <c r="L179" s="44"/>
      <c r="M179" s="235"/>
      <c r="N179" s="23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148</v>
      </c>
      <c r="AU179" s="17" t="s">
        <v>86</v>
      </c>
    </row>
    <row r="180" s="13" customFormat="1">
      <c r="A180" s="13"/>
      <c r="B180" s="237"/>
      <c r="C180" s="238"/>
      <c r="D180" s="232" t="s">
        <v>150</v>
      </c>
      <c r="E180" s="239" t="s">
        <v>1</v>
      </c>
      <c r="F180" s="240" t="s">
        <v>272</v>
      </c>
      <c r="G180" s="238"/>
      <c r="H180" s="239" t="s">
        <v>1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150</v>
      </c>
      <c r="AU180" s="246" t="s">
        <v>86</v>
      </c>
      <c r="AV180" s="13" t="s">
        <v>84</v>
      </c>
      <c r="AW180" s="13" t="s">
        <v>32</v>
      </c>
      <c r="AX180" s="13" t="s">
        <v>76</v>
      </c>
      <c r="AY180" s="246" t="s">
        <v>139</v>
      </c>
    </row>
    <row r="181" s="14" customFormat="1">
      <c r="A181" s="14"/>
      <c r="B181" s="247"/>
      <c r="C181" s="248"/>
      <c r="D181" s="232" t="s">
        <v>150</v>
      </c>
      <c r="E181" s="249" t="s">
        <v>1</v>
      </c>
      <c r="F181" s="250" t="s">
        <v>640</v>
      </c>
      <c r="G181" s="248"/>
      <c r="H181" s="251">
        <v>7590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150</v>
      </c>
      <c r="AU181" s="257" t="s">
        <v>86</v>
      </c>
      <c r="AV181" s="14" t="s">
        <v>86</v>
      </c>
      <c r="AW181" s="14" t="s">
        <v>32</v>
      </c>
      <c r="AX181" s="14" t="s">
        <v>76</v>
      </c>
      <c r="AY181" s="257" t="s">
        <v>139</v>
      </c>
    </row>
    <row r="182" s="15" customFormat="1">
      <c r="A182" s="15"/>
      <c r="B182" s="258"/>
      <c r="C182" s="259"/>
      <c r="D182" s="232" t="s">
        <v>150</v>
      </c>
      <c r="E182" s="260" t="s">
        <v>1</v>
      </c>
      <c r="F182" s="261" t="s">
        <v>153</v>
      </c>
      <c r="G182" s="259"/>
      <c r="H182" s="262">
        <v>7590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150</v>
      </c>
      <c r="AU182" s="268" t="s">
        <v>86</v>
      </c>
      <c r="AV182" s="15" t="s">
        <v>146</v>
      </c>
      <c r="AW182" s="15" t="s">
        <v>32</v>
      </c>
      <c r="AX182" s="15" t="s">
        <v>84</v>
      </c>
      <c r="AY182" s="268" t="s">
        <v>139</v>
      </c>
    </row>
    <row r="183" s="2" customFormat="1" ht="49.05" customHeight="1">
      <c r="A183" s="38"/>
      <c r="B183" s="39"/>
      <c r="C183" s="219" t="s">
        <v>8</v>
      </c>
      <c r="D183" s="219" t="s">
        <v>141</v>
      </c>
      <c r="E183" s="220" t="s">
        <v>641</v>
      </c>
      <c r="F183" s="221" t="s">
        <v>642</v>
      </c>
      <c r="G183" s="222" t="s">
        <v>144</v>
      </c>
      <c r="H183" s="223">
        <v>7590</v>
      </c>
      <c r="I183" s="224"/>
      <c r="J183" s="225">
        <f>ROUND(I183*H183,2)</f>
        <v>0</v>
      </c>
      <c r="K183" s="221" t="s">
        <v>145</v>
      </c>
      <c r="L183" s="44"/>
      <c r="M183" s="226" t="s">
        <v>1</v>
      </c>
      <c r="N183" s="227" t="s">
        <v>41</v>
      </c>
      <c r="O183" s="91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146</v>
      </c>
      <c r="AT183" s="230" t="s">
        <v>141</v>
      </c>
      <c r="AU183" s="230" t="s">
        <v>86</v>
      </c>
      <c r="AY183" s="17" t="s">
        <v>139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84</v>
      </c>
      <c r="BK183" s="231">
        <f>ROUND(I183*H183,2)</f>
        <v>0</v>
      </c>
      <c r="BL183" s="17" t="s">
        <v>146</v>
      </c>
      <c r="BM183" s="230" t="s">
        <v>643</v>
      </c>
    </row>
    <row r="184" s="13" customFormat="1">
      <c r="A184" s="13"/>
      <c r="B184" s="237"/>
      <c r="C184" s="238"/>
      <c r="D184" s="232" t="s">
        <v>150</v>
      </c>
      <c r="E184" s="239" t="s">
        <v>1</v>
      </c>
      <c r="F184" s="240" t="s">
        <v>278</v>
      </c>
      <c r="G184" s="238"/>
      <c r="H184" s="239" t="s">
        <v>1</v>
      </c>
      <c r="I184" s="241"/>
      <c r="J184" s="238"/>
      <c r="K184" s="238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150</v>
      </c>
      <c r="AU184" s="246" t="s">
        <v>86</v>
      </c>
      <c r="AV184" s="13" t="s">
        <v>84</v>
      </c>
      <c r="AW184" s="13" t="s">
        <v>32</v>
      </c>
      <c r="AX184" s="13" t="s">
        <v>76</v>
      </c>
      <c r="AY184" s="246" t="s">
        <v>139</v>
      </c>
    </row>
    <row r="185" s="14" customFormat="1">
      <c r="A185" s="14"/>
      <c r="B185" s="247"/>
      <c r="C185" s="248"/>
      <c r="D185" s="232" t="s">
        <v>150</v>
      </c>
      <c r="E185" s="249" t="s">
        <v>1</v>
      </c>
      <c r="F185" s="250" t="s">
        <v>640</v>
      </c>
      <c r="G185" s="248"/>
      <c r="H185" s="251">
        <v>7590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150</v>
      </c>
      <c r="AU185" s="257" t="s">
        <v>86</v>
      </c>
      <c r="AV185" s="14" t="s">
        <v>86</v>
      </c>
      <c r="AW185" s="14" t="s">
        <v>32</v>
      </c>
      <c r="AX185" s="14" t="s">
        <v>76</v>
      </c>
      <c r="AY185" s="257" t="s">
        <v>139</v>
      </c>
    </row>
    <row r="186" s="15" customFormat="1">
      <c r="A186" s="15"/>
      <c r="B186" s="258"/>
      <c r="C186" s="259"/>
      <c r="D186" s="232" t="s">
        <v>150</v>
      </c>
      <c r="E186" s="260" t="s">
        <v>1</v>
      </c>
      <c r="F186" s="261" t="s">
        <v>153</v>
      </c>
      <c r="G186" s="259"/>
      <c r="H186" s="262">
        <v>7590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150</v>
      </c>
      <c r="AU186" s="268" t="s">
        <v>86</v>
      </c>
      <c r="AV186" s="15" t="s">
        <v>146</v>
      </c>
      <c r="AW186" s="15" t="s">
        <v>32</v>
      </c>
      <c r="AX186" s="15" t="s">
        <v>84</v>
      </c>
      <c r="AY186" s="268" t="s">
        <v>139</v>
      </c>
    </row>
    <row r="187" s="2" customFormat="1" ht="66.75" customHeight="1">
      <c r="A187" s="38"/>
      <c r="B187" s="39"/>
      <c r="C187" s="219" t="s">
        <v>229</v>
      </c>
      <c r="D187" s="219" t="s">
        <v>141</v>
      </c>
      <c r="E187" s="220" t="s">
        <v>644</v>
      </c>
      <c r="F187" s="221" t="s">
        <v>645</v>
      </c>
      <c r="G187" s="222" t="s">
        <v>144</v>
      </c>
      <c r="H187" s="223">
        <v>7590</v>
      </c>
      <c r="I187" s="224"/>
      <c r="J187" s="225">
        <f>ROUND(I187*H187,2)</f>
        <v>0</v>
      </c>
      <c r="K187" s="221" t="s">
        <v>145</v>
      </c>
      <c r="L187" s="44"/>
      <c r="M187" s="226" t="s">
        <v>1</v>
      </c>
      <c r="N187" s="227" t="s">
        <v>41</v>
      </c>
      <c r="O187" s="91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146</v>
      </c>
      <c r="AT187" s="230" t="s">
        <v>141</v>
      </c>
      <c r="AU187" s="230" t="s">
        <v>86</v>
      </c>
      <c r="AY187" s="17" t="s">
        <v>139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84</v>
      </c>
      <c r="BK187" s="231">
        <f>ROUND(I187*H187,2)</f>
        <v>0</v>
      </c>
      <c r="BL187" s="17" t="s">
        <v>146</v>
      </c>
      <c r="BM187" s="230" t="s">
        <v>282</v>
      </c>
    </row>
    <row r="188" s="13" customFormat="1">
      <c r="A188" s="13"/>
      <c r="B188" s="237"/>
      <c r="C188" s="238"/>
      <c r="D188" s="232" t="s">
        <v>150</v>
      </c>
      <c r="E188" s="239" t="s">
        <v>1</v>
      </c>
      <c r="F188" s="240" t="s">
        <v>278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86</v>
      </c>
      <c r="AV188" s="13" t="s">
        <v>84</v>
      </c>
      <c r="AW188" s="13" t="s">
        <v>32</v>
      </c>
      <c r="AX188" s="13" t="s">
        <v>76</v>
      </c>
      <c r="AY188" s="246" t="s">
        <v>139</v>
      </c>
    </row>
    <row r="189" s="14" customFormat="1">
      <c r="A189" s="14"/>
      <c r="B189" s="247"/>
      <c r="C189" s="248"/>
      <c r="D189" s="232" t="s">
        <v>150</v>
      </c>
      <c r="E189" s="249" t="s">
        <v>1</v>
      </c>
      <c r="F189" s="250" t="s">
        <v>640</v>
      </c>
      <c r="G189" s="248"/>
      <c r="H189" s="251">
        <v>7590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150</v>
      </c>
      <c r="AU189" s="257" t="s">
        <v>86</v>
      </c>
      <c r="AV189" s="14" t="s">
        <v>86</v>
      </c>
      <c r="AW189" s="14" t="s">
        <v>32</v>
      </c>
      <c r="AX189" s="14" t="s">
        <v>76</v>
      </c>
      <c r="AY189" s="257" t="s">
        <v>139</v>
      </c>
    </row>
    <row r="190" s="15" customFormat="1">
      <c r="A190" s="15"/>
      <c r="B190" s="258"/>
      <c r="C190" s="259"/>
      <c r="D190" s="232" t="s">
        <v>150</v>
      </c>
      <c r="E190" s="260" t="s">
        <v>1</v>
      </c>
      <c r="F190" s="261" t="s">
        <v>153</v>
      </c>
      <c r="G190" s="259"/>
      <c r="H190" s="262">
        <v>7590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150</v>
      </c>
      <c r="AU190" s="268" t="s">
        <v>86</v>
      </c>
      <c r="AV190" s="15" t="s">
        <v>146</v>
      </c>
      <c r="AW190" s="15" t="s">
        <v>32</v>
      </c>
      <c r="AX190" s="15" t="s">
        <v>84</v>
      </c>
      <c r="AY190" s="268" t="s">
        <v>139</v>
      </c>
    </row>
    <row r="191" s="2" customFormat="1" ht="16.5" customHeight="1">
      <c r="A191" s="38"/>
      <c r="B191" s="39"/>
      <c r="C191" s="269" t="s">
        <v>235</v>
      </c>
      <c r="D191" s="269" t="s">
        <v>284</v>
      </c>
      <c r="E191" s="270" t="s">
        <v>285</v>
      </c>
      <c r="F191" s="271" t="s">
        <v>286</v>
      </c>
      <c r="G191" s="272" t="s">
        <v>100</v>
      </c>
      <c r="H191" s="273">
        <v>218.21299999999999</v>
      </c>
      <c r="I191" s="274"/>
      <c r="J191" s="275">
        <f>ROUND(I191*H191,2)</f>
        <v>0</v>
      </c>
      <c r="K191" s="271" t="s">
        <v>145</v>
      </c>
      <c r="L191" s="276"/>
      <c r="M191" s="277" t="s">
        <v>1</v>
      </c>
      <c r="N191" s="278" t="s">
        <v>41</v>
      </c>
      <c r="O191" s="91"/>
      <c r="P191" s="228">
        <f>O191*H191</f>
        <v>0</v>
      </c>
      <c r="Q191" s="228">
        <v>1</v>
      </c>
      <c r="R191" s="228">
        <f>Q191*H191</f>
        <v>218.21299999999999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197</v>
      </c>
      <c r="AT191" s="230" t="s">
        <v>284</v>
      </c>
      <c r="AU191" s="230" t="s">
        <v>86</v>
      </c>
      <c r="AY191" s="17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146</v>
      </c>
      <c r="BM191" s="230" t="s">
        <v>287</v>
      </c>
    </row>
    <row r="192" s="2" customFormat="1">
      <c r="A192" s="38"/>
      <c r="B192" s="39"/>
      <c r="C192" s="40"/>
      <c r="D192" s="232" t="s">
        <v>148</v>
      </c>
      <c r="E192" s="40"/>
      <c r="F192" s="233" t="s">
        <v>288</v>
      </c>
      <c r="G192" s="40"/>
      <c r="H192" s="40"/>
      <c r="I192" s="234"/>
      <c r="J192" s="40"/>
      <c r="K192" s="40"/>
      <c r="L192" s="44"/>
      <c r="M192" s="235"/>
      <c r="N192" s="23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148</v>
      </c>
      <c r="AU192" s="17" t="s">
        <v>86</v>
      </c>
    </row>
    <row r="193" s="13" customFormat="1">
      <c r="A193" s="13"/>
      <c r="B193" s="237"/>
      <c r="C193" s="238"/>
      <c r="D193" s="232" t="s">
        <v>150</v>
      </c>
      <c r="E193" s="239" t="s">
        <v>1</v>
      </c>
      <c r="F193" s="240" t="s">
        <v>646</v>
      </c>
      <c r="G193" s="238"/>
      <c r="H193" s="239" t="s">
        <v>1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150</v>
      </c>
      <c r="AU193" s="246" t="s">
        <v>86</v>
      </c>
      <c r="AV193" s="13" t="s">
        <v>84</v>
      </c>
      <c r="AW193" s="13" t="s">
        <v>32</v>
      </c>
      <c r="AX193" s="13" t="s">
        <v>76</v>
      </c>
      <c r="AY193" s="246" t="s">
        <v>139</v>
      </c>
    </row>
    <row r="194" s="14" customFormat="1">
      <c r="A194" s="14"/>
      <c r="B194" s="247"/>
      <c r="C194" s="248"/>
      <c r="D194" s="232" t="s">
        <v>150</v>
      </c>
      <c r="E194" s="249" t="s">
        <v>1</v>
      </c>
      <c r="F194" s="250" t="s">
        <v>647</v>
      </c>
      <c r="G194" s="248"/>
      <c r="H194" s="251">
        <v>218.21299999999999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150</v>
      </c>
      <c r="AU194" s="257" t="s">
        <v>86</v>
      </c>
      <c r="AV194" s="14" t="s">
        <v>86</v>
      </c>
      <c r="AW194" s="14" t="s">
        <v>32</v>
      </c>
      <c r="AX194" s="14" t="s">
        <v>76</v>
      </c>
      <c r="AY194" s="257" t="s">
        <v>139</v>
      </c>
    </row>
    <row r="195" s="15" customFormat="1">
      <c r="A195" s="15"/>
      <c r="B195" s="258"/>
      <c r="C195" s="259"/>
      <c r="D195" s="232" t="s">
        <v>150</v>
      </c>
      <c r="E195" s="260" t="s">
        <v>1</v>
      </c>
      <c r="F195" s="261" t="s">
        <v>153</v>
      </c>
      <c r="G195" s="259"/>
      <c r="H195" s="262">
        <v>218.21299999999999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150</v>
      </c>
      <c r="AU195" s="268" t="s">
        <v>86</v>
      </c>
      <c r="AV195" s="15" t="s">
        <v>146</v>
      </c>
      <c r="AW195" s="15" t="s">
        <v>32</v>
      </c>
      <c r="AX195" s="15" t="s">
        <v>84</v>
      </c>
      <c r="AY195" s="268" t="s">
        <v>139</v>
      </c>
    </row>
    <row r="196" s="2" customFormat="1" ht="21.75" customHeight="1">
      <c r="A196" s="38"/>
      <c r="B196" s="39"/>
      <c r="C196" s="269" t="s">
        <v>241</v>
      </c>
      <c r="D196" s="269" t="s">
        <v>284</v>
      </c>
      <c r="E196" s="270" t="s">
        <v>292</v>
      </c>
      <c r="F196" s="271" t="s">
        <v>293</v>
      </c>
      <c r="G196" s="272" t="s">
        <v>100</v>
      </c>
      <c r="H196" s="273">
        <v>174.56999999999999</v>
      </c>
      <c r="I196" s="274"/>
      <c r="J196" s="275">
        <f>ROUND(I196*H196,2)</f>
        <v>0</v>
      </c>
      <c r="K196" s="271" t="s">
        <v>145</v>
      </c>
      <c r="L196" s="276"/>
      <c r="M196" s="277" t="s">
        <v>1</v>
      </c>
      <c r="N196" s="278" t="s">
        <v>41</v>
      </c>
      <c r="O196" s="91"/>
      <c r="P196" s="228">
        <f>O196*H196</f>
        <v>0</v>
      </c>
      <c r="Q196" s="228">
        <v>1</v>
      </c>
      <c r="R196" s="228">
        <f>Q196*H196</f>
        <v>174.56999999999999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197</v>
      </c>
      <c r="AT196" s="230" t="s">
        <v>284</v>
      </c>
      <c r="AU196" s="230" t="s">
        <v>86</v>
      </c>
      <c r="AY196" s="17" t="s">
        <v>139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146</v>
      </c>
      <c r="BM196" s="230" t="s">
        <v>294</v>
      </c>
    </row>
    <row r="197" s="2" customFormat="1">
      <c r="A197" s="38"/>
      <c r="B197" s="39"/>
      <c r="C197" s="40"/>
      <c r="D197" s="232" t="s">
        <v>148</v>
      </c>
      <c r="E197" s="40"/>
      <c r="F197" s="233" t="s">
        <v>295</v>
      </c>
      <c r="G197" s="40"/>
      <c r="H197" s="40"/>
      <c r="I197" s="234"/>
      <c r="J197" s="40"/>
      <c r="K197" s="40"/>
      <c r="L197" s="44"/>
      <c r="M197" s="235"/>
      <c r="N197" s="236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148</v>
      </c>
      <c r="AU197" s="17" t="s">
        <v>86</v>
      </c>
    </row>
    <row r="198" s="13" customFormat="1">
      <c r="A198" s="13"/>
      <c r="B198" s="237"/>
      <c r="C198" s="238"/>
      <c r="D198" s="232" t="s">
        <v>150</v>
      </c>
      <c r="E198" s="239" t="s">
        <v>1</v>
      </c>
      <c r="F198" s="240" t="s">
        <v>646</v>
      </c>
      <c r="G198" s="238"/>
      <c r="H198" s="239" t="s">
        <v>1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150</v>
      </c>
      <c r="AU198" s="246" t="s">
        <v>86</v>
      </c>
      <c r="AV198" s="13" t="s">
        <v>84</v>
      </c>
      <c r="AW198" s="13" t="s">
        <v>32</v>
      </c>
      <c r="AX198" s="13" t="s">
        <v>76</v>
      </c>
      <c r="AY198" s="246" t="s">
        <v>139</v>
      </c>
    </row>
    <row r="199" s="14" customFormat="1">
      <c r="A199" s="14"/>
      <c r="B199" s="247"/>
      <c r="C199" s="248"/>
      <c r="D199" s="232" t="s">
        <v>150</v>
      </c>
      <c r="E199" s="249" t="s">
        <v>1</v>
      </c>
      <c r="F199" s="250" t="s">
        <v>648</v>
      </c>
      <c r="G199" s="248"/>
      <c r="H199" s="251">
        <v>174.56999999999999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150</v>
      </c>
      <c r="AU199" s="257" t="s">
        <v>86</v>
      </c>
      <c r="AV199" s="14" t="s">
        <v>86</v>
      </c>
      <c r="AW199" s="14" t="s">
        <v>32</v>
      </c>
      <c r="AX199" s="14" t="s">
        <v>76</v>
      </c>
      <c r="AY199" s="257" t="s">
        <v>139</v>
      </c>
    </row>
    <row r="200" s="15" customFormat="1">
      <c r="A200" s="15"/>
      <c r="B200" s="258"/>
      <c r="C200" s="259"/>
      <c r="D200" s="232" t="s">
        <v>150</v>
      </c>
      <c r="E200" s="260" t="s">
        <v>1</v>
      </c>
      <c r="F200" s="261" t="s">
        <v>153</v>
      </c>
      <c r="G200" s="259"/>
      <c r="H200" s="262">
        <v>174.56999999999999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150</v>
      </c>
      <c r="AU200" s="268" t="s">
        <v>86</v>
      </c>
      <c r="AV200" s="15" t="s">
        <v>146</v>
      </c>
      <c r="AW200" s="15" t="s">
        <v>32</v>
      </c>
      <c r="AX200" s="15" t="s">
        <v>84</v>
      </c>
      <c r="AY200" s="268" t="s">
        <v>139</v>
      </c>
    </row>
    <row r="201" s="2" customFormat="1" ht="49.05" customHeight="1">
      <c r="A201" s="38"/>
      <c r="B201" s="39"/>
      <c r="C201" s="219" t="s">
        <v>246</v>
      </c>
      <c r="D201" s="219" t="s">
        <v>141</v>
      </c>
      <c r="E201" s="220" t="s">
        <v>298</v>
      </c>
      <c r="F201" s="221" t="s">
        <v>299</v>
      </c>
      <c r="G201" s="222" t="s">
        <v>144</v>
      </c>
      <c r="H201" s="223">
        <v>515</v>
      </c>
      <c r="I201" s="224"/>
      <c r="J201" s="225">
        <f>ROUND(I201*H201,2)</f>
        <v>0</v>
      </c>
      <c r="K201" s="221" t="s">
        <v>145</v>
      </c>
      <c r="L201" s="44"/>
      <c r="M201" s="226" t="s">
        <v>1</v>
      </c>
      <c r="N201" s="227" t="s">
        <v>41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146</v>
      </c>
      <c r="AT201" s="230" t="s">
        <v>141</v>
      </c>
      <c r="AU201" s="230" t="s">
        <v>86</v>
      </c>
      <c r="AY201" s="17" t="s">
        <v>139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84</v>
      </c>
      <c r="BK201" s="231">
        <f>ROUND(I201*H201,2)</f>
        <v>0</v>
      </c>
      <c r="BL201" s="17" t="s">
        <v>146</v>
      </c>
      <c r="BM201" s="230" t="s">
        <v>300</v>
      </c>
    </row>
    <row r="202" s="13" customFormat="1">
      <c r="A202" s="13"/>
      <c r="B202" s="237"/>
      <c r="C202" s="238"/>
      <c r="D202" s="232" t="s">
        <v>150</v>
      </c>
      <c r="E202" s="239" t="s">
        <v>1</v>
      </c>
      <c r="F202" s="240" t="s">
        <v>157</v>
      </c>
      <c r="G202" s="238"/>
      <c r="H202" s="239" t="s">
        <v>1</v>
      </c>
      <c r="I202" s="241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150</v>
      </c>
      <c r="AU202" s="246" t="s">
        <v>86</v>
      </c>
      <c r="AV202" s="13" t="s">
        <v>84</v>
      </c>
      <c r="AW202" s="13" t="s">
        <v>32</v>
      </c>
      <c r="AX202" s="13" t="s">
        <v>76</v>
      </c>
      <c r="AY202" s="246" t="s">
        <v>139</v>
      </c>
    </row>
    <row r="203" s="14" customFormat="1">
      <c r="A203" s="14"/>
      <c r="B203" s="247"/>
      <c r="C203" s="248"/>
      <c r="D203" s="232" t="s">
        <v>150</v>
      </c>
      <c r="E203" s="249" t="s">
        <v>1</v>
      </c>
      <c r="F203" s="250" t="s">
        <v>632</v>
      </c>
      <c r="G203" s="248"/>
      <c r="H203" s="251">
        <v>515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150</v>
      </c>
      <c r="AU203" s="257" t="s">
        <v>86</v>
      </c>
      <c r="AV203" s="14" t="s">
        <v>86</v>
      </c>
      <c r="AW203" s="14" t="s">
        <v>32</v>
      </c>
      <c r="AX203" s="14" t="s">
        <v>76</v>
      </c>
      <c r="AY203" s="257" t="s">
        <v>139</v>
      </c>
    </row>
    <row r="204" s="15" customFormat="1">
      <c r="A204" s="15"/>
      <c r="B204" s="258"/>
      <c r="C204" s="259"/>
      <c r="D204" s="232" t="s">
        <v>150</v>
      </c>
      <c r="E204" s="260" t="s">
        <v>1</v>
      </c>
      <c r="F204" s="261" t="s">
        <v>153</v>
      </c>
      <c r="G204" s="259"/>
      <c r="H204" s="262">
        <v>515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150</v>
      </c>
      <c r="AU204" s="268" t="s">
        <v>86</v>
      </c>
      <c r="AV204" s="15" t="s">
        <v>146</v>
      </c>
      <c r="AW204" s="15" t="s">
        <v>32</v>
      </c>
      <c r="AX204" s="15" t="s">
        <v>84</v>
      </c>
      <c r="AY204" s="268" t="s">
        <v>139</v>
      </c>
    </row>
    <row r="205" s="2" customFormat="1" ht="24.15" customHeight="1">
      <c r="A205" s="38"/>
      <c r="B205" s="39"/>
      <c r="C205" s="219" t="s">
        <v>250</v>
      </c>
      <c r="D205" s="219" t="s">
        <v>141</v>
      </c>
      <c r="E205" s="220" t="s">
        <v>302</v>
      </c>
      <c r="F205" s="221" t="s">
        <v>303</v>
      </c>
      <c r="G205" s="222" t="s">
        <v>144</v>
      </c>
      <c r="H205" s="223">
        <v>5407.5</v>
      </c>
      <c r="I205" s="224"/>
      <c r="J205" s="225">
        <f>ROUND(I205*H205,2)</f>
        <v>0</v>
      </c>
      <c r="K205" s="221" t="s">
        <v>145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146</v>
      </c>
      <c r="AT205" s="230" t="s">
        <v>141</v>
      </c>
      <c r="AU205" s="230" t="s">
        <v>86</v>
      </c>
      <c r="AY205" s="17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146</v>
      </c>
      <c r="BM205" s="230" t="s">
        <v>304</v>
      </c>
    </row>
    <row r="206" s="13" customFormat="1">
      <c r="A206" s="13"/>
      <c r="B206" s="237"/>
      <c r="C206" s="238"/>
      <c r="D206" s="232" t="s">
        <v>150</v>
      </c>
      <c r="E206" s="239" t="s">
        <v>1</v>
      </c>
      <c r="F206" s="240" t="s">
        <v>151</v>
      </c>
      <c r="G206" s="238"/>
      <c r="H206" s="239" t="s">
        <v>1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150</v>
      </c>
      <c r="AU206" s="246" t="s">
        <v>86</v>
      </c>
      <c r="AV206" s="13" t="s">
        <v>84</v>
      </c>
      <c r="AW206" s="13" t="s">
        <v>32</v>
      </c>
      <c r="AX206" s="13" t="s">
        <v>76</v>
      </c>
      <c r="AY206" s="246" t="s">
        <v>139</v>
      </c>
    </row>
    <row r="207" s="14" customFormat="1">
      <c r="A207" s="14"/>
      <c r="B207" s="247"/>
      <c r="C207" s="248"/>
      <c r="D207" s="232" t="s">
        <v>150</v>
      </c>
      <c r="E207" s="249" t="s">
        <v>1</v>
      </c>
      <c r="F207" s="250" t="s">
        <v>649</v>
      </c>
      <c r="G207" s="248"/>
      <c r="H207" s="251">
        <v>5407.5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150</v>
      </c>
      <c r="AU207" s="257" t="s">
        <v>86</v>
      </c>
      <c r="AV207" s="14" t="s">
        <v>86</v>
      </c>
      <c r="AW207" s="14" t="s">
        <v>32</v>
      </c>
      <c r="AX207" s="14" t="s">
        <v>76</v>
      </c>
      <c r="AY207" s="257" t="s">
        <v>139</v>
      </c>
    </row>
    <row r="208" s="15" customFormat="1">
      <c r="A208" s="15"/>
      <c r="B208" s="258"/>
      <c r="C208" s="259"/>
      <c r="D208" s="232" t="s">
        <v>150</v>
      </c>
      <c r="E208" s="260" t="s">
        <v>1</v>
      </c>
      <c r="F208" s="261" t="s">
        <v>153</v>
      </c>
      <c r="G208" s="259"/>
      <c r="H208" s="262">
        <v>5407.5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150</v>
      </c>
      <c r="AU208" s="268" t="s">
        <v>86</v>
      </c>
      <c r="AV208" s="15" t="s">
        <v>146</v>
      </c>
      <c r="AW208" s="15" t="s">
        <v>32</v>
      </c>
      <c r="AX208" s="15" t="s">
        <v>84</v>
      </c>
      <c r="AY208" s="268" t="s">
        <v>139</v>
      </c>
    </row>
    <row r="209" s="2" customFormat="1" ht="44.25" customHeight="1">
      <c r="A209" s="38"/>
      <c r="B209" s="39"/>
      <c r="C209" s="219" t="s">
        <v>255</v>
      </c>
      <c r="D209" s="219" t="s">
        <v>141</v>
      </c>
      <c r="E209" s="220" t="s">
        <v>307</v>
      </c>
      <c r="F209" s="221" t="s">
        <v>308</v>
      </c>
      <c r="G209" s="222" t="s">
        <v>144</v>
      </c>
      <c r="H209" s="223">
        <v>12458.25</v>
      </c>
      <c r="I209" s="224"/>
      <c r="J209" s="225">
        <f>ROUND(I209*H209,2)</f>
        <v>0</v>
      </c>
      <c r="K209" s="221" t="s">
        <v>145</v>
      </c>
      <c r="L209" s="44"/>
      <c r="M209" s="226" t="s">
        <v>1</v>
      </c>
      <c r="N209" s="227" t="s">
        <v>41</v>
      </c>
      <c r="O209" s="91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146</v>
      </c>
      <c r="AT209" s="230" t="s">
        <v>141</v>
      </c>
      <c r="AU209" s="230" t="s">
        <v>86</v>
      </c>
      <c r="AY209" s="17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84</v>
      </c>
      <c r="BK209" s="231">
        <f>ROUND(I209*H209,2)</f>
        <v>0</v>
      </c>
      <c r="BL209" s="17" t="s">
        <v>146</v>
      </c>
      <c r="BM209" s="230" t="s">
        <v>309</v>
      </c>
    </row>
    <row r="210" s="13" customFormat="1">
      <c r="A210" s="13"/>
      <c r="B210" s="237"/>
      <c r="C210" s="238"/>
      <c r="D210" s="232" t="s">
        <v>150</v>
      </c>
      <c r="E210" s="239" t="s">
        <v>1</v>
      </c>
      <c r="F210" s="240" t="s">
        <v>272</v>
      </c>
      <c r="G210" s="238"/>
      <c r="H210" s="239" t="s">
        <v>1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150</v>
      </c>
      <c r="AU210" s="246" t="s">
        <v>86</v>
      </c>
      <c r="AV210" s="13" t="s">
        <v>84</v>
      </c>
      <c r="AW210" s="13" t="s">
        <v>32</v>
      </c>
      <c r="AX210" s="13" t="s">
        <v>76</v>
      </c>
      <c r="AY210" s="246" t="s">
        <v>139</v>
      </c>
    </row>
    <row r="211" s="14" customFormat="1">
      <c r="A211" s="14"/>
      <c r="B211" s="247"/>
      <c r="C211" s="248"/>
      <c r="D211" s="232" t="s">
        <v>150</v>
      </c>
      <c r="E211" s="249" t="s">
        <v>1</v>
      </c>
      <c r="F211" s="250" t="s">
        <v>650</v>
      </c>
      <c r="G211" s="248"/>
      <c r="H211" s="251">
        <v>6825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150</v>
      </c>
      <c r="AU211" s="257" t="s">
        <v>86</v>
      </c>
      <c r="AV211" s="14" t="s">
        <v>86</v>
      </c>
      <c r="AW211" s="14" t="s">
        <v>32</v>
      </c>
      <c r="AX211" s="14" t="s">
        <v>76</v>
      </c>
      <c r="AY211" s="257" t="s">
        <v>139</v>
      </c>
    </row>
    <row r="212" s="13" customFormat="1">
      <c r="A212" s="13"/>
      <c r="B212" s="237"/>
      <c r="C212" s="238"/>
      <c r="D212" s="232" t="s">
        <v>150</v>
      </c>
      <c r="E212" s="239" t="s">
        <v>1</v>
      </c>
      <c r="F212" s="240" t="s">
        <v>151</v>
      </c>
      <c r="G212" s="238"/>
      <c r="H212" s="239" t="s">
        <v>1</v>
      </c>
      <c r="I212" s="241"/>
      <c r="J212" s="238"/>
      <c r="K212" s="238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150</v>
      </c>
      <c r="AU212" s="246" t="s">
        <v>86</v>
      </c>
      <c r="AV212" s="13" t="s">
        <v>84</v>
      </c>
      <c r="AW212" s="13" t="s">
        <v>32</v>
      </c>
      <c r="AX212" s="13" t="s">
        <v>76</v>
      </c>
      <c r="AY212" s="246" t="s">
        <v>139</v>
      </c>
    </row>
    <row r="213" s="14" customFormat="1">
      <c r="A213" s="14"/>
      <c r="B213" s="247"/>
      <c r="C213" s="248"/>
      <c r="D213" s="232" t="s">
        <v>150</v>
      </c>
      <c r="E213" s="249" t="s">
        <v>1</v>
      </c>
      <c r="F213" s="250" t="s">
        <v>649</v>
      </c>
      <c r="G213" s="248"/>
      <c r="H213" s="251">
        <v>5407.5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150</v>
      </c>
      <c r="AU213" s="257" t="s">
        <v>86</v>
      </c>
      <c r="AV213" s="14" t="s">
        <v>86</v>
      </c>
      <c r="AW213" s="14" t="s">
        <v>32</v>
      </c>
      <c r="AX213" s="14" t="s">
        <v>76</v>
      </c>
      <c r="AY213" s="257" t="s">
        <v>139</v>
      </c>
    </row>
    <row r="214" s="13" customFormat="1">
      <c r="A214" s="13"/>
      <c r="B214" s="237"/>
      <c r="C214" s="238"/>
      <c r="D214" s="232" t="s">
        <v>150</v>
      </c>
      <c r="E214" s="239" t="s">
        <v>1</v>
      </c>
      <c r="F214" s="240" t="s">
        <v>188</v>
      </c>
      <c r="G214" s="238"/>
      <c r="H214" s="239" t="s">
        <v>1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150</v>
      </c>
      <c r="AU214" s="246" t="s">
        <v>86</v>
      </c>
      <c r="AV214" s="13" t="s">
        <v>84</v>
      </c>
      <c r="AW214" s="13" t="s">
        <v>32</v>
      </c>
      <c r="AX214" s="13" t="s">
        <v>76</v>
      </c>
      <c r="AY214" s="246" t="s">
        <v>139</v>
      </c>
    </row>
    <row r="215" s="14" customFormat="1">
      <c r="A215" s="14"/>
      <c r="B215" s="247"/>
      <c r="C215" s="248"/>
      <c r="D215" s="232" t="s">
        <v>150</v>
      </c>
      <c r="E215" s="249" t="s">
        <v>1</v>
      </c>
      <c r="F215" s="250" t="s">
        <v>651</v>
      </c>
      <c r="G215" s="248"/>
      <c r="H215" s="251">
        <v>225.75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150</v>
      </c>
      <c r="AU215" s="257" t="s">
        <v>86</v>
      </c>
      <c r="AV215" s="14" t="s">
        <v>86</v>
      </c>
      <c r="AW215" s="14" t="s">
        <v>32</v>
      </c>
      <c r="AX215" s="14" t="s">
        <v>76</v>
      </c>
      <c r="AY215" s="257" t="s">
        <v>139</v>
      </c>
    </row>
    <row r="216" s="15" customFormat="1">
      <c r="A216" s="15"/>
      <c r="B216" s="258"/>
      <c r="C216" s="259"/>
      <c r="D216" s="232" t="s">
        <v>150</v>
      </c>
      <c r="E216" s="260" t="s">
        <v>1</v>
      </c>
      <c r="F216" s="261" t="s">
        <v>153</v>
      </c>
      <c r="G216" s="259"/>
      <c r="H216" s="262">
        <v>12458.25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150</v>
      </c>
      <c r="AU216" s="268" t="s">
        <v>86</v>
      </c>
      <c r="AV216" s="15" t="s">
        <v>146</v>
      </c>
      <c r="AW216" s="15" t="s">
        <v>32</v>
      </c>
      <c r="AX216" s="15" t="s">
        <v>84</v>
      </c>
      <c r="AY216" s="268" t="s">
        <v>139</v>
      </c>
    </row>
    <row r="217" s="2" customFormat="1" ht="24.15" customHeight="1">
      <c r="A217" s="38"/>
      <c r="B217" s="39"/>
      <c r="C217" s="219" t="s">
        <v>259</v>
      </c>
      <c r="D217" s="219" t="s">
        <v>141</v>
      </c>
      <c r="E217" s="220" t="s">
        <v>313</v>
      </c>
      <c r="F217" s="221" t="s">
        <v>314</v>
      </c>
      <c r="G217" s="222" t="s">
        <v>144</v>
      </c>
      <c r="H217" s="223">
        <v>11865</v>
      </c>
      <c r="I217" s="224"/>
      <c r="J217" s="225">
        <f>ROUND(I217*H217,2)</f>
        <v>0</v>
      </c>
      <c r="K217" s="221" t="s">
        <v>145</v>
      </c>
      <c r="L217" s="44"/>
      <c r="M217" s="226" t="s">
        <v>1</v>
      </c>
      <c r="N217" s="227" t="s">
        <v>41</v>
      </c>
      <c r="O217" s="91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146</v>
      </c>
      <c r="AT217" s="230" t="s">
        <v>141</v>
      </c>
      <c r="AU217" s="230" t="s">
        <v>86</v>
      </c>
      <c r="AY217" s="17" t="s">
        <v>139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84</v>
      </c>
      <c r="BK217" s="231">
        <f>ROUND(I217*H217,2)</f>
        <v>0</v>
      </c>
      <c r="BL217" s="17" t="s">
        <v>146</v>
      </c>
      <c r="BM217" s="230" t="s">
        <v>315</v>
      </c>
    </row>
    <row r="218" s="13" customFormat="1">
      <c r="A218" s="13"/>
      <c r="B218" s="237"/>
      <c r="C218" s="238"/>
      <c r="D218" s="232" t="s">
        <v>150</v>
      </c>
      <c r="E218" s="239" t="s">
        <v>1</v>
      </c>
      <c r="F218" s="240" t="s">
        <v>272</v>
      </c>
      <c r="G218" s="238"/>
      <c r="H218" s="239" t="s">
        <v>1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150</v>
      </c>
      <c r="AU218" s="246" t="s">
        <v>86</v>
      </c>
      <c r="AV218" s="13" t="s">
        <v>84</v>
      </c>
      <c r="AW218" s="13" t="s">
        <v>32</v>
      </c>
      <c r="AX218" s="13" t="s">
        <v>76</v>
      </c>
      <c r="AY218" s="246" t="s">
        <v>139</v>
      </c>
    </row>
    <row r="219" s="14" customFormat="1">
      <c r="A219" s="14"/>
      <c r="B219" s="247"/>
      <c r="C219" s="248"/>
      <c r="D219" s="232" t="s">
        <v>150</v>
      </c>
      <c r="E219" s="249" t="s">
        <v>1</v>
      </c>
      <c r="F219" s="250" t="s">
        <v>652</v>
      </c>
      <c r="G219" s="248"/>
      <c r="H219" s="251">
        <v>6500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150</v>
      </c>
      <c r="AU219" s="257" t="s">
        <v>86</v>
      </c>
      <c r="AV219" s="14" t="s">
        <v>86</v>
      </c>
      <c r="AW219" s="14" t="s">
        <v>32</v>
      </c>
      <c r="AX219" s="14" t="s">
        <v>76</v>
      </c>
      <c r="AY219" s="257" t="s">
        <v>139</v>
      </c>
    </row>
    <row r="220" s="13" customFormat="1">
      <c r="A220" s="13"/>
      <c r="B220" s="237"/>
      <c r="C220" s="238"/>
      <c r="D220" s="232" t="s">
        <v>150</v>
      </c>
      <c r="E220" s="239" t="s">
        <v>1</v>
      </c>
      <c r="F220" s="240" t="s">
        <v>151</v>
      </c>
      <c r="G220" s="238"/>
      <c r="H220" s="239" t="s">
        <v>1</v>
      </c>
      <c r="I220" s="241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150</v>
      </c>
      <c r="AU220" s="246" t="s">
        <v>86</v>
      </c>
      <c r="AV220" s="13" t="s">
        <v>84</v>
      </c>
      <c r="AW220" s="13" t="s">
        <v>32</v>
      </c>
      <c r="AX220" s="13" t="s">
        <v>76</v>
      </c>
      <c r="AY220" s="246" t="s">
        <v>139</v>
      </c>
    </row>
    <row r="221" s="14" customFormat="1">
      <c r="A221" s="14"/>
      <c r="B221" s="247"/>
      <c r="C221" s="248"/>
      <c r="D221" s="232" t="s">
        <v>150</v>
      </c>
      <c r="E221" s="249" t="s">
        <v>1</v>
      </c>
      <c r="F221" s="250" t="s">
        <v>631</v>
      </c>
      <c r="G221" s="248"/>
      <c r="H221" s="251">
        <v>5150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150</v>
      </c>
      <c r="AU221" s="257" t="s">
        <v>86</v>
      </c>
      <c r="AV221" s="14" t="s">
        <v>86</v>
      </c>
      <c r="AW221" s="14" t="s">
        <v>32</v>
      </c>
      <c r="AX221" s="14" t="s">
        <v>76</v>
      </c>
      <c r="AY221" s="257" t="s">
        <v>139</v>
      </c>
    </row>
    <row r="222" s="13" customFormat="1">
      <c r="A222" s="13"/>
      <c r="B222" s="237"/>
      <c r="C222" s="238"/>
      <c r="D222" s="232" t="s">
        <v>150</v>
      </c>
      <c r="E222" s="239" t="s">
        <v>1</v>
      </c>
      <c r="F222" s="240" t="s">
        <v>188</v>
      </c>
      <c r="G222" s="238"/>
      <c r="H222" s="239" t="s">
        <v>1</v>
      </c>
      <c r="I222" s="241"/>
      <c r="J222" s="238"/>
      <c r="K222" s="238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150</v>
      </c>
      <c r="AU222" s="246" t="s">
        <v>86</v>
      </c>
      <c r="AV222" s="13" t="s">
        <v>84</v>
      </c>
      <c r="AW222" s="13" t="s">
        <v>32</v>
      </c>
      <c r="AX222" s="13" t="s">
        <v>76</v>
      </c>
      <c r="AY222" s="246" t="s">
        <v>139</v>
      </c>
    </row>
    <row r="223" s="14" customFormat="1">
      <c r="A223" s="14"/>
      <c r="B223" s="247"/>
      <c r="C223" s="248"/>
      <c r="D223" s="232" t="s">
        <v>150</v>
      </c>
      <c r="E223" s="249" t="s">
        <v>1</v>
      </c>
      <c r="F223" s="250" t="s">
        <v>653</v>
      </c>
      <c r="G223" s="248"/>
      <c r="H223" s="251">
        <v>215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150</v>
      </c>
      <c r="AU223" s="257" t="s">
        <v>86</v>
      </c>
      <c r="AV223" s="14" t="s">
        <v>86</v>
      </c>
      <c r="AW223" s="14" t="s">
        <v>32</v>
      </c>
      <c r="AX223" s="14" t="s">
        <v>76</v>
      </c>
      <c r="AY223" s="257" t="s">
        <v>139</v>
      </c>
    </row>
    <row r="224" s="15" customFormat="1">
      <c r="A224" s="15"/>
      <c r="B224" s="258"/>
      <c r="C224" s="259"/>
      <c r="D224" s="232" t="s">
        <v>150</v>
      </c>
      <c r="E224" s="260" t="s">
        <v>1</v>
      </c>
      <c r="F224" s="261" t="s">
        <v>153</v>
      </c>
      <c r="G224" s="259"/>
      <c r="H224" s="262">
        <v>11865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150</v>
      </c>
      <c r="AU224" s="268" t="s">
        <v>86</v>
      </c>
      <c r="AV224" s="15" t="s">
        <v>146</v>
      </c>
      <c r="AW224" s="15" t="s">
        <v>32</v>
      </c>
      <c r="AX224" s="15" t="s">
        <v>84</v>
      </c>
      <c r="AY224" s="268" t="s">
        <v>139</v>
      </c>
    </row>
    <row r="225" s="2" customFormat="1" ht="44.25" customHeight="1">
      <c r="A225" s="38"/>
      <c r="B225" s="39"/>
      <c r="C225" s="219" t="s">
        <v>264</v>
      </c>
      <c r="D225" s="219" t="s">
        <v>141</v>
      </c>
      <c r="E225" s="220" t="s">
        <v>318</v>
      </c>
      <c r="F225" s="221" t="s">
        <v>319</v>
      </c>
      <c r="G225" s="222" t="s">
        <v>144</v>
      </c>
      <c r="H225" s="223">
        <v>11865</v>
      </c>
      <c r="I225" s="224"/>
      <c r="J225" s="225">
        <f>ROUND(I225*H225,2)</f>
        <v>0</v>
      </c>
      <c r="K225" s="221" t="s">
        <v>145</v>
      </c>
      <c r="L225" s="44"/>
      <c r="M225" s="226" t="s">
        <v>1</v>
      </c>
      <c r="N225" s="227" t="s">
        <v>41</v>
      </c>
      <c r="O225" s="91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146</v>
      </c>
      <c r="AT225" s="230" t="s">
        <v>141</v>
      </c>
      <c r="AU225" s="230" t="s">
        <v>86</v>
      </c>
      <c r="AY225" s="17" t="s">
        <v>139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146</v>
      </c>
      <c r="BM225" s="230" t="s">
        <v>320</v>
      </c>
    </row>
    <row r="226" s="13" customFormat="1">
      <c r="A226" s="13"/>
      <c r="B226" s="237"/>
      <c r="C226" s="238"/>
      <c r="D226" s="232" t="s">
        <v>150</v>
      </c>
      <c r="E226" s="239" t="s">
        <v>1</v>
      </c>
      <c r="F226" s="240" t="s">
        <v>272</v>
      </c>
      <c r="G226" s="238"/>
      <c r="H226" s="239" t="s">
        <v>1</v>
      </c>
      <c r="I226" s="241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150</v>
      </c>
      <c r="AU226" s="246" t="s">
        <v>86</v>
      </c>
      <c r="AV226" s="13" t="s">
        <v>84</v>
      </c>
      <c r="AW226" s="13" t="s">
        <v>32</v>
      </c>
      <c r="AX226" s="13" t="s">
        <v>76</v>
      </c>
      <c r="AY226" s="246" t="s">
        <v>139</v>
      </c>
    </row>
    <row r="227" s="14" customFormat="1">
      <c r="A227" s="14"/>
      <c r="B227" s="247"/>
      <c r="C227" s="248"/>
      <c r="D227" s="232" t="s">
        <v>150</v>
      </c>
      <c r="E227" s="249" t="s">
        <v>1</v>
      </c>
      <c r="F227" s="250" t="s">
        <v>652</v>
      </c>
      <c r="G227" s="248"/>
      <c r="H227" s="251">
        <v>6500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150</v>
      </c>
      <c r="AU227" s="257" t="s">
        <v>86</v>
      </c>
      <c r="AV227" s="14" t="s">
        <v>86</v>
      </c>
      <c r="AW227" s="14" t="s">
        <v>32</v>
      </c>
      <c r="AX227" s="14" t="s">
        <v>76</v>
      </c>
      <c r="AY227" s="257" t="s">
        <v>139</v>
      </c>
    </row>
    <row r="228" s="13" customFormat="1">
      <c r="A228" s="13"/>
      <c r="B228" s="237"/>
      <c r="C228" s="238"/>
      <c r="D228" s="232" t="s">
        <v>150</v>
      </c>
      <c r="E228" s="239" t="s">
        <v>1</v>
      </c>
      <c r="F228" s="240" t="s">
        <v>151</v>
      </c>
      <c r="G228" s="238"/>
      <c r="H228" s="239" t="s">
        <v>1</v>
      </c>
      <c r="I228" s="241"/>
      <c r="J228" s="238"/>
      <c r="K228" s="238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150</v>
      </c>
      <c r="AU228" s="246" t="s">
        <v>86</v>
      </c>
      <c r="AV228" s="13" t="s">
        <v>84</v>
      </c>
      <c r="AW228" s="13" t="s">
        <v>32</v>
      </c>
      <c r="AX228" s="13" t="s">
        <v>76</v>
      </c>
      <c r="AY228" s="246" t="s">
        <v>139</v>
      </c>
    </row>
    <row r="229" s="14" customFormat="1">
      <c r="A229" s="14"/>
      <c r="B229" s="247"/>
      <c r="C229" s="248"/>
      <c r="D229" s="232" t="s">
        <v>150</v>
      </c>
      <c r="E229" s="249" t="s">
        <v>1</v>
      </c>
      <c r="F229" s="250" t="s">
        <v>631</v>
      </c>
      <c r="G229" s="248"/>
      <c r="H229" s="251">
        <v>5150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150</v>
      </c>
      <c r="AU229" s="257" t="s">
        <v>86</v>
      </c>
      <c r="AV229" s="14" t="s">
        <v>86</v>
      </c>
      <c r="AW229" s="14" t="s">
        <v>32</v>
      </c>
      <c r="AX229" s="14" t="s">
        <v>76</v>
      </c>
      <c r="AY229" s="257" t="s">
        <v>139</v>
      </c>
    </row>
    <row r="230" s="13" customFormat="1">
      <c r="A230" s="13"/>
      <c r="B230" s="237"/>
      <c r="C230" s="238"/>
      <c r="D230" s="232" t="s">
        <v>150</v>
      </c>
      <c r="E230" s="239" t="s">
        <v>1</v>
      </c>
      <c r="F230" s="240" t="s">
        <v>188</v>
      </c>
      <c r="G230" s="238"/>
      <c r="H230" s="239" t="s">
        <v>1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150</v>
      </c>
      <c r="AU230" s="246" t="s">
        <v>86</v>
      </c>
      <c r="AV230" s="13" t="s">
        <v>84</v>
      </c>
      <c r="AW230" s="13" t="s">
        <v>32</v>
      </c>
      <c r="AX230" s="13" t="s">
        <v>76</v>
      </c>
      <c r="AY230" s="246" t="s">
        <v>139</v>
      </c>
    </row>
    <row r="231" s="14" customFormat="1">
      <c r="A231" s="14"/>
      <c r="B231" s="247"/>
      <c r="C231" s="248"/>
      <c r="D231" s="232" t="s">
        <v>150</v>
      </c>
      <c r="E231" s="249" t="s">
        <v>1</v>
      </c>
      <c r="F231" s="250" t="s">
        <v>653</v>
      </c>
      <c r="G231" s="248"/>
      <c r="H231" s="251">
        <v>215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150</v>
      </c>
      <c r="AU231" s="257" t="s">
        <v>86</v>
      </c>
      <c r="AV231" s="14" t="s">
        <v>86</v>
      </c>
      <c r="AW231" s="14" t="s">
        <v>32</v>
      </c>
      <c r="AX231" s="14" t="s">
        <v>76</v>
      </c>
      <c r="AY231" s="257" t="s">
        <v>139</v>
      </c>
    </row>
    <row r="232" s="15" customFormat="1">
      <c r="A232" s="15"/>
      <c r="B232" s="258"/>
      <c r="C232" s="259"/>
      <c r="D232" s="232" t="s">
        <v>150</v>
      </c>
      <c r="E232" s="260" t="s">
        <v>1</v>
      </c>
      <c r="F232" s="261" t="s">
        <v>153</v>
      </c>
      <c r="G232" s="259"/>
      <c r="H232" s="262">
        <v>11865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150</v>
      </c>
      <c r="AU232" s="268" t="s">
        <v>86</v>
      </c>
      <c r="AV232" s="15" t="s">
        <v>146</v>
      </c>
      <c r="AW232" s="15" t="s">
        <v>32</v>
      </c>
      <c r="AX232" s="15" t="s">
        <v>84</v>
      </c>
      <c r="AY232" s="268" t="s">
        <v>139</v>
      </c>
    </row>
    <row r="233" s="2" customFormat="1" ht="37.8" customHeight="1">
      <c r="A233" s="38"/>
      <c r="B233" s="39"/>
      <c r="C233" s="219" t="s">
        <v>7</v>
      </c>
      <c r="D233" s="219" t="s">
        <v>141</v>
      </c>
      <c r="E233" s="220" t="s">
        <v>322</v>
      </c>
      <c r="F233" s="221" t="s">
        <v>323</v>
      </c>
      <c r="G233" s="222" t="s">
        <v>144</v>
      </c>
      <c r="H233" s="223">
        <v>1620</v>
      </c>
      <c r="I233" s="224"/>
      <c r="J233" s="225">
        <f>ROUND(I233*H233,2)</f>
        <v>0</v>
      </c>
      <c r="K233" s="221" t="s">
        <v>145</v>
      </c>
      <c r="L233" s="44"/>
      <c r="M233" s="226" t="s">
        <v>1</v>
      </c>
      <c r="N233" s="227" t="s">
        <v>41</v>
      </c>
      <c r="O233" s="91"/>
      <c r="P233" s="228">
        <f>O233*H233</f>
        <v>0</v>
      </c>
      <c r="Q233" s="228">
        <v>0.253</v>
      </c>
      <c r="R233" s="228">
        <f>Q233*H233</f>
        <v>409.86000000000001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146</v>
      </c>
      <c r="AT233" s="230" t="s">
        <v>141</v>
      </c>
      <c r="AU233" s="230" t="s">
        <v>86</v>
      </c>
      <c r="AY233" s="17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84</v>
      </c>
      <c r="BK233" s="231">
        <f>ROUND(I233*H233,2)</f>
        <v>0</v>
      </c>
      <c r="BL233" s="17" t="s">
        <v>146</v>
      </c>
      <c r="BM233" s="230" t="s">
        <v>324</v>
      </c>
    </row>
    <row r="234" s="13" customFormat="1">
      <c r="A234" s="13"/>
      <c r="B234" s="237"/>
      <c r="C234" s="238"/>
      <c r="D234" s="232" t="s">
        <v>150</v>
      </c>
      <c r="E234" s="239" t="s">
        <v>1</v>
      </c>
      <c r="F234" s="240" t="s">
        <v>325</v>
      </c>
      <c r="G234" s="238"/>
      <c r="H234" s="239" t="s">
        <v>1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150</v>
      </c>
      <c r="AU234" s="246" t="s">
        <v>86</v>
      </c>
      <c r="AV234" s="13" t="s">
        <v>84</v>
      </c>
      <c r="AW234" s="13" t="s">
        <v>32</v>
      </c>
      <c r="AX234" s="13" t="s">
        <v>76</v>
      </c>
      <c r="AY234" s="246" t="s">
        <v>139</v>
      </c>
    </row>
    <row r="235" s="14" customFormat="1">
      <c r="A235" s="14"/>
      <c r="B235" s="247"/>
      <c r="C235" s="248"/>
      <c r="D235" s="232" t="s">
        <v>150</v>
      </c>
      <c r="E235" s="249" t="s">
        <v>1</v>
      </c>
      <c r="F235" s="250" t="s">
        <v>654</v>
      </c>
      <c r="G235" s="248"/>
      <c r="H235" s="251">
        <v>1620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150</v>
      </c>
      <c r="AU235" s="257" t="s">
        <v>86</v>
      </c>
      <c r="AV235" s="14" t="s">
        <v>86</v>
      </c>
      <c r="AW235" s="14" t="s">
        <v>32</v>
      </c>
      <c r="AX235" s="14" t="s">
        <v>76</v>
      </c>
      <c r="AY235" s="257" t="s">
        <v>139</v>
      </c>
    </row>
    <row r="236" s="15" customFormat="1">
      <c r="A236" s="15"/>
      <c r="B236" s="258"/>
      <c r="C236" s="259"/>
      <c r="D236" s="232" t="s">
        <v>150</v>
      </c>
      <c r="E236" s="260" t="s">
        <v>1</v>
      </c>
      <c r="F236" s="261" t="s">
        <v>153</v>
      </c>
      <c r="G236" s="259"/>
      <c r="H236" s="262">
        <v>1620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150</v>
      </c>
      <c r="AU236" s="268" t="s">
        <v>86</v>
      </c>
      <c r="AV236" s="15" t="s">
        <v>146</v>
      </c>
      <c r="AW236" s="15" t="s">
        <v>32</v>
      </c>
      <c r="AX236" s="15" t="s">
        <v>84</v>
      </c>
      <c r="AY236" s="268" t="s">
        <v>139</v>
      </c>
    </row>
    <row r="237" s="12" customFormat="1" ht="22.8" customHeight="1">
      <c r="A237" s="12"/>
      <c r="B237" s="203"/>
      <c r="C237" s="204"/>
      <c r="D237" s="205" t="s">
        <v>75</v>
      </c>
      <c r="E237" s="217" t="s">
        <v>197</v>
      </c>
      <c r="F237" s="217" t="s">
        <v>327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SUM(P238:P251)</f>
        <v>0</v>
      </c>
      <c r="Q237" s="211"/>
      <c r="R237" s="212">
        <f>SUM(R238:R251)</f>
        <v>14.8535</v>
      </c>
      <c r="S237" s="211"/>
      <c r="T237" s="213">
        <f>SUM(T238:T251)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84</v>
      </c>
      <c r="AT237" s="215" t="s">
        <v>75</v>
      </c>
      <c r="AU237" s="215" t="s">
        <v>84</v>
      </c>
      <c r="AY237" s="214" t="s">
        <v>139</v>
      </c>
      <c r="BK237" s="216">
        <f>SUM(BK238:BK251)</f>
        <v>0</v>
      </c>
    </row>
    <row r="238" s="2" customFormat="1" ht="33" customHeight="1">
      <c r="A238" s="38"/>
      <c r="B238" s="39"/>
      <c r="C238" s="219" t="s">
        <v>274</v>
      </c>
      <c r="D238" s="219" t="s">
        <v>141</v>
      </c>
      <c r="E238" s="220" t="s">
        <v>342</v>
      </c>
      <c r="F238" s="221" t="s">
        <v>343</v>
      </c>
      <c r="G238" s="222" t="s">
        <v>94</v>
      </c>
      <c r="H238" s="223">
        <v>4</v>
      </c>
      <c r="I238" s="224"/>
      <c r="J238" s="225">
        <f>ROUND(I238*H238,2)</f>
        <v>0</v>
      </c>
      <c r="K238" s="221" t="s">
        <v>217</v>
      </c>
      <c r="L238" s="44"/>
      <c r="M238" s="226" t="s">
        <v>1</v>
      </c>
      <c r="N238" s="227" t="s">
        <v>41</v>
      </c>
      <c r="O238" s="91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146</v>
      </c>
      <c r="AT238" s="230" t="s">
        <v>141</v>
      </c>
      <c r="AU238" s="230" t="s">
        <v>86</v>
      </c>
      <c r="AY238" s="17" t="s">
        <v>139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84</v>
      </c>
      <c r="BK238" s="231">
        <f>ROUND(I238*H238,2)</f>
        <v>0</v>
      </c>
      <c r="BL238" s="17" t="s">
        <v>146</v>
      </c>
      <c r="BM238" s="230" t="s">
        <v>344</v>
      </c>
    </row>
    <row r="239" s="2" customFormat="1">
      <c r="A239" s="38"/>
      <c r="B239" s="39"/>
      <c r="C239" s="40"/>
      <c r="D239" s="232" t="s">
        <v>148</v>
      </c>
      <c r="E239" s="40"/>
      <c r="F239" s="233" t="s">
        <v>345</v>
      </c>
      <c r="G239" s="40"/>
      <c r="H239" s="40"/>
      <c r="I239" s="234"/>
      <c r="J239" s="40"/>
      <c r="K239" s="40"/>
      <c r="L239" s="44"/>
      <c r="M239" s="235"/>
      <c r="N239" s="23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148</v>
      </c>
      <c r="AU239" s="17" t="s">
        <v>86</v>
      </c>
    </row>
    <row r="240" s="13" customFormat="1">
      <c r="A240" s="13"/>
      <c r="B240" s="237"/>
      <c r="C240" s="238"/>
      <c r="D240" s="232" t="s">
        <v>150</v>
      </c>
      <c r="E240" s="239" t="s">
        <v>1</v>
      </c>
      <c r="F240" s="240" t="s">
        <v>634</v>
      </c>
      <c r="G240" s="238"/>
      <c r="H240" s="239" t="s">
        <v>1</v>
      </c>
      <c r="I240" s="241"/>
      <c r="J240" s="238"/>
      <c r="K240" s="238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150</v>
      </c>
      <c r="AU240" s="246" t="s">
        <v>86</v>
      </c>
      <c r="AV240" s="13" t="s">
        <v>84</v>
      </c>
      <c r="AW240" s="13" t="s">
        <v>32</v>
      </c>
      <c r="AX240" s="13" t="s">
        <v>76</v>
      </c>
      <c r="AY240" s="246" t="s">
        <v>139</v>
      </c>
    </row>
    <row r="241" s="14" customFormat="1">
      <c r="A241" s="14"/>
      <c r="B241" s="247"/>
      <c r="C241" s="248"/>
      <c r="D241" s="232" t="s">
        <v>150</v>
      </c>
      <c r="E241" s="249" t="s">
        <v>1</v>
      </c>
      <c r="F241" s="250" t="s">
        <v>609</v>
      </c>
      <c r="G241" s="248"/>
      <c r="H241" s="251">
        <v>4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150</v>
      </c>
      <c r="AU241" s="257" t="s">
        <v>86</v>
      </c>
      <c r="AV241" s="14" t="s">
        <v>86</v>
      </c>
      <c r="AW241" s="14" t="s">
        <v>32</v>
      </c>
      <c r="AX241" s="14" t="s">
        <v>76</v>
      </c>
      <c r="AY241" s="257" t="s">
        <v>139</v>
      </c>
    </row>
    <row r="242" s="15" customFormat="1">
      <c r="A242" s="15"/>
      <c r="B242" s="258"/>
      <c r="C242" s="259"/>
      <c r="D242" s="232" t="s">
        <v>150</v>
      </c>
      <c r="E242" s="260" t="s">
        <v>1</v>
      </c>
      <c r="F242" s="261" t="s">
        <v>153</v>
      </c>
      <c r="G242" s="259"/>
      <c r="H242" s="262">
        <v>4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150</v>
      </c>
      <c r="AU242" s="268" t="s">
        <v>86</v>
      </c>
      <c r="AV242" s="15" t="s">
        <v>146</v>
      </c>
      <c r="AW242" s="15" t="s">
        <v>32</v>
      </c>
      <c r="AX242" s="15" t="s">
        <v>84</v>
      </c>
      <c r="AY242" s="268" t="s">
        <v>139</v>
      </c>
    </row>
    <row r="243" s="2" customFormat="1" ht="24.15" customHeight="1">
      <c r="A243" s="38"/>
      <c r="B243" s="39"/>
      <c r="C243" s="219" t="s">
        <v>279</v>
      </c>
      <c r="D243" s="219" t="s">
        <v>141</v>
      </c>
      <c r="E243" s="220" t="s">
        <v>350</v>
      </c>
      <c r="F243" s="221" t="s">
        <v>351</v>
      </c>
      <c r="G243" s="222" t="s">
        <v>352</v>
      </c>
      <c r="H243" s="223">
        <v>10</v>
      </c>
      <c r="I243" s="224"/>
      <c r="J243" s="225">
        <f>ROUND(I243*H243,2)</f>
        <v>0</v>
      </c>
      <c r="K243" s="221" t="s">
        <v>217</v>
      </c>
      <c r="L243" s="44"/>
      <c r="M243" s="226" t="s">
        <v>1</v>
      </c>
      <c r="N243" s="227" t="s">
        <v>41</v>
      </c>
      <c r="O243" s="91"/>
      <c r="P243" s="228">
        <f>O243*H243</f>
        <v>0</v>
      </c>
      <c r="Q243" s="228">
        <v>0.88534999999999997</v>
      </c>
      <c r="R243" s="228">
        <f>Q243*H243</f>
        <v>8.8535000000000004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146</v>
      </c>
      <c r="AT243" s="230" t="s">
        <v>141</v>
      </c>
      <c r="AU243" s="230" t="s">
        <v>86</v>
      </c>
      <c r="AY243" s="17" t="s">
        <v>139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84</v>
      </c>
      <c r="BK243" s="231">
        <f>ROUND(I243*H243,2)</f>
        <v>0</v>
      </c>
      <c r="BL243" s="17" t="s">
        <v>146</v>
      </c>
      <c r="BM243" s="230" t="s">
        <v>353</v>
      </c>
    </row>
    <row r="244" s="13" customFormat="1">
      <c r="A244" s="13"/>
      <c r="B244" s="237"/>
      <c r="C244" s="238"/>
      <c r="D244" s="232" t="s">
        <v>150</v>
      </c>
      <c r="E244" s="239" t="s">
        <v>1</v>
      </c>
      <c r="F244" s="240" t="s">
        <v>634</v>
      </c>
      <c r="G244" s="238"/>
      <c r="H244" s="239" t="s">
        <v>1</v>
      </c>
      <c r="I244" s="241"/>
      <c r="J244" s="238"/>
      <c r="K244" s="238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150</v>
      </c>
      <c r="AU244" s="246" t="s">
        <v>86</v>
      </c>
      <c r="AV244" s="13" t="s">
        <v>84</v>
      </c>
      <c r="AW244" s="13" t="s">
        <v>32</v>
      </c>
      <c r="AX244" s="13" t="s">
        <v>76</v>
      </c>
      <c r="AY244" s="246" t="s">
        <v>139</v>
      </c>
    </row>
    <row r="245" s="14" customFormat="1">
      <c r="A245" s="14"/>
      <c r="B245" s="247"/>
      <c r="C245" s="248"/>
      <c r="D245" s="232" t="s">
        <v>150</v>
      </c>
      <c r="E245" s="249" t="s">
        <v>1</v>
      </c>
      <c r="F245" s="250" t="s">
        <v>209</v>
      </c>
      <c r="G245" s="248"/>
      <c r="H245" s="251">
        <v>10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150</v>
      </c>
      <c r="AU245" s="257" t="s">
        <v>86</v>
      </c>
      <c r="AV245" s="14" t="s">
        <v>86</v>
      </c>
      <c r="AW245" s="14" t="s">
        <v>32</v>
      </c>
      <c r="AX245" s="14" t="s">
        <v>76</v>
      </c>
      <c r="AY245" s="257" t="s">
        <v>139</v>
      </c>
    </row>
    <row r="246" s="15" customFormat="1">
      <c r="A246" s="15"/>
      <c r="B246" s="258"/>
      <c r="C246" s="259"/>
      <c r="D246" s="232" t="s">
        <v>150</v>
      </c>
      <c r="E246" s="260" t="s">
        <v>1</v>
      </c>
      <c r="F246" s="261" t="s">
        <v>153</v>
      </c>
      <c r="G246" s="259"/>
      <c r="H246" s="262">
        <v>10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150</v>
      </c>
      <c r="AU246" s="268" t="s">
        <v>86</v>
      </c>
      <c r="AV246" s="15" t="s">
        <v>146</v>
      </c>
      <c r="AW246" s="15" t="s">
        <v>32</v>
      </c>
      <c r="AX246" s="15" t="s">
        <v>84</v>
      </c>
      <c r="AY246" s="268" t="s">
        <v>139</v>
      </c>
    </row>
    <row r="247" s="2" customFormat="1" ht="16.5" customHeight="1">
      <c r="A247" s="38"/>
      <c r="B247" s="39"/>
      <c r="C247" s="269" t="s">
        <v>283</v>
      </c>
      <c r="D247" s="269" t="s">
        <v>284</v>
      </c>
      <c r="E247" s="270" t="s">
        <v>356</v>
      </c>
      <c r="F247" s="271" t="s">
        <v>357</v>
      </c>
      <c r="G247" s="272" t="s">
        <v>352</v>
      </c>
      <c r="H247" s="273">
        <v>10</v>
      </c>
      <c r="I247" s="274"/>
      <c r="J247" s="275">
        <f>ROUND(I247*H247,2)</f>
        <v>0</v>
      </c>
      <c r="K247" s="271" t="s">
        <v>217</v>
      </c>
      <c r="L247" s="276"/>
      <c r="M247" s="277" t="s">
        <v>1</v>
      </c>
      <c r="N247" s="278" t="s">
        <v>41</v>
      </c>
      <c r="O247" s="91"/>
      <c r="P247" s="228">
        <f>O247*H247</f>
        <v>0</v>
      </c>
      <c r="Q247" s="228">
        <v>0.59999999999999998</v>
      </c>
      <c r="R247" s="228">
        <f>Q247*H247</f>
        <v>6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197</v>
      </c>
      <c r="AT247" s="230" t="s">
        <v>284</v>
      </c>
      <c r="AU247" s="230" t="s">
        <v>86</v>
      </c>
      <c r="AY247" s="17" t="s">
        <v>139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84</v>
      </c>
      <c r="BK247" s="231">
        <f>ROUND(I247*H247,2)</f>
        <v>0</v>
      </c>
      <c r="BL247" s="17" t="s">
        <v>146</v>
      </c>
      <c r="BM247" s="230" t="s">
        <v>358</v>
      </c>
    </row>
    <row r="248" s="2" customFormat="1">
      <c r="A248" s="38"/>
      <c r="B248" s="39"/>
      <c r="C248" s="40"/>
      <c r="D248" s="232" t="s">
        <v>148</v>
      </c>
      <c r="E248" s="40"/>
      <c r="F248" s="233" t="s">
        <v>359</v>
      </c>
      <c r="G248" s="40"/>
      <c r="H248" s="40"/>
      <c r="I248" s="234"/>
      <c r="J248" s="40"/>
      <c r="K248" s="40"/>
      <c r="L248" s="44"/>
      <c r="M248" s="235"/>
      <c r="N248" s="236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148</v>
      </c>
      <c r="AU248" s="17" t="s">
        <v>86</v>
      </c>
    </row>
    <row r="249" s="13" customFormat="1">
      <c r="A249" s="13"/>
      <c r="B249" s="237"/>
      <c r="C249" s="238"/>
      <c r="D249" s="232" t="s">
        <v>150</v>
      </c>
      <c r="E249" s="239" t="s">
        <v>1</v>
      </c>
      <c r="F249" s="240" t="s">
        <v>634</v>
      </c>
      <c r="G249" s="238"/>
      <c r="H249" s="239" t="s">
        <v>1</v>
      </c>
      <c r="I249" s="241"/>
      <c r="J249" s="238"/>
      <c r="K249" s="238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150</v>
      </c>
      <c r="AU249" s="246" t="s">
        <v>86</v>
      </c>
      <c r="AV249" s="13" t="s">
        <v>84</v>
      </c>
      <c r="AW249" s="13" t="s">
        <v>32</v>
      </c>
      <c r="AX249" s="13" t="s">
        <v>76</v>
      </c>
      <c r="AY249" s="246" t="s">
        <v>139</v>
      </c>
    </row>
    <row r="250" s="14" customFormat="1">
      <c r="A250" s="14"/>
      <c r="B250" s="247"/>
      <c r="C250" s="248"/>
      <c r="D250" s="232" t="s">
        <v>150</v>
      </c>
      <c r="E250" s="249" t="s">
        <v>1</v>
      </c>
      <c r="F250" s="250" t="s">
        <v>209</v>
      </c>
      <c r="G250" s="248"/>
      <c r="H250" s="251">
        <v>10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150</v>
      </c>
      <c r="AU250" s="257" t="s">
        <v>86</v>
      </c>
      <c r="AV250" s="14" t="s">
        <v>86</v>
      </c>
      <c r="AW250" s="14" t="s">
        <v>32</v>
      </c>
      <c r="AX250" s="14" t="s">
        <v>76</v>
      </c>
      <c r="AY250" s="257" t="s">
        <v>139</v>
      </c>
    </row>
    <row r="251" s="15" customFormat="1">
      <c r="A251" s="15"/>
      <c r="B251" s="258"/>
      <c r="C251" s="259"/>
      <c r="D251" s="232" t="s">
        <v>150</v>
      </c>
      <c r="E251" s="260" t="s">
        <v>1</v>
      </c>
      <c r="F251" s="261" t="s">
        <v>153</v>
      </c>
      <c r="G251" s="259"/>
      <c r="H251" s="262">
        <v>10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150</v>
      </c>
      <c r="AU251" s="268" t="s">
        <v>86</v>
      </c>
      <c r="AV251" s="15" t="s">
        <v>146</v>
      </c>
      <c r="AW251" s="15" t="s">
        <v>32</v>
      </c>
      <c r="AX251" s="15" t="s">
        <v>84</v>
      </c>
      <c r="AY251" s="268" t="s">
        <v>139</v>
      </c>
    </row>
    <row r="252" s="12" customFormat="1" ht="22.8" customHeight="1">
      <c r="A252" s="12"/>
      <c r="B252" s="203"/>
      <c r="C252" s="204"/>
      <c r="D252" s="205" t="s">
        <v>75</v>
      </c>
      <c r="E252" s="217" t="s">
        <v>203</v>
      </c>
      <c r="F252" s="217" t="s">
        <v>360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SUM(P253:P316)</f>
        <v>0</v>
      </c>
      <c r="Q252" s="211"/>
      <c r="R252" s="212">
        <f>SUM(R253:R316)</f>
        <v>70.838760000000008</v>
      </c>
      <c r="S252" s="211"/>
      <c r="T252" s="213">
        <f>SUM(T253:T316)</f>
        <v>446.96540000000005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84</v>
      </c>
      <c r="AT252" s="215" t="s">
        <v>75</v>
      </c>
      <c r="AU252" s="215" t="s">
        <v>84</v>
      </c>
      <c r="AY252" s="214" t="s">
        <v>139</v>
      </c>
      <c r="BK252" s="216">
        <f>SUM(BK253:BK316)</f>
        <v>0</v>
      </c>
    </row>
    <row r="253" s="2" customFormat="1" ht="24.15" customHeight="1">
      <c r="A253" s="38"/>
      <c r="B253" s="39"/>
      <c r="C253" s="219" t="s">
        <v>291</v>
      </c>
      <c r="D253" s="219" t="s">
        <v>141</v>
      </c>
      <c r="E253" s="220" t="s">
        <v>362</v>
      </c>
      <c r="F253" s="221" t="s">
        <v>363</v>
      </c>
      <c r="G253" s="222" t="s">
        <v>352</v>
      </c>
      <c r="H253" s="223">
        <v>190</v>
      </c>
      <c r="I253" s="224"/>
      <c r="J253" s="225">
        <f>ROUND(I253*H253,2)</f>
        <v>0</v>
      </c>
      <c r="K253" s="221" t="s">
        <v>145</v>
      </c>
      <c r="L253" s="44"/>
      <c r="M253" s="226" t="s">
        <v>1</v>
      </c>
      <c r="N253" s="227" t="s">
        <v>41</v>
      </c>
      <c r="O253" s="91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146</v>
      </c>
      <c r="AT253" s="230" t="s">
        <v>141</v>
      </c>
      <c r="AU253" s="230" t="s">
        <v>86</v>
      </c>
      <c r="AY253" s="17" t="s">
        <v>139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146</v>
      </c>
      <c r="BM253" s="230" t="s">
        <v>364</v>
      </c>
    </row>
    <row r="254" s="14" customFormat="1">
      <c r="A254" s="14"/>
      <c r="B254" s="247"/>
      <c r="C254" s="248"/>
      <c r="D254" s="232" t="s">
        <v>150</v>
      </c>
      <c r="E254" s="249" t="s">
        <v>1</v>
      </c>
      <c r="F254" s="250" t="s">
        <v>655</v>
      </c>
      <c r="G254" s="248"/>
      <c r="H254" s="251">
        <v>190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150</v>
      </c>
      <c r="AU254" s="257" t="s">
        <v>86</v>
      </c>
      <c r="AV254" s="14" t="s">
        <v>86</v>
      </c>
      <c r="AW254" s="14" t="s">
        <v>32</v>
      </c>
      <c r="AX254" s="14" t="s">
        <v>76</v>
      </c>
      <c r="AY254" s="257" t="s">
        <v>139</v>
      </c>
    </row>
    <row r="255" s="15" customFormat="1">
      <c r="A255" s="15"/>
      <c r="B255" s="258"/>
      <c r="C255" s="259"/>
      <c r="D255" s="232" t="s">
        <v>150</v>
      </c>
      <c r="E255" s="260" t="s">
        <v>1</v>
      </c>
      <c r="F255" s="261" t="s">
        <v>153</v>
      </c>
      <c r="G255" s="259"/>
      <c r="H255" s="262">
        <v>190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150</v>
      </c>
      <c r="AU255" s="268" t="s">
        <v>86</v>
      </c>
      <c r="AV255" s="15" t="s">
        <v>146</v>
      </c>
      <c r="AW255" s="15" t="s">
        <v>32</v>
      </c>
      <c r="AX255" s="15" t="s">
        <v>84</v>
      </c>
      <c r="AY255" s="268" t="s">
        <v>139</v>
      </c>
    </row>
    <row r="256" s="2" customFormat="1" ht="62.7" customHeight="1">
      <c r="A256" s="38"/>
      <c r="B256" s="39"/>
      <c r="C256" s="219" t="s">
        <v>297</v>
      </c>
      <c r="D256" s="219" t="s">
        <v>141</v>
      </c>
      <c r="E256" s="220" t="s">
        <v>367</v>
      </c>
      <c r="F256" s="221" t="s">
        <v>368</v>
      </c>
      <c r="G256" s="222" t="s">
        <v>352</v>
      </c>
      <c r="H256" s="223">
        <v>190</v>
      </c>
      <c r="I256" s="224"/>
      <c r="J256" s="225">
        <f>ROUND(I256*H256,2)</f>
        <v>0</v>
      </c>
      <c r="K256" s="221" t="s">
        <v>145</v>
      </c>
      <c r="L256" s="44"/>
      <c r="M256" s="226" t="s">
        <v>1</v>
      </c>
      <c r="N256" s="227" t="s">
        <v>41</v>
      </c>
      <c r="O256" s="91"/>
      <c r="P256" s="228">
        <f>O256*H256</f>
        <v>0</v>
      </c>
      <c r="Q256" s="228">
        <v>0.00060999999999999997</v>
      </c>
      <c r="R256" s="228">
        <f>Q256*H256</f>
        <v>0.11589999999999999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146</v>
      </c>
      <c r="AT256" s="230" t="s">
        <v>141</v>
      </c>
      <c r="AU256" s="230" t="s">
        <v>86</v>
      </c>
      <c r="AY256" s="17" t="s">
        <v>139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84</v>
      </c>
      <c r="BK256" s="231">
        <f>ROUND(I256*H256,2)</f>
        <v>0</v>
      </c>
      <c r="BL256" s="17" t="s">
        <v>146</v>
      </c>
      <c r="BM256" s="230" t="s">
        <v>369</v>
      </c>
    </row>
    <row r="257" s="14" customFormat="1">
      <c r="A257" s="14"/>
      <c r="B257" s="247"/>
      <c r="C257" s="248"/>
      <c r="D257" s="232" t="s">
        <v>150</v>
      </c>
      <c r="E257" s="249" t="s">
        <v>1</v>
      </c>
      <c r="F257" s="250" t="s">
        <v>655</v>
      </c>
      <c r="G257" s="248"/>
      <c r="H257" s="251">
        <v>190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150</v>
      </c>
      <c r="AU257" s="257" t="s">
        <v>86</v>
      </c>
      <c r="AV257" s="14" t="s">
        <v>86</v>
      </c>
      <c r="AW257" s="14" t="s">
        <v>32</v>
      </c>
      <c r="AX257" s="14" t="s">
        <v>76</v>
      </c>
      <c r="AY257" s="257" t="s">
        <v>139</v>
      </c>
    </row>
    <row r="258" s="15" customFormat="1">
      <c r="A258" s="15"/>
      <c r="B258" s="258"/>
      <c r="C258" s="259"/>
      <c r="D258" s="232" t="s">
        <v>150</v>
      </c>
      <c r="E258" s="260" t="s">
        <v>1</v>
      </c>
      <c r="F258" s="261" t="s">
        <v>153</v>
      </c>
      <c r="G258" s="259"/>
      <c r="H258" s="262">
        <v>190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150</v>
      </c>
      <c r="AU258" s="268" t="s">
        <v>86</v>
      </c>
      <c r="AV258" s="15" t="s">
        <v>146</v>
      </c>
      <c r="AW258" s="15" t="s">
        <v>32</v>
      </c>
      <c r="AX258" s="15" t="s">
        <v>84</v>
      </c>
      <c r="AY258" s="268" t="s">
        <v>139</v>
      </c>
    </row>
    <row r="259" s="2" customFormat="1" ht="21.75" customHeight="1">
      <c r="A259" s="38"/>
      <c r="B259" s="39"/>
      <c r="C259" s="219" t="s">
        <v>301</v>
      </c>
      <c r="D259" s="219" t="s">
        <v>141</v>
      </c>
      <c r="E259" s="220" t="s">
        <v>371</v>
      </c>
      <c r="F259" s="221" t="s">
        <v>372</v>
      </c>
      <c r="G259" s="222" t="s">
        <v>352</v>
      </c>
      <c r="H259" s="223">
        <v>1520</v>
      </c>
      <c r="I259" s="224"/>
      <c r="J259" s="225">
        <f>ROUND(I259*H259,2)</f>
        <v>0</v>
      </c>
      <c r="K259" s="221" t="s">
        <v>1</v>
      </c>
      <c r="L259" s="44"/>
      <c r="M259" s="226" t="s">
        <v>1</v>
      </c>
      <c r="N259" s="227" t="s">
        <v>41</v>
      </c>
      <c r="O259" s="91"/>
      <c r="P259" s="228">
        <f>O259*H259</f>
        <v>0</v>
      </c>
      <c r="Q259" s="228">
        <v>0.00060999999999999997</v>
      </c>
      <c r="R259" s="228">
        <f>Q259*H259</f>
        <v>0.92719999999999991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146</v>
      </c>
      <c r="AT259" s="230" t="s">
        <v>141</v>
      </c>
      <c r="AU259" s="230" t="s">
        <v>86</v>
      </c>
      <c r="AY259" s="17" t="s">
        <v>139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84</v>
      </c>
      <c r="BK259" s="231">
        <f>ROUND(I259*H259,2)</f>
        <v>0</v>
      </c>
      <c r="BL259" s="17" t="s">
        <v>146</v>
      </c>
      <c r="BM259" s="230" t="s">
        <v>373</v>
      </c>
    </row>
    <row r="260" s="14" customFormat="1">
      <c r="A260" s="14"/>
      <c r="B260" s="247"/>
      <c r="C260" s="248"/>
      <c r="D260" s="232" t="s">
        <v>150</v>
      </c>
      <c r="E260" s="249" t="s">
        <v>1</v>
      </c>
      <c r="F260" s="250" t="s">
        <v>656</v>
      </c>
      <c r="G260" s="248"/>
      <c r="H260" s="251">
        <v>1520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150</v>
      </c>
      <c r="AU260" s="257" t="s">
        <v>86</v>
      </c>
      <c r="AV260" s="14" t="s">
        <v>86</v>
      </c>
      <c r="AW260" s="14" t="s">
        <v>32</v>
      </c>
      <c r="AX260" s="14" t="s">
        <v>76</v>
      </c>
      <c r="AY260" s="257" t="s">
        <v>139</v>
      </c>
    </row>
    <row r="261" s="15" customFormat="1">
      <c r="A261" s="15"/>
      <c r="B261" s="258"/>
      <c r="C261" s="259"/>
      <c r="D261" s="232" t="s">
        <v>150</v>
      </c>
      <c r="E261" s="260" t="s">
        <v>1</v>
      </c>
      <c r="F261" s="261" t="s">
        <v>153</v>
      </c>
      <c r="G261" s="259"/>
      <c r="H261" s="262">
        <v>1520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150</v>
      </c>
      <c r="AU261" s="268" t="s">
        <v>86</v>
      </c>
      <c r="AV261" s="15" t="s">
        <v>146</v>
      </c>
      <c r="AW261" s="15" t="s">
        <v>32</v>
      </c>
      <c r="AX261" s="15" t="s">
        <v>84</v>
      </c>
      <c r="AY261" s="268" t="s">
        <v>139</v>
      </c>
    </row>
    <row r="262" s="2" customFormat="1" ht="90" customHeight="1">
      <c r="A262" s="38"/>
      <c r="B262" s="39"/>
      <c r="C262" s="219" t="s">
        <v>306</v>
      </c>
      <c r="D262" s="219" t="s">
        <v>141</v>
      </c>
      <c r="E262" s="220" t="s">
        <v>376</v>
      </c>
      <c r="F262" s="221" t="s">
        <v>377</v>
      </c>
      <c r="G262" s="222" t="s">
        <v>352</v>
      </c>
      <c r="H262" s="223">
        <v>1040</v>
      </c>
      <c r="I262" s="224"/>
      <c r="J262" s="225">
        <f>ROUND(I262*H262,2)</f>
        <v>0</v>
      </c>
      <c r="K262" s="221" t="s">
        <v>145</v>
      </c>
      <c r="L262" s="44"/>
      <c r="M262" s="226" t="s">
        <v>1</v>
      </c>
      <c r="N262" s="227" t="s">
        <v>41</v>
      </c>
      <c r="O262" s="91"/>
      <c r="P262" s="228">
        <f>O262*H262</f>
        <v>0</v>
      </c>
      <c r="Q262" s="228">
        <v>0</v>
      </c>
      <c r="R262" s="228">
        <f>Q262*H262</f>
        <v>0</v>
      </c>
      <c r="S262" s="228">
        <v>0.19400000000000001</v>
      </c>
      <c r="T262" s="229">
        <f>S262*H262</f>
        <v>201.76000000000002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146</v>
      </c>
      <c r="AT262" s="230" t="s">
        <v>141</v>
      </c>
      <c r="AU262" s="230" t="s">
        <v>86</v>
      </c>
      <c r="AY262" s="17" t="s">
        <v>139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84</v>
      </c>
      <c r="BK262" s="231">
        <f>ROUND(I262*H262,2)</f>
        <v>0</v>
      </c>
      <c r="BL262" s="17" t="s">
        <v>146</v>
      </c>
      <c r="BM262" s="230" t="s">
        <v>378</v>
      </c>
    </row>
    <row r="263" s="14" customFormat="1">
      <c r="A263" s="14"/>
      <c r="B263" s="247"/>
      <c r="C263" s="248"/>
      <c r="D263" s="232" t="s">
        <v>150</v>
      </c>
      <c r="E263" s="249" t="s">
        <v>1</v>
      </c>
      <c r="F263" s="250" t="s">
        <v>657</v>
      </c>
      <c r="G263" s="248"/>
      <c r="H263" s="251">
        <v>1040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150</v>
      </c>
      <c r="AU263" s="257" t="s">
        <v>86</v>
      </c>
      <c r="AV263" s="14" t="s">
        <v>86</v>
      </c>
      <c r="AW263" s="14" t="s">
        <v>32</v>
      </c>
      <c r="AX263" s="14" t="s">
        <v>76</v>
      </c>
      <c r="AY263" s="257" t="s">
        <v>139</v>
      </c>
    </row>
    <row r="264" s="15" customFormat="1">
      <c r="A264" s="15"/>
      <c r="B264" s="258"/>
      <c r="C264" s="259"/>
      <c r="D264" s="232" t="s">
        <v>150</v>
      </c>
      <c r="E264" s="260" t="s">
        <v>1</v>
      </c>
      <c r="F264" s="261" t="s">
        <v>153</v>
      </c>
      <c r="G264" s="259"/>
      <c r="H264" s="262">
        <v>1040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150</v>
      </c>
      <c r="AU264" s="268" t="s">
        <v>86</v>
      </c>
      <c r="AV264" s="15" t="s">
        <v>146</v>
      </c>
      <c r="AW264" s="15" t="s">
        <v>32</v>
      </c>
      <c r="AX264" s="15" t="s">
        <v>84</v>
      </c>
      <c r="AY264" s="268" t="s">
        <v>139</v>
      </c>
    </row>
    <row r="265" s="2" customFormat="1" ht="66.75" customHeight="1">
      <c r="A265" s="38"/>
      <c r="B265" s="39"/>
      <c r="C265" s="219" t="s">
        <v>312</v>
      </c>
      <c r="D265" s="219" t="s">
        <v>141</v>
      </c>
      <c r="E265" s="220" t="s">
        <v>381</v>
      </c>
      <c r="F265" s="221" t="s">
        <v>382</v>
      </c>
      <c r="G265" s="222" t="s">
        <v>352</v>
      </c>
      <c r="H265" s="223">
        <v>8</v>
      </c>
      <c r="I265" s="224"/>
      <c r="J265" s="225">
        <f>ROUND(I265*H265,2)</f>
        <v>0</v>
      </c>
      <c r="K265" s="221" t="s">
        <v>145</v>
      </c>
      <c r="L265" s="44"/>
      <c r="M265" s="226" t="s">
        <v>1</v>
      </c>
      <c r="N265" s="227" t="s">
        <v>41</v>
      </c>
      <c r="O265" s="91"/>
      <c r="P265" s="228">
        <f>O265*H265</f>
        <v>0</v>
      </c>
      <c r="Q265" s="228">
        <v>0</v>
      </c>
      <c r="R265" s="228">
        <f>Q265*H265</f>
        <v>0</v>
      </c>
      <c r="S265" s="228">
        <v>0.065000000000000002</v>
      </c>
      <c r="T265" s="229">
        <f>S265*H265</f>
        <v>0.52000000000000002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146</v>
      </c>
      <c r="AT265" s="230" t="s">
        <v>141</v>
      </c>
      <c r="AU265" s="230" t="s">
        <v>86</v>
      </c>
      <c r="AY265" s="17" t="s">
        <v>139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84</v>
      </c>
      <c r="BK265" s="231">
        <f>ROUND(I265*H265,2)</f>
        <v>0</v>
      </c>
      <c r="BL265" s="17" t="s">
        <v>146</v>
      </c>
      <c r="BM265" s="230" t="s">
        <v>383</v>
      </c>
    </row>
    <row r="266" s="14" customFormat="1">
      <c r="A266" s="14"/>
      <c r="B266" s="247"/>
      <c r="C266" s="248"/>
      <c r="D266" s="232" t="s">
        <v>150</v>
      </c>
      <c r="E266" s="249" t="s">
        <v>1</v>
      </c>
      <c r="F266" s="250" t="s">
        <v>197</v>
      </c>
      <c r="G266" s="248"/>
      <c r="H266" s="251">
        <v>8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150</v>
      </c>
      <c r="AU266" s="257" t="s">
        <v>86</v>
      </c>
      <c r="AV266" s="14" t="s">
        <v>86</v>
      </c>
      <c r="AW266" s="14" t="s">
        <v>32</v>
      </c>
      <c r="AX266" s="14" t="s">
        <v>76</v>
      </c>
      <c r="AY266" s="257" t="s">
        <v>139</v>
      </c>
    </row>
    <row r="267" s="15" customFormat="1">
      <c r="A267" s="15"/>
      <c r="B267" s="258"/>
      <c r="C267" s="259"/>
      <c r="D267" s="232" t="s">
        <v>150</v>
      </c>
      <c r="E267" s="260" t="s">
        <v>1</v>
      </c>
      <c r="F267" s="261" t="s">
        <v>153</v>
      </c>
      <c r="G267" s="259"/>
      <c r="H267" s="262">
        <v>8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150</v>
      </c>
      <c r="AU267" s="268" t="s">
        <v>86</v>
      </c>
      <c r="AV267" s="15" t="s">
        <v>146</v>
      </c>
      <c r="AW267" s="15" t="s">
        <v>32</v>
      </c>
      <c r="AX267" s="15" t="s">
        <v>84</v>
      </c>
      <c r="AY267" s="268" t="s">
        <v>139</v>
      </c>
    </row>
    <row r="268" s="2" customFormat="1" ht="66.75" customHeight="1">
      <c r="A268" s="38"/>
      <c r="B268" s="39"/>
      <c r="C268" s="219" t="s">
        <v>234</v>
      </c>
      <c r="D268" s="219" t="s">
        <v>141</v>
      </c>
      <c r="E268" s="220" t="s">
        <v>386</v>
      </c>
      <c r="F268" s="221" t="s">
        <v>387</v>
      </c>
      <c r="G268" s="222" t="s">
        <v>144</v>
      </c>
      <c r="H268" s="223">
        <v>1620</v>
      </c>
      <c r="I268" s="224"/>
      <c r="J268" s="225">
        <f>ROUND(I268*H268,2)</f>
        <v>0</v>
      </c>
      <c r="K268" s="221" t="s">
        <v>145</v>
      </c>
      <c r="L268" s="44"/>
      <c r="M268" s="226" t="s">
        <v>1</v>
      </c>
      <c r="N268" s="227" t="s">
        <v>41</v>
      </c>
      <c r="O268" s="91"/>
      <c r="P268" s="228">
        <f>O268*H268</f>
        <v>0</v>
      </c>
      <c r="Q268" s="228">
        <v>0</v>
      </c>
      <c r="R268" s="228">
        <f>Q268*H268</f>
        <v>0</v>
      </c>
      <c r="S268" s="228">
        <v>0.126</v>
      </c>
      <c r="T268" s="229">
        <f>S268*H268</f>
        <v>204.12000000000001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146</v>
      </c>
      <c r="AT268" s="230" t="s">
        <v>141</v>
      </c>
      <c r="AU268" s="230" t="s">
        <v>86</v>
      </c>
      <c r="AY268" s="17" t="s">
        <v>139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84</v>
      </c>
      <c r="BK268" s="231">
        <f>ROUND(I268*H268,2)</f>
        <v>0</v>
      </c>
      <c r="BL268" s="17" t="s">
        <v>146</v>
      </c>
      <c r="BM268" s="230" t="s">
        <v>388</v>
      </c>
    </row>
    <row r="269" s="13" customFormat="1">
      <c r="A269" s="13"/>
      <c r="B269" s="237"/>
      <c r="C269" s="238"/>
      <c r="D269" s="232" t="s">
        <v>150</v>
      </c>
      <c r="E269" s="239" t="s">
        <v>1</v>
      </c>
      <c r="F269" s="240" t="s">
        <v>325</v>
      </c>
      <c r="G269" s="238"/>
      <c r="H269" s="239" t="s">
        <v>1</v>
      </c>
      <c r="I269" s="241"/>
      <c r="J269" s="238"/>
      <c r="K269" s="238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150</v>
      </c>
      <c r="AU269" s="246" t="s">
        <v>86</v>
      </c>
      <c r="AV269" s="13" t="s">
        <v>84</v>
      </c>
      <c r="AW269" s="13" t="s">
        <v>32</v>
      </c>
      <c r="AX269" s="13" t="s">
        <v>76</v>
      </c>
      <c r="AY269" s="246" t="s">
        <v>139</v>
      </c>
    </row>
    <row r="270" s="14" customFormat="1">
      <c r="A270" s="14"/>
      <c r="B270" s="247"/>
      <c r="C270" s="248"/>
      <c r="D270" s="232" t="s">
        <v>150</v>
      </c>
      <c r="E270" s="249" t="s">
        <v>1</v>
      </c>
      <c r="F270" s="250" t="s">
        <v>654</v>
      </c>
      <c r="G270" s="248"/>
      <c r="H270" s="251">
        <v>1620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150</v>
      </c>
      <c r="AU270" s="257" t="s">
        <v>86</v>
      </c>
      <c r="AV270" s="14" t="s">
        <v>86</v>
      </c>
      <c r="AW270" s="14" t="s">
        <v>32</v>
      </c>
      <c r="AX270" s="14" t="s">
        <v>76</v>
      </c>
      <c r="AY270" s="257" t="s">
        <v>139</v>
      </c>
    </row>
    <row r="271" s="15" customFormat="1">
      <c r="A271" s="15"/>
      <c r="B271" s="258"/>
      <c r="C271" s="259"/>
      <c r="D271" s="232" t="s">
        <v>150</v>
      </c>
      <c r="E271" s="260" t="s">
        <v>1</v>
      </c>
      <c r="F271" s="261" t="s">
        <v>153</v>
      </c>
      <c r="G271" s="259"/>
      <c r="H271" s="262">
        <v>1620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150</v>
      </c>
      <c r="AU271" s="268" t="s">
        <v>86</v>
      </c>
      <c r="AV271" s="15" t="s">
        <v>146</v>
      </c>
      <c r="AW271" s="15" t="s">
        <v>32</v>
      </c>
      <c r="AX271" s="15" t="s">
        <v>84</v>
      </c>
      <c r="AY271" s="268" t="s">
        <v>139</v>
      </c>
    </row>
    <row r="272" s="2" customFormat="1" ht="16.5" customHeight="1">
      <c r="A272" s="38"/>
      <c r="B272" s="39"/>
      <c r="C272" s="219" t="s">
        <v>321</v>
      </c>
      <c r="D272" s="219" t="s">
        <v>141</v>
      </c>
      <c r="E272" s="220" t="s">
        <v>390</v>
      </c>
      <c r="F272" s="221" t="s">
        <v>391</v>
      </c>
      <c r="G272" s="222" t="s">
        <v>94</v>
      </c>
      <c r="H272" s="223">
        <v>8</v>
      </c>
      <c r="I272" s="224"/>
      <c r="J272" s="225">
        <f>ROUND(I272*H272,2)</f>
        <v>0</v>
      </c>
      <c r="K272" s="221" t="s">
        <v>217</v>
      </c>
      <c r="L272" s="44"/>
      <c r="M272" s="226" t="s">
        <v>1</v>
      </c>
      <c r="N272" s="227" t="s">
        <v>41</v>
      </c>
      <c r="O272" s="91"/>
      <c r="P272" s="228">
        <f>O272*H272</f>
        <v>0</v>
      </c>
      <c r="Q272" s="228">
        <v>0.12</v>
      </c>
      <c r="R272" s="228">
        <f>Q272*H272</f>
        <v>0.95999999999999996</v>
      </c>
      <c r="S272" s="228">
        <v>2.1000000000000001</v>
      </c>
      <c r="T272" s="229">
        <f>S272*H272</f>
        <v>16.800000000000001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146</v>
      </c>
      <c r="AT272" s="230" t="s">
        <v>141</v>
      </c>
      <c r="AU272" s="230" t="s">
        <v>86</v>
      </c>
      <c r="AY272" s="17" t="s">
        <v>139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84</v>
      </c>
      <c r="BK272" s="231">
        <f>ROUND(I272*H272,2)</f>
        <v>0</v>
      </c>
      <c r="BL272" s="17" t="s">
        <v>146</v>
      </c>
      <c r="BM272" s="230" t="s">
        <v>392</v>
      </c>
    </row>
    <row r="273" s="2" customFormat="1">
      <c r="A273" s="38"/>
      <c r="B273" s="39"/>
      <c r="C273" s="40"/>
      <c r="D273" s="232" t="s">
        <v>148</v>
      </c>
      <c r="E273" s="40"/>
      <c r="F273" s="233" t="s">
        <v>393</v>
      </c>
      <c r="G273" s="40"/>
      <c r="H273" s="40"/>
      <c r="I273" s="234"/>
      <c r="J273" s="40"/>
      <c r="K273" s="40"/>
      <c r="L273" s="44"/>
      <c r="M273" s="235"/>
      <c r="N273" s="236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148</v>
      </c>
      <c r="AU273" s="17" t="s">
        <v>86</v>
      </c>
    </row>
    <row r="274" s="13" customFormat="1">
      <c r="A274" s="13"/>
      <c r="B274" s="237"/>
      <c r="C274" s="238"/>
      <c r="D274" s="232" t="s">
        <v>150</v>
      </c>
      <c r="E274" s="239" t="s">
        <v>1</v>
      </c>
      <c r="F274" s="240" t="s">
        <v>658</v>
      </c>
      <c r="G274" s="238"/>
      <c r="H274" s="239" t="s">
        <v>1</v>
      </c>
      <c r="I274" s="241"/>
      <c r="J274" s="238"/>
      <c r="K274" s="238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150</v>
      </c>
      <c r="AU274" s="246" t="s">
        <v>86</v>
      </c>
      <c r="AV274" s="13" t="s">
        <v>84</v>
      </c>
      <c r="AW274" s="13" t="s">
        <v>32</v>
      </c>
      <c r="AX274" s="13" t="s">
        <v>76</v>
      </c>
      <c r="AY274" s="246" t="s">
        <v>139</v>
      </c>
    </row>
    <row r="275" s="14" customFormat="1">
      <c r="A275" s="14"/>
      <c r="B275" s="247"/>
      <c r="C275" s="248"/>
      <c r="D275" s="232" t="s">
        <v>150</v>
      </c>
      <c r="E275" s="249" t="s">
        <v>1</v>
      </c>
      <c r="F275" s="250" t="s">
        <v>659</v>
      </c>
      <c r="G275" s="248"/>
      <c r="H275" s="251">
        <v>8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150</v>
      </c>
      <c r="AU275" s="257" t="s">
        <v>86</v>
      </c>
      <c r="AV275" s="14" t="s">
        <v>86</v>
      </c>
      <c r="AW275" s="14" t="s">
        <v>32</v>
      </c>
      <c r="AX275" s="14" t="s">
        <v>76</v>
      </c>
      <c r="AY275" s="257" t="s">
        <v>139</v>
      </c>
    </row>
    <row r="276" s="15" customFormat="1">
      <c r="A276" s="15"/>
      <c r="B276" s="258"/>
      <c r="C276" s="259"/>
      <c r="D276" s="232" t="s">
        <v>150</v>
      </c>
      <c r="E276" s="260" t="s">
        <v>1</v>
      </c>
      <c r="F276" s="261" t="s">
        <v>153</v>
      </c>
      <c r="G276" s="259"/>
      <c r="H276" s="262">
        <v>8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8" t="s">
        <v>150</v>
      </c>
      <c r="AU276" s="268" t="s">
        <v>86</v>
      </c>
      <c r="AV276" s="15" t="s">
        <v>146</v>
      </c>
      <c r="AW276" s="15" t="s">
        <v>32</v>
      </c>
      <c r="AX276" s="15" t="s">
        <v>84</v>
      </c>
      <c r="AY276" s="268" t="s">
        <v>139</v>
      </c>
    </row>
    <row r="277" s="2" customFormat="1" ht="62.7" customHeight="1">
      <c r="A277" s="38"/>
      <c r="B277" s="39"/>
      <c r="C277" s="219" t="s">
        <v>328</v>
      </c>
      <c r="D277" s="219" t="s">
        <v>141</v>
      </c>
      <c r="E277" s="220" t="s">
        <v>397</v>
      </c>
      <c r="F277" s="221" t="s">
        <v>398</v>
      </c>
      <c r="G277" s="222" t="s">
        <v>352</v>
      </c>
      <c r="H277" s="223">
        <v>10</v>
      </c>
      <c r="I277" s="224"/>
      <c r="J277" s="225">
        <f>ROUND(I277*H277,2)</f>
        <v>0</v>
      </c>
      <c r="K277" s="221" t="s">
        <v>145</v>
      </c>
      <c r="L277" s="44"/>
      <c r="M277" s="226" t="s">
        <v>1</v>
      </c>
      <c r="N277" s="227" t="s">
        <v>41</v>
      </c>
      <c r="O277" s="91"/>
      <c r="P277" s="228">
        <f>O277*H277</f>
        <v>0</v>
      </c>
      <c r="Q277" s="228">
        <v>0</v>
      </c>
      <c r="R277" s="228">
        <f>Q277*H277</f>
        <v>0</v>
      </c>
      <c r="S277" s="228">
        <v>2.0550000000000002</v>
      </c>
      <c r="T277" s="229">
        <f>S277*H277</f>
        <v>20.550000000000001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0" t="s">
        <v>146</v>
      </c>
      <c r="AT277" s="230" t="s">
        <v>141</v>
      </c>
      <c r="AU277" s="230" t="s">
        <v>86</v>
      </c>
      <c r="AY277" s="17" t="s">
        <v>139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7" t="s">
        <v>84</v>
      </c>
      <c r="BK277" s="231">
        <f>ROUND(I277*H277,2)</f>
        <v>0</v>
      </c>
      <c r="BL277" s="17" t="s">
        <v>146</v>
      </c>
      <c r="BM277" s="230" t="s">
        <v>399</v>
      </c>
    </row>
    <row r="278" s="14" customFormat="1">
      <c r="A278" s="14"/>
      <c r="B278" s="247"/>
      <c r="C278" s="248"/>
      <c r="D278" s="232" t="s">
        <v>150</v>
      </c>
      <c r="E278" s="249" t="s">
        <v>1</v>
      </c>
      <c r="F278" s="250" t="s">
        <v>209</v>
      </c>
      <c r="G278" s="248"/>
      <c r="H278" s="251">
        <v>10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150</v>
      </c>
      <c r="AU278" s="257" t="s">
        <v>86</v>
      </c>
      <c r="AV278" s="14" t="s">
        <v>86</v>
      </c>
      <c r="AW278" s="14" t="s">
        <v>32</v>
      </c>
      <c r="AX278" s="14" t="s">
        <v>76</v>
      </c>
      <c r="AY278" s="257" t="s">
        <v>139</v>
      </c>
    </row>
    <row r="279" s="15" customFormat="1">
      <c r="A279" s="15"/>
      <c r="B279" s="258"/>
      <c r="C279" s="259"/>
      <c r="D279" s="232" t="s">
        <v>150</v>
      </c>
      <c r="E279" s="260" t="s">
        <v>1</v>
      </c>
      <c r="F279" s="261" t="s">
        <v>153</v>
      </c>
      <c r="G279" s="259"/>
      <c r="H279" s="262">
        <v>10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150</v>
      </c>
      <c r="AU279" s="268" t="s">
        <v>86</v>
      </c>
      <c r="AV279" s="15" t="s">
        <v>146</v>
      </c>
      <c r="AW279" s="15" t="s">
        <v>32</v>
      </c>
      <c r="AX279" s="15" t="s">
        <v>84</v>
      </c>
      <c r="AY279" s="268" t="s">
        <v>139</v>
      </c>
    </row>
    <row r="280" s="2" customFormat="1" ht="49.05" customHeight="1">
      <c r="A280" s="38"/>
      <c r="B280" s="39"/>
      <c r="C280" s="219" t="s">
        <v>333</v>
      </c>
      <c r="D280" s="219" t="s">
        <v>141</v>
      </c>
      <c r="E280" s="220" t="s">
        <v>402</v>
      </c>
      <c r="F280" s="221" t="s">
        <v>403</v>
      </c>
      <c r="G280" s="222" t="s">
        <v>331</v>
      </c>
      <c r="H280" s="223">
        <v>74</v>
      </c>
      <c r="I280" s="224"/>
      <c r="J280" s="225">
        <f>ROUND(I280*H280,2)</f>
        <v>0</v>
      </c>
      <c r="K280" s="221" t="s">
        <v>145</v>
      </c>
      <c r="L280" s="44"/>
      <c r="M280" s="226" t="s">
        <v>1</v>
      </c>
      <c r="N280" s="227" t="s">
        <v>41</v>
      </c>
      <c r="O280" s="91"/>
      <c r="P280" s="228">
        <f>O280*H280</f>
        <v>0</v>
      </c>
      <c r="Q280" s="228">
        <v>0</v>
      </c>
      <c r="R280" s="228">
        <f>Q280*H280</f>
        <v>0</v>
      </c>
      <c r="S280" s="228">
        <v>0.0020999999999999999</v>
      </c>
      <c r="T280" s="229">
        <f>S280*H280</f>
        <v>0.15539999999999998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146</v>
      </c>
      <c r="AT280" s="230" t="s">
        <v>141</v>
      </c>
      <c r="AU280" s="230" t="s">
        <v>86</v>
      </c>
      <c r="AY280" s="17" t="s">
        <v>139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84</v>
      </c>
      <c r="BK280" s="231">
        <f>ROUND(I280*H280,2)</f>
        <v>0</v>
      </c>
      <c r="BL280" s="17" t="s">
        <v>146</v>
      </c>
      <c r="BM280" s="230" t="s">
        <v>404</v>
      </c>
    </row>
    <row r="281" s="14" customFormat="1">
      <c r="A281" s="14"/>
      <c r="B281" s="247"/>
      <c r="C281" s="248"/>
      <c r="D281" s="232" t="s">
        <v>150</v>
      </c>
      <c r="E281" s="249" t="s">
        <v>1</v>
      </c>
      <c r="F281" s="250" t="s">
        <v>542</v>
      </c>
      <c r="G281" s="248"/>
      <c r="H281" s="251">
        <v>74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150</v>
      </c>
      <c r="AU281" s="257" t="s">
        <v>86</v>
      </c>
      <c r="AV281" s="14" t="s">
        <v>86</v>
      </c>
      <c r="AW281" s="14" t="s">
        <v>32</v>
      </c>
      <c r="AX281" s="14" t="s">
        <v>76</v>
      </c>
      <c r="AY281" s="257" t="s">
        <v>139</v>
      </c>
    </row>
    <row r="282" s="15" customFormat="1">
      <c r="A282" s="15"/>
      <c r="B282" s="258"/>
      <c r="C282" s="259"/>
      <c r="D282" s="232" t="s">
        <v>150</v>
      </c>
      <c r="E282" s="260" t="s">
        <v>1</v>
      </c>
      <c r="F282" s="261" t="s">
        <v>153</v>
      </c>
      <c r="G282" s="259"/>
      <c r="H282" s="262">
        <v>74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150</v>
      </c>
      <c r="AU282" s="268" t="s">
        <v>86</v>
      </c>
      <c r="AV282" s="15" t="s">
        <v>146</v>
      </c>
      <c r="AW282" s="15" t="s">
        <v>32</v>
      </c>
      <c r="AX282" s="15" t="s">
        <v>84</v>
      </c>
      <c r="AY282" s="268" t="s">
        <v>139</v>
      </c>
    </row>
    <row r="283" s="2" customFormat="1" ht="33" customHeight="1">
      <c r="A283" s="38"/>
      <c r="B283" s="39"/>
      <c r="C283" s="219" t="s">
        <v>337</v>
      </c>
      <c r="D283" s="219" t="s">
        <v>141</v>
      </c>
      <c r="E283" s="220" t="s">
        <v>407</v>
      </c>
      <c r="F283" s="221" t="s">
        <v>408</v>
      </c>
      <c r="G283" s="222" t="s">
        <v>331</v>
      </c>
      <c r="H283" s="223">
        <v>2</v>
      </c>
      <c r="I283" s="224"/>
      <c r="J283" s="225">
        <f>ROUND(I283*H283,2)</f>
        <v>0</v>
      </c>
      <c r="K283" s="221" t="s">
        <v>145</v>
      </c>
      <c r="L283" s="44"/>
      <c r="M283" s="226" t="s">
        <v>1</v>
      </c>
      <c r="N283" s="227" t="s">
        <v>41</v>
      </c>
      <c r="O283" s="91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0" t="s">
        <v>146</v>
      </c>
      <c r="AT283" s="230" t="s">
        <v>141</v>
      </c>
      <c r="AU283" s="230" t="s">
        <v>86</v>
      </c>
      <c r="AY283" s="17" t="s">
        <v>139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7" t="s">
        <v>84</v>
      </c>
      <c r="BK283" s="231">
        <f>ROUND(I283*H283,2)</f>
        <v>0</v>
      </c>
      <c r="BL283" s="17" t="s">
        <v>146</v>
      </c>
      <c r="BM283" s="230" t="s">
        <v>409</v>
      </c>
    </row>
    <row r="284" s="2" customFormat="1" ht="16.5" customHeight="1">
      <c r="A284" s="38"/>
      <c r="B284" s="39"/>
      <c r="C284" s="269" t="s">
        <v>341</v>
      </c>
      <c r="D284" s="269" t="s">
        <v>284</v>
      </c>
      <c r="E284" s="270" t="s">
        <v>411</v>
      </c>
      <c r="F284" s="271" t="s">
        <v>412</v>
      </c>
      <c r="G284" s="272" t="s">
        <v>331</v>
      </c>
      <c r="H284" s="273">
        <v>2</v>
      </c>
      <c r="I284" s="274"/>
      <c r="J284" s="275">
        <f>ROUND(I284*H284,2)</f>
        <v>0</v>
      </c>
      <c r="K284" s="271" t="s">
        <v>1</v>
      </c>
      <c r="L284" s="276"/>
      <c r="M284" s="277" t="s">
        <v>1</v>
      </c>
      <c r="N284" s="278" t="s">
        <v>41</v>
      </c>
      <c r="O284" s="91"/>
      <c r="P284" s="228">
        <f>O284*H284</f>
        <v>0</v>
      </c>
      <c r="Q284" s="228">
        <v>0.0020999999999999999</v>
      </c>
      <c r="R284" s="228">
        <f>Q284*H284</f>
        <v>0.0041999999999999997</v>
      </c>
      <c r="S284" s="228">
        <v>0</v>
      </c>
      <c r="T284" s="22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0" t="s">
        <v>197</v>
      </c>
      <c r="AT284" s="230" t="s">
        <v>284</v>
      </c>
      <c r="AU284" s="230" t="s">
        <v>86</v>
      </c>
      <c r="AY284" s="17" t="s">
        <v>139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7" t="s">
        <v>84</v>
      </c>
      <c r="BK284" s="231">
        <f>ROUND(I284*H284,2)</f>
        <v>0</v>
      </c>
      <c r="BL284" s="17" t="s">
        <v>146</v>
      </c>
      <c r="BM284" s="230" t="s">
        <v>413</v>
      </c>
    </row>
    <row r="285" s="2" customFormat="1" ht="24.15" customHeight="1">
      <c r="A285" s="38"/>
      <c r="B285" s="39"/>
      <c r="C285" s="219" t="s">
        <v>349</v>
      </c>
      <c r="D285" s="219" t="s">
        <v>141</v>
      </c>
      <c r="E285" s="220" t="s">
        <v>415</v>
      </c>
      <c r="F285" s="221" t="s">
        <v>416</v>
      </c>
      <c r="G285" s="222" t="s">
        <v>331</v>
      </c>
      <c r="H285" s="223">
        <v>116</v>
      </c>
      <c r="I285" s="224"/>
      <c r="J285" s="225">
        <f>ROUND(I285*H285,2)</f>
        <v>0</v>
      </c>
      <c r="K285" s="221" t="s">
        <v>145</v>
      </c>
      <c r="L285" s="44"/>
      <c r="M285" s="226" t="s">
        <v>1</v>
      </c>
      <c r="N285" s="227" t="s">
        <v>41</v>
      </c>
      <c r="O285" s="91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0" t="s">
        <v>146</v>
      </c>
      <c r="AT285" s="230" t="s">
        <v>141</v>
      </c>
      <c r="AU285" s="230" t="s">
        <v>86</v>
      </c>
      <c r="AY285" s="17" t="s">
        <v>139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7" t="s">
        <v>84</v>
      </c>
      <c r="BK285" s="231">
        <f>ROUND(I285*H285,2)</f>
        <v>0</v>
      </c>
      <c r="BL285" s="17" t="s">
        <v>146</v>
      </c>
      <c r="BM285" s="230" t="s">
        <v>417</v>
      </c>
    </row>
    <row r="286" s="14" customFormat="1">
      <c r="A286" s="14"/>
      <c r="B286" s="247"/>
      <c r="C286" s="248"/>
      <c r="D286" s="232" t="s">
        <v>150</v>
      </c>
      <c r="E286" s="249" t="s">
        <v>1</v>
      </c>
      <c r="F286" s="250" t="s">
        <v>660</v>
      </c>
      <c r="G286" s="248"/>
      <c r="H286" s="251">
        <v>116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150</v>
      </c>
      <c r="AU286" s="257" t="s">
        <v>86</v>
      </c>
      <c r="AV286" s="14" t="s">
        <v>86</v>
      </c>
      <c r="AW286" s="14" t="s">
        <v>32</v>
      </c>
      <c r="AX286" s="14" t="s">
        <v>76</v>
      </c>
      <c r="AY286" s="257" t="s">
        <v>139</v>
      </c>
    </row>
    <row r="287" s="15" customFormat="1">
      <c r="A287" s="15"/>
      <c r="B287" s="258"/>
      <c r="C287" s="259"/>
      <c r="D287" s="232" t="s">
        <v>150</v>
      </c>
      <c r="E287" s="260" t="s">
        <v>1</v>
      </c>
      <c r="F287" s="261" t="s">
        <v>153</v>
      </c>
      <c r="G287" s="259"/>
      <c r="H287" s="262">
        <v>116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150</v>
      </c>
      <c r="AU287" s="268" t="s">
        <v>86</v>
      </c>
      <c r="AV287" s="15" t="s">
        <v>146</v>
      </c>
      <c r="AW287" s="15" t="s">
        <v>32</v>
      </c>
      <c r="AX287" s="15" t="s">
        <v>84</v>
      </c>
      <c r="AY287" s="268" t="s">
        <v>139</v>
      </c>
    </row>
    <row r="288" s="2" customFormat="1" ht="16.5" customHeight="1">
      <c r="A288" s="38"/>
      <c r="B288" s="39"/>
      <c r="C288" s="269" t="s">
        <v>355</v>
      </c>
      <c r="D288" s="269" t="s">
        <v>284</v>
      </c>
      <c r="E288" s="270" t="s">
        <v>420</v>
      </c>
      <c r="F288" s="271" t="s">
        <v>421</v>
      </c>
      <c r="G288" s="272" t="s">
        <v>331</v>
      </c>
      <c r="H288" s="273">
        <v>116</v>
      </c>
      <c r="I288" s="274"/>
      <c r="J288" s="275">
        <f>ROUND(I288*H288,2)</f>
        <v>0</v>
      </c>
      <c r="K288" s="271" t="s">
        <v>145</v>
      </c>
      <c r="L288" s="276"/>
      <c r="M288" s="277" t="s">
        <v>1</v>
      </c>
      <c r="N288" s="278" t="s">
        <v>41</v>
      </c>
      <c r="O288" s="91"/>
      <c r="P288" s="228">
        <f>O288*H288</f>
        <v>0</v>
      </c>
      <c r="Q288" s="228">
        <v>0.0014499999999999999</v>
      </c>
      <c r="R288" s="228">
        <f>Q288*H288</f>
        <v>0.16819999999999999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197</v>
      </c>
      <c r="AT288" s="230" t="s">
        <v>284</v>
      </c>
      <c r="AU288" s="230" t="s">
        <v>86</v>
      </c>
      <c r="AY288" s="17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84</v>
      </c>
      <c r="BK288" s="231">
        <f>ROUND(I288*H288,2)</f>
        <v>0</v>
      </c>
      <c r="BL288" s="17" t="s">
        <v>146</v>
      </c>
      <c r="BM288" s="230" t="s">
        <v>422</v>
      </c>
    </row>
    <row r="289" s="14" customFormat="1">
      <c r="A289" s="14"/>
      <c r="B289" s="247"/>
      <c r="C289" s="248"/>
      <c r="D289" s="232" t="s">
        <v>150</v>
      </c>
      <c r="E289" s="249" t="s">
        <v>1</v>
      </c>
      <c r="F289" s="250" t="s">
        <v>660</v>
      </c>
      <c r="G289" s="248"/>
      <c r="H289" s="251">
        <v>116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150</v>
      </c>
      <c r="AU289" s="257" t="s">
        <v>86</v>
      </c>
      <c r="AV289" s="14" t="s">
        <v>86</v>
      </c>
      <c r="AW289" s="14" t="s">
        <v>32</v>
      </c>
      <c r="AX289" s="14" t="s">
        <v>76</v>
      </c>
      <c r="AY289" s="257" t="s">
        <v>139</v>
      </c>
    </row>
    <row r="290" s="15" customFormat="1">
      <c r="A290" s="15"/>
      <c r="B290" s="258"/>
      <c r="C290" s="259"/>
      <c r="D290" s="232" t="s">
        <v>150</v>
      </c>
      <c r="E290" s="260" t="s">
        <v>1</v>
      </c>
      <c r="F290" s="261" t="s">
        <v>153</v>
      </c>
      <c r="G290" s="259"/>
      <c r="H290" s="262">
        <v>116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150</v>
      </c>
      <c r="AU290" s="268" t="s">
        <v>86</v>
      </c>
      <c r="AV290" s="15" t="s">
        <v>146</v>
      </c>
      <c r="AW290" s="15" t="s">
        <v>32</v>
      </c>
      <c r="AX290" s="15" t="s">
        <v>84</v>
      </c>
      <c r="AY290" s="268" t="s">
        <v>139</v>
      </c>
    </row>
    <row r="291" s="2" customFormat="1" ht="24.15" customHeight="1">
      <c r="A291" s="38"/>
      <c r="B291" s="39"/>
      <c r="C291" s="219" t="s">
        <v>361</v>
      </c>
      <c r="D291" s="219" t="s">
        <v>141</v>
      </c>
      <c r="E291" s="220" t="s">
        <v>661</v>
      </c>
      <c r="F291" s="221" t="s">
        <v>662</v>
      </c>
      <c r="G291" s="222" t="s">
        <v>352</v>
      </c>
      <c r="H291" s="223">
        <v>180</v>
      </c>
      <c r="I291" s="224"/>
      <c r="J291" s="225">
        <f>ROUND(I291*H291,2)</f>
        <v>0</v>
      </c>
      <c r="K291" s="221" t="s">
        <v>1</v>
      </c>
      <c r="L291" s="44"/>
      <c r="M291" s="226" t="s">
        <v>1</v>
      </c>
      <c r="N291" s="227" t="s">
        <v>41</v>
      </c>
      <c r="O291" s="91"/>
      <c r="P291" s="228">
        <f>O291*H291</f>
        <v>0</v>
      </c>
      <c r="Q291" s="228">
        <v>0.00021000000000000001</v>
      </c>
      <c r="R291" s="228">
        <f>Q291*H291</f>
        <v>0.0378</v>
      </c>
      <c r="S291" s="228">
        <v>0.017000000000000001</v>
      </c>
      <c r="T291" s="229">
        <f>S291*H291</f>
        <v>3.0600000000000001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0" t="s">
        <v>146</v>
      </c>
      <c r="AT291" s="230" t="s">
        <v>141</v>
      </c>
      <c r="AU291" s="230" t="s">
        <v>86</v>
      </c>
      <c r="AY291" s="17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7" t="s">
        <v>84</v>
      </c>
      <c r="BK291" s="231">
        <f>ROUND(I291*H291,2)</f>
        <v>0</v>
      </c>
      <c r="BL291" s="17" t="s">
        <v>146</v>
      </c>
      <c r="BM291" s="230" t="s">
        <v>663</v>
      </c>
    </row>
    <row r="292" s="13" customFormat="1">
      <c r="A292" s="13"/>
      <c r="B292" s="237"/>
      <c r="C292" s="238"/>
      <c r="D292" s="232" t="s">
        <v>150</v>
      </c>
      <c r="E292" s="239" t="s">
        <v>1</v>
      </c>
      <c r="F292" s="240" t="s">
        <v>664</v>
      </c>
      <c r="G292" s="238"/>
      <c r="H292" s="239" t="s">
        <v>1</v>
      </c>
      <c r="I292" s="241"/>
      <c r="J292" s="238"/>
      <c r="K292" s="238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150</v>
      </c>
      <c r="AU292" s="246" t="s">
        <v>86</v>
      </c>
      <c r="AV292" s="13" t="s">
        <v>84</v>
      </c>
      <c r="AW292" s="13" t="s">
        <v>32</v>
      </c>
      <c r="AX292" s="13" t="s">
        <v>76</v>
      </c>
      <c r="AY292" s="246" t="s">
        <v>139</v>
      </c>
    </row>
    <row r="293" s="14" customFormat="1">
      <c r="A293" s="14"/>
      <c r="B293" s="247"/>
      <c r="C293" s="248"/>
      <c r="D293" s="232" t="s">
        <v>150</v>
      </c>
      <c r="E293" s="249" t="s">
        <v>1</v>
      </c>
      <c r="F293" s="250" t="s">
        <v>665</v>
      </c>
      <c r="G293" s="248"/>
      <c r="H293" s="251">
        <v>180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150</v>
      </c>
      <c r="AU293" s="257" t="s">
        <v>86</v>
      </c>
      <c r="AV293" s="14" t="s">
        <v>86</v>
      </c>
      <c r="AW293" s="14" t="s">
        <v>32</v>
      </c>
      <c r="AX293" s="14" t="s">
        <v>76</v>
      </c>
      <c r="AY293" s="257" t="s">
        <v>139</v>
      </c>
    </row>
    <row r="294" s="15" customFormat="1">
      <c r="A294" s="15"/>
      <c r="B294" s="258"/>
      <c r="C294" s="259"/>
      <c r="D294" s="232" t="s">
        <v>150</v>
      </c>
      <c r="E294" s="260" t="s">
        <v>1</v>
      </c>
      <c r="F294" s="261" t="s">
        <v>153</v>
      </c>
      <c r="G294" s="259"/>
      <c r="H294" s="262">
        <v>180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150</v>
      </c>
      <c r="AU294" s="268" t="s">
        <v>86</v>
      </c>
      <c r="AV294" s="15" t="s">
        <v>146</v>
      </c>
      <c r="AW294" s="15" t="s">
        <v>32</v>
      </c>
      <c r="AX294" s="15" t="s">
        <v>84</v>
      </c>
      <c r="AY294" s="268" t="s">
        <v>139</v>
      </c>
    </row>
    <row r="295" s="2" customFormat="1" ht="33" customHeight="1">
      <c r="A295" s="38"/>
      <c r="B295" s="39"/>
      <c r="C295" s="219" t="s">
        <v>366</v>
      </c>
      <c r="D295" s="219" t="s">
        <v>141</v>
      </c>
      <c r="E295" s="220" t="s">
        <v>453</v>
      </c>
      <c r="F295" s="221" t="s">
        <v>454</v>
      </c>
      <c r="G295" s="222" t="s">
        <v>331</v>
      </c>
      <c r="H295" s="223">
        <v>4</v>
      </c>
      <c r="I295" s="224"/>
      <c r="J295" s="225">
        <f>ROUND(I295*H295,2)</f>
        <v>0</v>
      </c>
      <c r="K295" s="221" t="s">
        <v>217</v>
      </c>
      <c r="L295" s="44"/>
      <c r="M295" s="226" t="s">
        <v>1</v>
      </c>
      <c r="N295" s="227" t="s">
        <v>41</v>
      </c>
      <c r="O295" s="91"/>
      <c r="P295" s="228">
        <f>O295*H295</f>
        <v>0</v>
      </c>
      <c r="Q295" s="228">
        <v>16.75142</v>
      </c>
      <c r="R295" s="228">
        <f>Q295*H295</f>
        <v>67.005679999999998</v>
      </c>
      <c r="S295" s="228">
        <v>0</v>
      </c>
      <c r="T295" s="22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0" t="s">
        <v>146</v>
      </c>
      <c r="AT295" s="230" t="s">
        <v>141</v>
      </c>
      <c r="AU295" s="230" t="s">
        <v>86</v>
      </c>
      <c r="AY295" s="17" t="s">
        <v>139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7" t="s">
        <v>84</v>
      </c>
      <c r="BK295" s="231">
        <f>ROUND(I295*H295,2)</f>
        <v>0</v>
      </c>
      <c r="BL295" s="17" t="s">
        <v>146</v>
      </c>
      <c r="BM295" s="230" t="s">
        <v>455</v>
      </c>
    </row>
    <row r="296" s="2" customFormat="1">
      <c r="A296" s="38"/>
      <c r="B296" s="39"/>
      <c r="C296" s="40"/>
      <c r="D296" s="232" t="s">
        <v>148</v>
      </c>
      <c r="E296" s="40"/>
      <c r="F296" s="233" t="s">
        <v>456</v>
      </c>
      <c r="G296" s="40"/>
      <c r="H296" s="40"/>
      <c r="I296" s="234"/>
      <c r="J296" s="40"/>
      <c r="K296" s="40"/>
      <c r="L296" s="44"/>
      <c r="M296" s="235"/>
      <c r="N296" s="236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148</v>
      </c>
      <c r="AU296" s="17" t="s">
        <v>86</v>
      </c>
    </row>
    <row r="297" s="14" customFormat="1">
      <c r="A297" s="14"/>
      <c r="B297" s="247"/>
      <c r="C297" s="248"/>
      <c r="D297" s="232" t="s">
        <v>150</v>
      </c>
      <c r="E297" s="249" t="s">
        <v>1</v>
      </c>
      <c r="F297" s="250" t="s">
        <v>146</v>
      </c>
      <c r="G297" s="248"/>
      <c r="H297" s="251">
        <v>4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150</v>
      </c>
      <c r="AU297" s="257" t="s">
        <v>86</v>
      </c>
      <c r="AV297" s="14" t="s">
        <v>86</v>
      </c>
      <c r="AW297" s="14" t="s">
        <v>32</v>
      </c>
      <c r="AX297" s="14" t="s">
        <v>76</v>
      </c>
      <c r="AY297" s="257" t="s">
        <v>139</v>
      </c>
    </row>
    <row r="298" s="15" customFormat="1">
      <c r="A298" s="15"/>
      <c r="B298" s="258"/>
      <c r="C298" s="259"/>
      <c r="D298" s="232" t="s">
        <v>150</v>
      </c>
      <c r="E298" s="260" t="s">
        <v>1</v>
      </c>
      <c r="F298" s="261" t="s">
        <v>153</v>
      </c>
      <c r="G298" s="259"/>
      <c r="H298" s="262">
        <v>4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8" t="s">
        <v>150</v>
      </c>
      <c r="AU298" s="268" t="s">
        <v>86</v>
      </c>
      <c r="AV298" s="15" t="s">
        <v>146</v>
      </c>
      <c r="AW298" s="15" t="s">
        <v>32</v>
      </c>
      <c r="AX298" s="15" t="s">
        <v>84</v>
      </c>
      <c r="AY298" s="268" t="s">
        <v>139</v>
      </c>
    </row>
    <row r="299" s="2" customFormat="1" ht="24.15" customHeight="1">
      <c r="A299" s="38"/>
      <c r="B299" s="39"/>
      <c r="C299" s="219" t="s">
        <v>370</v>
      </c>
      <c r="D299" s="219" t="s">
        <v>141</v>
      </c>
      <c r="E299" s="220" t="s">
        <v>480</v>
      </c>
      <c r="F299" s="221" t="s">
        <v>481</v>
      </c>
      <c r="G299" s="222" t="s">
        <v>352</v>
      </c>
      <c r="H299" s="223">
        <v>3365</v>
      </c>
      <c r="I299" s="224"/>
      <c r="J299" s="225">
        <f>ROUND(I299*H299,2)</f>
        <v>0</v>
      </c>
      <c r="K299" s="221" t="s">
        <v>145</v>
      </c>
      <c r="L299" s="44"/>
      <c r="M299" s="226" t="s">
        <v>1</v>
      </c>
      <c r="N299" s="227" t="s">
        <v>41</v>
      </c>
      <c r="O299" s="91"/>
      <c r="P299" s="228">
        <f>O299*H299</f>
        <v>0</v>
      </c>
      <c r="Q299" s="228">
        <v>0.00010000000000000001</v>
      </c>
      <c r="R299" s="228">
        <f>Q299*H299</f>
        <v>0.33650000000000002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146</v>
      </c>
      <c r="AT299" s="230" t="s">
        <v>141</v>
      </c>
      <c r="AU299" s="230" t="s">
        <v>86</v>
      </c>
      <c r="AY299" s="17" t="s">
        <v>139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84</v>
      </c>
      <c r="BK299" s="231">
        <f>ROUND(I299*H299,2)</f>
        <v>0</v>
      </c>
      <c r="BL299" s="17" t="s">
        <v>146</v>
      </c>
      <c r="BM299" s="230" t="s">
        <v>482</v>
      </c>
    </row>
    <row r="300" s="14" customFormat="1">
      <c r="A300" s="14"/>
      <c r="B300" s="247"/>
      <c r="C300" s="248"/>
      <c r="D300" s="232" t="s">
        <v>150</v>
      </c>
      <c r="E300" s="249" t="s">
        <v>1</v>
      </c>
      <c r="F300" s="250" t="s">
        <v>666</v>
      </c>
      <c r="G300" s="248"/>
      <c r="H300" s="251">
        <v>3365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150</v>
      </c>
      <c r="AU300" s="257" t="s">
        <v>86</v>
      </c>
      <c r="AV300" s="14" t="s">
        <v>86</v>
      </c>
      <c r="AW300" s="14" t="s">
        <v>32</v>
      </c>
      <c r="AX300" s="14" t="s">
        <v>76</v>
      </c>
      <c r="AY300" s="257" t="s">
        <v>139</v>
      </c>
    </row>
    <row r="301" s="15" customFormat="1">
      <c r="A301" s="15"/>
      <c r="B301" s="258"/>
      <c r="C301" s="259"/>
      <c r="D301" s="232" t="s">
        <v>150</v>
      </c>
      <c r="E301" s="260" t="s">
        <v>1</v>
      </c>
      <c r="F301" s="261" t="s">
        <v>153</v>
      </c>
      <c r="G301" s="259"/>
      <c r="H301" s="262">
        <v>3365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150</v>
      </c>
      <c r="AU301" s="268" t="s">
        <v>86</v>
      </c>
      <c r="AV301" s="15" t="s">
        <v>146</v>
      </c>
      <c r="AW301" s="15" t="s">
        <v>32</v>
      </c>
      <c r="AX301" s="15" t="s">
        <v>84</v>
      </c>
      <c r="AY301" s="268" t="s">
        <v>139</v>
      </c>
    </row>
    <row r="302" s="2" customFormat="1" ht="24.15" customHeight="1">
      <c r="A302" s="38"/>
      <c r="B302" s="39"/>
      <c r="C302" s="219" t="s">
        <v>375</v>
      </c>
      <c r="D302" s="219" t="s">
        <v>141</v>
      </c>
      <c r="E302" s="220" t="s">
        <v>667</v>
      </c>
      <c r="F302" s="221" t="s">
        <v>668</v>
      </c>
      <c r="G302" s="222" t="s">
        <v>352</v>
      </c>
      <c r="H302" s="223">
        <v>39</v>
      </c>
      <c r="I302" s="224"/>
      <c r="J302" s="225">
        <f>ROUND(I302*H302,2)</f>
        <v>0</v>
      </c>
      <c r="K302" s="221" t="s">
        <v>145</v>
      </c>
      <c r="L302" s="44"/>
      <c r="M302" s="226" t="s">
        <v>1</v>
      </c>
      <c r="N302" s="227" t="s">
        <v>41</v>
      </c>
      <c r="O302" s="91"/>
      <c r="P302" s="228">
        <f>O302*H302</f>
        <v>0</v>
      </c>
      <c r="Q302" s="228">
        <v>0.00020000000000000001</v>
      </c>
      <c r="R302" s="228">
        <f>Q302*H302</f>
        <v>0.0078000000000000005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146</v>
      </c>
      <c r="AT302" s="230" t="s">
        <v>141</v>
      </c>
      <c r="AU302" s="230" t="s">
        <v>86</v>
      </c>
      <c r="AY302" s="17" t="s">
        <v>139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84</v>
      </c>
      <c r="BK302" s="231">
        <f>ROUND(I302*H302,2)</f>
        <v>0</v>
      </c>
      <c r="BL302" s="17" t="s">
        <v>146</v>
      </c>
      <c r="BM302" s="230" t="s">
        <v>669</v>
      </c>
    </row>
    <row r="303" s="14" customFormat="1">
      <c r="A303" s="14"/>
      <c r="B303" s="247"/>
      <c r="C303" s="248"/>
      <c r="D303" s="232" t="s">
        <v>150</v>
      </c>
      <c r="E303" s="249" t="s">
        <v>1</v>
      </c>
      <c r="F303" s="250" t="s">
        <v>366</v>
      </c>
      <c r="G303" s="248"/>
      <c r="H303" s="251">
        <v>39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150</v>
      </c>
      <c r="AU303" s="257" t="s">
        <v>86</v>
      </c>
      <c r="AV303" s="14" t="s">
        <v>86</v>
      </c>
      <c r="AW303" s="14" t="s">
        <v>32</v>
      </c>
      <c r="AX303" s="14" t="s">
        <v>76</v>
      </c>
      <c r="AY303" s="257" t="s">
        <v>139</v>
      </c>
    </row>
    <row r="304" s="15" customFormat="1">
      <c r="A304" s="15"/>
      <c r="B304" s="258"/>
      <c r="C304" s="259"/>
      <c r="D304" s="232" t="s">
        <v>150</v>
      </c>
      <c r="E304" s="260" t="s">
        <v>1</v>
      </c>
      <c r="F304" s="261" t="s">
        <v>153</v>
      </c>
      <c r="G304" s="259"/>
      <c r="H304" s="262">
        <v>39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8" t="s">
        <v>150</v>
      </c>
      <c r="AU304" s="268" t="s">
        <v>86</v>
      </c>
      <c r="AV304" s="15" t="s">
        <v>146</v>
      </c>
      <c r="AW304" s="15" t="s">
        <v>32</v>
      </c>
      <c r="AX304" s="15" t="s">
        <v>84</v>
      </c>
      <c r="AY304" s="268" t="s">
        <v>139</v>
      </c>
    </row>
    <row r="305" s="2" customFormat="1" ht="33" customHeight="1">
      <c r="A305" s="38"/>
      <c r="B305" s="39"/>
      <c r="C305" s="219" t="s">
        <v>380</v>
      </c>
      <c r="D305" s="219" t="s">
        <v>141</v>
      </c>
      <c r="E305" s="220" t="s">
        <v>485</v>
      </c>
      <c r="F305" s="221" t="s">
        <v>486</v>
      </c>
      <c r="G305" s="222" t="s">
        <v>352</v>
      </c>
      <c r="H305" s="223">
        <v>291</v>
      </c>
      <c r="I305" s="224"/>
      <c r="J305" s="225">
        <f>ROUND(I305*H305,2)</f>
        <v>0</v>
      </c>
      <c r="K305" s="221" t="s">
        <v>145</v>
      </c>
      <c r="L305" s="44"/>
      <c r="M305" s="226" t="s">
        <v>1</v>
      </c>
      <c r="N305" s="227" t="s">
        <v>41</v>
      </c>
      <c r="O305" s="91"/>
      <c r="P305" s="228">
        <f>O305*H305</f>
        <v>0</v>
      </c>
      <c r="Q305" s="228">
        <v>0.00010000000000000001</v>
      </c>
      <c r="R305" s="228">
        <f>Q305*H305</f>
        <v>0.029100000000000001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146</v>
      </c>
      <c r="AT305" s="230" t="s">
        <v>141</v>
      </c>
      <c r="AU305" s="230" t="s">
        <v>86</v>
      </c>
      <c r="AY305" s="17" t="s">
        <v>139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84</v>
      </c>
      <c r="BK305" s="231">
        <f>ROUND(I305*H305,2)</f>
        <v>0</v>
      </c>
      <c r="BL305" s="17" t="s">
        <v>146</v>
      </c>
      <c r="BM305" s="230" t="s">
        <v>487</v>
      </c>
    </row>
    <row r="306" s="14" customFormat="1">
      <c r="A306" s="14"/>
      <c r="B306" s="247"/>
      <c r="C306" s="248"/>
      <c r="D306" s="232" t="s">
        <v>150</v>
      </c>
      <c r="E306" s="249" t="s">
        <v>1</v>
      </c>
      <c r="F306" s="250" t="s">
        <v>670</v>
      </c>
      <c r="G306" s="248"/>
      <c r="H306" s="251">
        <v>291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150</v>
      </c>
      <c r="AU306" s="257" t="s">
        <v>86</v>
      </c>
      <c r="AV306" s="14" t="s">
        <v>86</v>
      </c>
      <c r="AW306" s="14" t="s">
        <v>32</v>
      </c>
      <c r="AX306" s="14" t="s">
        <v>76</v>
      </c>
      <c r="AY306" s="257" t="s">
        <v>139</v>
      </c>
    </row>
    <row r="307" s="15" customFormat="1">
      <c r="A307" s="15"/>
      <c r="B307" s="258"/>
      <c r="C307" s="259"/>
      <c r="D307" s="232" t="s">
        <v>150</v>
      </c>
      <c r="E307" s="260" t="s">
        <v>1</v>
      </c>
      <c r="F307" s="261" t="s">
        <v>153</v>
      </c>
      <c r="G307" s="259"/>
      <c r="H307" s="262">
        <v>291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150</v>
      </c>
      <c r="AU307" s="268" t="s">
        <v>86</v>
      </c>
      <c r="AV307" s="15" t="s">
        <v>146</v>
      </c>
      <c r="AW307" s="15" t="s">
        <v>32</v>
      </c>
      <c r="AX307" s="15" t="s">
        <v>84</v>
      </c>
      <c r="AY307" s="268" t="s">
        <v>139</v>
      </c>
    </row>
    <row r="308" s="2" customFormat="1" ht="33" customHeight="1">
      <c r="A308" s="38"/>
      <c r="B308" s="39"/>
      <c r="C308" s="219" t="s">
        <v>385</v>
      </c>
      <c r="D308" s="219" t="s">
        <v>141</v>
      </c>
      <c r="E308" s="220" t="s">
        <v>489</v>
      </c>
      <c r="F308" s="221" t="s">
        <v>490</v>
      </c>
      <c r="G308" s="222" t="s">
        <v>352</v>
      </c>
      <c r="H308" s="223">
        <v>3365</v>
      </c>
      <c r="I308" s="224"/>
      <c r="J308" s="225">
        <f>ROUND(I308*H308,2)</f>
        <v>0</v>
      </c>
      <c r="K308" s="221" t="s">
        <v>145</v>
      </c>
      <c r="L308" s="44"/>
      <c r="M308" s="226" t="s">
        <v>1</v>
      </c>
      <c r="N308" s="227" t="s">
        <v>41</v>
      </c>
      <c r="O308" s="91"/>
      <c r="P308" s="228">
        <f>O308*H308</f>
        <v>0</v>
      </c>
      <c r="Q308" s="228">
        <v>0.00033</v>
      </c>
      <c r="R308" s="228">
        <f>Q308*H308</f>
        <v>1.1104499999999999</v>
      </c>
      <c r="S308" s="228">
        <v>0</v>
      </c>
      <c r="T308" s="229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0" t="s">
        <v>146</v>
      </c>
      <c r="AT308" s="230" t="s">
        <v>141</v>
      </c>
      <c r="AU308" s="230" t="s">
        <v>86</v>
      </c>
      <c r="AY308" s="17" t="s">
        <v>139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7" t="s">
        <v>84</v>
      </c>
      <c r="BK308" s="231">
        <f>ROUND(I308*H308,2)</f>
        <v>0</v>
      </c>
      <c r="BL308" s="17" t="s">
        <v>146</v>
      </c>
      <c r="BM308" s="230" t="s">
        <v>491</v>
      </c>
    </row>
    <row r="309" s="14" customFormat="1">
      <c r="A309" s="14"/>
      <c r="B309" s="247"/>
      <c r="C309" s="248"/>
      <c r="D309" s="232" t="s">
        <v>150</v>
      </c>
      <c r="E309" s="249" t="s">
        <v>1</v>
      </c>
      <c r="F309" s="250" t="s">
        <v>666</v>
      </c>
      <c r="G309" s="248"/>
      <c r="H309" s="251">
        <v>3365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150</v>
      </c>
      <c r="AU309" s="257" t="s">
        <v>86</v>
      </c>
      <c r="AV309" s="14" t="s">
        <v>86</v>
      </c>
      <c r="AW309" s="14" t="s">
        <v>32</v>
      </c>
      <c r="AX309" s="14" t="s">
        <v>76</v>
      </c>
      <c r="AY309" s="257" t="s">
        <v>139</v>
      </c>
    </row>
    <row r="310" s="15" customFormat="1">
      <c r="A310" s="15"/>
      <c r="B310" s="258"/>
      <c r="C310" s="259"/>
      <c r="D310" s="232" t="s">
        <v>150</v>
      </c>
      <c r="E310" s="260" t="s">
        <v>1</v>
      </c>
      <c r="F310" s="261" t="s">
        <v>153</v>
      </c>
      <c r="G310" s="259"/>
      <c r="H310" s="262">
        <v>3365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8" t="s">
        <v>150</v>
      </c>
      <c r="AU310" s="268" t="s">
        <v>86</v>
      </c>
      <c r="AV310" s="15" t="s">
        <v>146</v>
      </c>
      <c r="AW310" s="15" t="s">
        <v>32</v>
      </c>
      <c r="AX310" s="15" t="s">
        <v>84</v>
      </c>
      <c r="AY310" s="268" t="s">
        <v>139</v>
      </c>
    </row>
    <row r="311" s="2" customFormat="1" ht="33" customHeight="1">
      <c r="A311" s="38"/>
      <c r="B311" s="39"/>
      <c r="C311" s="219" t="s">
        <v>389</v>
      </c>
      <c r="D311" s="219" t="s">
        <v>141</v>
      </c>
      <c r="E311" s="220" t="s">
        <v>671</v>
      </c>
      <c r="F311" s="221" t="s">
        <v>672</v>
      </c>
      <c r="G311" s="222" t="s">
        <v>352</v>
      </c>
      <c r="H311" s="223">
        <v>39</v>
      </c>
      <c r="I311" s="224"/>
      <c r="J311" s="225">
        <f>ROUND(I311*H311,2)</f>
        <v>0</v>
      </c>
      <c r="K311" s="221" t="s">
        <v>145</v>
      </c>
      <c r="L311" s="44"/>
      <c r="M311" s="226" t="s">
        <v>1</v>
      </c>
      <c r="N311" s="227" t="s">
        <v>41</v>
      </c>
      <c r="O311" s="91"/>
      <c r="P311" s="228">
        <f>O311*H311</f>
        <v>0</v>
      </c>
      <c r="Q311" s="228">
        <v>0.00064999999999999997</v>
      </c>
      <c r="R311" s="228">
        <f>Q311*H311</f>
        <v>0.025349999999999998</v>
      </c>
      <c r="S311" s="228">
        <v>0</v>
      </c>
      <c r="T311" s="22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0" t="s">
        <v>146</v>
      </c>
      <c r="AT311" s="230" t="s">
        <v>141</v>
      </c>
      <c r="AU311" s="230" t="s">
        <v>86</v>
      </c>
      <c r="AY311" s="17" t="s">
        <v>139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7" t="s">
        <v>84</v>
      </c>
      <c r="BK311" s="231">
        <f>ROUND(I311*H311,2)</f>
        <v>0</v>
      </c>
      <c r="BL311" s="17" t="s">
        <v>146</v>
      </c>
      <c r="BM311" s="230" t="s">
        <v>673</v>
      </c>
    </row>
    <row r="312" s="14" customFormat="1">
      <c r="A312" s="14"/>
      <c r="B312" s="247"/>
      <c r="C312" s="248"/>
      <c r="D312" s="232" t="s">
        <v>150</v>
      </c>
      <c r="E312" s="249" t="s">
        <v>1</v>
      </c>
      <c r="F312" s="250" t="s">
        <v>366</v>
      </c>
      <c r="G312" s="248"/>
      <c r="H312" s="251">
        <v>39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150</v>
      </c>
      <c r="AU312" s="257" t="s">
        <v>86</v>
      </c>
      <c r="AV312" s="14" t="s">
        <v>86</v>
      </c>
      <c r="AW312" s="14" t="s">
        <v>32</v>
      </c>
      <c r="AX312" s="14" t="s">
        <v>76</v>
      </c>
      <c r="AY312" s="257" t="s">
        <v>139</v>
      </c>
    </row>
    <row r="313" s="15" customFormat="1">
      <c r="A313" s="15"/>
      <c r="B313" s="258"/>
      <c r="C313" s="259"/>
      <c r="D313" s="232" t="s">
        <v>150</v>
      </c>
      <c r="E313" s="260" t="s">
        <v>1</v>
      </c>
      <c r="F313" s="261" t="s">
        <v>153</v>
      </c>
      <c r="G313" s="259"/>
      <c r="H313" s="262">
        <v>39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150</v>
      </c>
      <c r="AU313" s="268" t="s">
        <v>86</v>
      </c>
      <c r="AV313" s="15" t="s">
        <v>146</v>
      </c>
      <c r="AW313" s="15" t="s">
        <v>32</v>
      </c>
      <c r="AX313" s="15" t="s">
        <v>84</v>
      </c>
      <c r="AY313" s="268" t="s">
        <v>139</v>
      </c>
    </row>
    <row r="314" s="2" customFormat="1" ht="33" customHeight="1">
      <c r="A314" s="38"/>
      <c r="B314" s="39"/>
      <c r="C314" s="219" t="s">
        <v>396</v>
      </c>
      <c r="D314" s="219" t="s">
        <v>141</v>
      </c>
      <c r="E314" s="220" t="s">
        <v>493</v>
      </c>
      <c r="F314" s="221" t="s">
        <v>494</v>
      </c>
      <c r="G314" s="222" t="s">
        <v>352</v>
      </c>
      <c r="H314" s="223">
        <v>291</v>
      </c>
      <c r="I314" s="224"/>
      <c r="J314" s="225">
        <f>ROUND(I314*H314,2)</f>
        <v>0</v>
      </c>
      <c r="K314" s="221" t="s">
        <v>145</v>
      </c>
      <c r="L314" s="44"/>
      <c r="M314" s="226" t="s">
        <v>1</v>
      </c>
      <c r="N314" s="227" t="s">
        <v>41</v>
      </c>
      <c r="O314" s="91"/>
      <c r="P314" s="228">
        <f>O314*H314</f>
        <v>0</v>
      </c>
      <c r="Q314" s="228">
        <v>0.00038000000000000002</v>
      </c>
      <c r="R314" s="228">
        <f>Q314*H314</f>
        <v>0.11058000000000001</v>
      </c>
      <c r="S314" s="228">
        <v>0</v>
      </c>
      <c r="T314" s="22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0" t="s">
        <v>146</v>
      </c>
      <c r="AT314" s="230" t="s">
        <v>141</v>
      </c>
      <c r="AU314" s="230" t="s">
        <v>86</v>
      </c>
      <c r="AY314" s="17" t="s">
        <v>139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7" t="s">
        <v>84</v>
      </c>
      <c r="BK314" s="231">
        <f>ROUND(I314*H314,2)</f>
        <v>0</v>
      </c>
      <c r="BL314" s="17" t="s">
        <v>146</v>
      </c>
      <c r="BM314" s="230" t="s">
        <v>495</v>
      </c>
    </row>
    <row r="315" s="14" customFormat="1">
      <c r="A315" s="14"/>
      <c r="B315" s="247"/>
      <c r="C315" s="248"/>
      <c r="D315" s="232" t="s">
        <v>150</v>
      </c>
      <c r="E315" s="249" t="s">
        <v>1</v>
      </c>
      <c r="F315" s="250" t="s">
        <v>670</v>
      </c>
      <c r="G315" s="248"/>
      <c r="H315" s="251">
        <v>291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150</v>
      </c>
      <c r="AU315" s="257" t="s">
        <v>86</v>
      </c>
      <c r="AV315" s="14" t="s">
        <v>86</v>
      </c>
      <c r="AW315" s="14" t="s">
        <v>32</v>
      </c>
      <c r="AX315" s="14" t="s">
        <v>76</v>
      </c>
      <c r="AY315" s="257" t="s">
        <v>139</v>
      </c>
    </row>
    <row r="316" s="15" customFormat="1">
      <c r="A316" s="15"/>
      <c r="B316" s="258"/>
      <c r="C316" s="259"/>
      <c r="D316" s="232" t="s">
        <v>150</v>
      </c>
      <c r="E316" s="260" t="s">
        <v>1</v>
      </c>
      <c r="F316" s="261" t="s">
        <v>153</v>
      </c>
      <c r="G316" s="259"/>
      <c r="H316" s="262">
        <v>291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8" t="s">
        <v>150</v>
      </c>
      <c r="AU316" s="268" t="s">
        <v>86</v>
      </c>
      <c r="AV316" s="15" t="s">
        <v>146</v>
      </c>
      <c r="AW316" s="15" t="s">
        <v>32</v>
      </c>
      <c r="AX316" s="15" t="s">
        <v>84</v>
      </c>
      <c r="AY316" s="268" t="s">
        <v>139</v>
      </c>
    </row>
    <row r="317" s="12" customFormat="1" ht="22.8" customHeight="1">
      <c r="A317" s="12"/>
      <c r="B317" s="203"/>
      <c r="C317" s="204"/>
      <c r="D317" s="205" t="s">
        <v>75</v>
      </c>
      <c r="E317" s="217" t="s">
        <v>496</v>
      </c>
      <c r="F317" s="217" t="s">
        <v>497</v>
      </c>
      <c r="G317" s="204"/>
      <c r="H317" s="204"/>
      <c r="I317" s="207"/>
      <c r="J317" s="218">
        <f>BK317</f>
        <v>0</v>
      </c>
      <c r="K317" s="204"/>
      <c r="L317" s="209"/>
      <c r="M317" s="210"/>
      <c r="N317" s="211"/>
      <c r="O317" s="211"/>
      <c r="P317" s="212">
        <f>SUM(P318:P333)</f>
        <v>0</v>
      </c>
      <c r="Q317" s="211"/>
      <c r="R317" s="212">
        <f>SUM(R318:R333)</f>
        <v>0</v>
      </c>
      <c r="S317" s="211"/>
      <c r="T317" s="213">
        <f>SUM(T318:T333)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4" t="s">
        <v>84</v>
      </c>
      <c r="AT317" s="215" t="s">
        <v>75</v>
      </c>
      <c r="AU317" s="215" t="s">
        <v>84</v>
      </c>
      <c r="AY317" s="214" t="s">
        <v>139</v>
      </c>
      <c r="BK317" s="216">
        <f>SUM(BK318:BK333)</f>
        <v>0</v>
      </c>
    </row>
    <row r="318" s="2" customFormat="1" ht="44.25" customHeight="1">
      <c r="A318" s="38"/>
      <c r="B318" s="39"/>
      <c r="C318" s="219" t="s">
        <v>401</v>
      </c>
      <c r="D318" s="219" t="s">
        <v>141</v>
      </c>
      <c r="E318" s="220" t="s">
        <v>499</v>
      </c>
      <c r="F318" s="221" t="s">
        <v>500</v>
      </c>
      <c r="G318" s="222" t="s">
        <v>100</v>
      </c>
      <c r="H318" s="223">
        <v>446.81</v>
      </c>
      <c r="I318" s="224"/>
      <c r="J318" s="225">
        <f>ROUND(I318*H318,2)</f>
        <v>0</v>
      </c>
      <c r="K318" s="221" t="s">
        <v>1</v>
      </c>
      <c r="L318" s="44"/>
      <c r="M318" s="226" t="s">
        <v>1</v>
      </c>
      <c r="N318" s="227" t="s">
        <v>41</v>
      </c>
      <c r="O318" s="91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146</v>
      </c>
      <c r="AT318" s="230" t="s">
        <v>141</v>
      </c>
      <c r="AU318" s="230" t="s">
        <v>86</v>
      </c>
      <c r="AY318" s="17" t="s">
        <v>139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84</v>
      </c>
      <c r="BK318" s="231">
        <f>ROUND(I318*H318,2)</f>
        <v>0</v>
      </c>
      <c r="BL318" s="17" t="s">
        <v>146</v>
      </c>
      <c r="BM318" s="230" t="s">
        <v>501</v>
      </c>
    </row>
    <row r="319" s="2" customFormat="1">
      <c r="A319" s="38"/>
      <c r="B319" s="39"/>
      <c r="C319" s="40"/>
      <c r="D319" s="232" t="s">
        <v>148</v>
      </c>
      <c r="E319" s="40"/>
      <c r="F319" s="233" t="s">
        <v>502</v>
      </c>
      <c r="G319" s="40"/>
      <c r="H319" s="40"/>
      <c r="I319" s="234"/>
      <c r="J319" s="40"/>
      <c r="K319" s="40"/>
      <c r="L319" s="44"/>
      <c r="M319" s="235"/>
      <c r="N319" s="236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148</v>
      </c>
      <c r="AU319" s="17" t="s">
        <v>86</v>
      </c>
    </row>
    <row r="320" s="13" customFormat="1">
      <c r="A320" s="13"/>
      <c r="B320" s="237"/>
      <c r="C320" s="238"/>
      <c r="D320" s="232" t="s">
        <v>150</v>
      </c>
      <c r="E320" s="239" t="s">
        <v>1</v>
      </c>
      <c r="F320" s="240" t="s">
        <v>503</v>
      </c>
      <c r="G320" s="238"/>
      <c r="H320" s="239" t="s">
        <v>1</v>
      </c>
      <c r="I320" s="241"/>
      <c r="J320" s="238"/>
      <c r="K320" s="238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150</v>
      </c>
      <c r="AU320" s="246" t="s">
        <v>86</v>
      </c>
      <c r="AV320" s="13" t="s">
        <v>84</v>
      </c>
      <c r="AW320" s="13" t="s">
        <v>32</v>
      </c>
      <c r="AX320" s="13" t="s">
        <v>76</v>
      </c>
      <c r="AY320" s="246" t="s">
        <v>139</v>
      </c>
    </row>
    <row r="321" s="14" customFormat="1">
      <c r="A321" s="14"/>
      <c r="B321" s="247"/>
      <c r="C321" s="248"/>
      <c r="D321" s="232" t="s">
        <v>150</v>
      </c>
      <c r="E321" s="249" t="s">
        <v>1</v>
      </c>
      <c r="F321" s="250" t="s">
        <v>674</v>
      </c>
      <c r="G321" s="248"/>
      <c r="H321" s="251">
        <v>1702.5350000000001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150</v>
      </c>
      <c r="AU321" s="257" t="s">
        <v>86</v>
      </c>
      <c r="AV321" s="14" t="s">
        <v>86</v>
      </c>
      <c r="AW321" s="14" t="s">
        <v>32</v>
      </c>
      <c r="AX321" s="14" t="s">
        <v>76</v>
      </c>
      <c r="AY321" s="257" t="s">
        <v>139</v>
      </c>
    </row>
    <row r="322" s="13" customFormat="1">
      <c r="A322" s="13"/>
      <c r="B322" s="237"/>
      <c r="C322" s="238"/>
      <c r="D322" s="232" t="s">
        <v>150</v>
      </c>
      <c r="E322" s="239" t="s">
        <v>1</v>
      </c>
      <c r="F322" s="240" t="s">
        <v>505</v>
      </c>
      <c r="G322" s="238"/>
      <c r="H322" s="239" t="s">
        <v>1</v>
      </c>
      <c r="I322" s="241"/>
      <c r="J322" s="238"/>
      <c r="K322" s="238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150</v>
      </c>
      <c r="AU322" s="246" t="s">
        <v>86</v>
      </c>
      <c r="AV322" s="13" t="s">
        <v>84</v>
      </c>
      <c r="AW322" s="13" t="s">
        <v>32</v>
      </c>
      <c r="AX322" s="13" t="s">
        <v>76</v>
      </c>
      <c r="AY322" s="246" t="s">
        <v>139</v>
      </c>
    </row>
    <row r="323" s="14" customFormat="1">
      <c r="A323" s="14"/>
      <c r="B323" s="247"/>
      <c r="C323" s="248"/>
      <c r="D323" s="232" t="s">
        <v>150</v>
      </c>
      <c r="E323" s="249" t="s">
        <v>1</v>
      </c>
      <c r="F323" s="250" t="s">
        <v>506</v>
      </c>
      <c r="G323" s="248"/>
      <c r="H323" s="251">
        <v>-1255.5699999999999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150</v>
      </c>
      <c r="AU323" s="257" t="s">
        <v>86</v>
      </c>
      <c r="AV323" s="14" t="s">
        <v>86</v>
      </c>
      <c r="AW323" s="14" t="s">
        <v>32</v>
      </c>
      <c r="AX323" s="14" t="s">
        <v>76</v>
      </c>
      <c r="AY323" s="257" t="s">
        <v>139</v>
      </c>
    </row>
    <row r="324" s="13" customFormat="1">
      <c r="A324" s="13"/>
      <c r="B324" s="237"/>
      <c r="C324" s="238"/>
      <c r="D324" s="232" t="s">
        <v>150</v>
      </c>
      <c r="E324" s="239" t="s">
        <v>1</v>
      </c>
      <c r="F324" s="240" t="s">
        <v>507</v>
      </c>
      <c r="G324" s="238"/>
      <c r="H324" s="239" t="s">
        <v>1</v>
      </c>
      <c r="I324" s="241"/>
      <c r="J324" s="238"/>
      <c r="K324" s="238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150</v>
      </c>
      <c r="AU324" s="246" t="s">
        <v>86</v>
      </c>
      <c r="AV324" s="13" t="s">
        <v>84</v>
      </c>
      <c r="AW324" s="13" t="s">
        <v>32</v>
      </c>
      <c r="AX324" s="13" t="s">
        <v>76</v>
      </c>
      <c r="AY324" s="246" t="s">
        <v>139</v>
      </c>
    </row>
    <row r="325" s="14" customFormat="1">
      <c r="A325" s="14"/>
      <c r="B325" s="247"/>
      <c r="C325" s="248"/>
      <c r="D325" s="232" t="s">
        <v>150</v>
      </c>
      <c r="E325" s="249" t="s">
        <v>1</v>
      </c>
      <c r="F325" s="250" t="s">
        <v>508</v>
      </c>
      <c r="G325" s="248"/>
      <c r="H325" s="251">
        <v>-0.155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150</v>
      </c>
      <c r="AU325" s="257" t="s">
        <v>86</v>
      </c>
      <c r="AV325" s="14" t="s">
        <v>86</v>
      </c>
      <c r="AW325" s="14" t="s">
        <v>32</v>
      </c>
      <c r="AX325" s="14" t="s">
        <v>76</v>
      </c>
      <c r="AY325" s="257" t="s">
        <v>139</v>
      </c>
    </row>
    <row r="326" s="15" customFormat="1">
      <c r="A326" s="15"/>
      <c r="B326" s="258"/>
      <c r="C326" s="259"/>
      <c r="D326" s="232" t="s">
        <v>150</v>
      </c>
      <c r="E326" s="260" t="s">
        <v>1</v>
      </c>
      <c r="F326" s="261" t="s">
        <v>153</v>
      </c>
      <c r="G326" s="259"/>
      <c r="H326" s="262">
        <v>446.81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150</v>
      </c>
      <c r="AU326" s="268" t="s">
        <v>86</v>
      </c>
      <c r="AV326" s="15" t="s">
        <v>146</v>
      </c>
      <c r="AW326" s="15" t="s">
        <v>32</v>
      </c>
      <c r="AX326" s="15" t="s">
        <v>84</v>
      </c>
      <c r="AY326" s="268" t="s">
        <v>139</v>
      </c>
    </row>
    <row r="327" s="2" customFormat="1" ht="37.8" customHeight="1">
      <c r="A327" s="38"/>
      <c r="B327" s="39"/>
      <c r="C327" s="219" t="s">
        <v>406</v>
      </c>
      <c r="D327" s="219" t="s">
        <v>141</v>
      </c>
      <c r="E327" s="220" t="s">
        <v>510</v>
      </c>
      <c r="F327" s="221" t="s">
        <v>511</v>
      </c>
      <c r="G327" s="222" t="s">
        <v>100</v>
      </c>
      <c r="H327" s="223">
        <v>1255.5699999999999</v>
      </c>
      <c r="I327" s="224"/>
      <c r="J327" s="225">
        <f>ROUND(I327*H327,2)</f>
        <v>0</v>
      </c>
      <c r="K327" s="221" t="s">
        <v>1</v>
      </c>
      <c r="L327" s="44"/>
      <c r="M327" s="226" t="s">
        <v>1</v>
      </c>
      <c r="N327" s="227" t="s">
        <v>41</v>
      </c>
      <c r="O327" s="91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0" t="s">
        <v>146</v>
      </c>
      <c r="AT327" s="230" t="s">
        <v>141</v>
      </c>
      <c r="AU327" s="230" t="s">
        <v>86</v>
      </c>
      <c r="AY327" s="17" t="s">
        <v>139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7" t="s">
        <v>84</v>
      </c>
      <c r="BK327" s="231">
        <f>ROUND(I327*H327,2)</f>
        <v>0</v>
      </c>
      <c r="BL327" s="17" t="s">
        <v>146</v>
      </c>
      <c r="BM327" s="230" t="s">
        <v>512</v>
      </c>
    </row>
    <row r="328" s="2" customFormat="1">
      <c r="A328" s="38"/>
      <c r="B328" s="39"/>
      <c r="C328" s="40"/>
      <c r="D328" s="232" t="s">
        <v>148</v>
      </c>
      <c r="E328" s="40"/>
      <c r="F328" s="233" t="s">
        <v>513</v>
      </c>
      <c r="G328" s="40"/>
      <c r="H328" s="40"/>
      <c r="I328" s="234"/>
      <c r="J328" s="40"/>
      <c r="K328" s="40"/>
      <c r="L328" s="44"/>
      <c r="M328" s="235"/>
      <c r="N328" s="236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148</v>
      </c>
      <c r="AU328" s="17" t="s">
        <v>86</v>
      </c>
    </row>
    <row r="329" s="14" customFormat="1">
      <c r="A329" s="14"/>
      <c r="B329" s="247"/>
      <c r="C329" s="248"/>
      <c r="D329" s="232" t="s">
        <v>150</v>
      </c>
      <c r="E329" s="249" t="s">
        <v>1</v>
      </c>
      <c r="F329" s="250" t="s">
        <v>675</v>
      </c>
      <c r="G329" s="248"/>
      <c r="H329" s="251">
        <v>1255.5699999999999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150</v>
      </c>
      <c r="AU329" s="257" t="s">
        <v>86</v>
      </c>
      <c r="AV329" s="14" t="s">
        <v>86</v>
      </c>
      <c r="AW329" s="14" t="s">
        <v>32</v>
      </c>
      <c r="AX329" s="14" t="s">
        <v>76</v>
      </c>
      <c r="AY329" s="257" t="s">
        <v>139</v>
      </c>
    </row>
    <row r="330" s="15" customFormat="1">
      <c r="A330" s="15"/>
      <c r="B330" s="258"/>
      <c r="C330" s="259"/>
      <c r="D330" s="232" t="s">
        <v>150</v>
      </c>
      <c r="E330" s="260" t="s">
        <v>99</v>
      </c>
      <c r="F330" s="261" t="s">
        <v>153</v>
      </c>
      <c r="G330" s="259"/>
      <c r="H330" s="262">
        <v>1255.5699999999999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150</v>
      </c>
      <c r="AU330" s="268" t="s">
        <v>86</v>
      </c>
      <c r="AV330" s="15" t="s">
        <v>146</v>
      </c>
      <c r="AW330" s="15" t="s">
        <v>32</v>
      </c>
      <c r="AX330" s="15" t="s">
        <v>84</v>
      </c>
      <c r="AY330" s="268" t="s">
        <v>139</v>
      </c>
    </row>
    <row r="331" s="2" customFormat="1" ht="38.55" customHeight="1">
      <c r="A331" s="38"/>
      <c r="B331" s="39"/>
      <c r="C331" s="219" t="s">
        <v>410</v>
      </c>
      <c r="D331" s="219" t="s">
        <v>141</v>
      </c>
      <c r="E331" s="220" t="s">
        <v>516</v>
      </c>
      <c r="F331" s="221" t="s">
        <v>517</v>
      </c>
      <c r="G331" s="222" t="s">
        <v>100</v>
      </c>
      <c r="H331" s="223">
        <v>0.155</v>
      </c>
      <c r="I331" s="224"/>
      <c r="J331" s="225">
        <f>ROUND(I331*H331,2)</f>
        <v>0</v>
      </c>
      <c r="K331" s="221" t="s">
        <v>1</v>
      </c>
      <c r="L331" s="44"/>
      <c r="M331" s="226" t="s">
        <v>1</v>
      </c>
      <c r="N331" s="227" t="s">
        <v>41</v>
      </c>
      <c r="O331" s="91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0" t="s">
        <v>146</v>
      </c>
      <c r="AT331" s="230" t="s">
        <v>141</v>
      </c>
      <c r="AU331" s="230" t="s">
        <v>86</v>
      </c>
      <c r="AY331" s="17" t="s">
        <v>139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7" t="s">
        <v>84</v>
      </c>
      <c r="BK331" s="231">
        <f>ROUND(I331*H331,2)</f>
        <v>0</v>
      </c>
      <c r="BL331" s="17" t="s">
        <v>146</v>
      </c>
      <c r="BM331" s="230" t="s">
        <v>518</v>
      </c>
    </row>
    <row r="332" s="14" customFormat="1">
      <c r="A332" s="14"/>
      <c r="B332" s="247"/>
      <c r="C332" s="248"/>
      <c r="D332" s="232" t="s">
        <v>150</v>
      </c>
      <c r="E332" s="249" t="s">
        <v>1</v>
      </c>
      <c r="F332" s="250" t="s">
        <v>628</v>
      </c>
      <c r="G332" s="248"/>
      <c r="H332" s="251">
        <v>0.155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150</v>
      </c>
      <c r="AU332" s="257" t="s">
        <v>86</v>
      </c>
      <c r="AV332" s="14" t="s">
        <v>86</v>
      </c>
      <c r="AW332" s="14" t="s">
        <v>32</v>
      </c>
      <c r="AX332" s="14" t="s">
        <v>76</v>
      </c>
      <c r="AY332" s="257" t="s">
        <v>139</v>
      </c>
    </row>
    <row r="333" s="15" customFormat="1">
      <c r="A333" s="15"/>
      <c r="B333" s="258"/>
      <c r="C333" s="259"/>
      <c r="D333" s="232" t="s">
        <v>150</v>
      </c>
      <c r="E333" s="260" t="s">
        <v>102</v>
      </c>
      <c r="F333" s="261" t="s">
        <v>153</v>
      </c>
      <c r="G333" s="259"/>
      <c r="H333" s="262">
        <v>0.155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8" t="s">
        <v>150</v>
      </c>
      <c r="AU333" s="268" t="s">
        <v>86</v>
      </c>
      <c r="AV333" s="15" t="s">
        <v>146</v>
      </c>
      <c r="AW333" s="15" t="s">
        <v>32</v>
      </c>
      <c r="AX333" s="15" t="s">
        <v>84</v>
      </c>
      <c r="AY333" s="268" t="s">
        <v>139</v>
      </c>
    </row>
    <row r="334" s="12" customFormat="1" ht="22.8" customHeight="1">
      <c r="A334" s="12"/>
      <c r="B334" s="203"/>
      <c r="C334" s="204"/>
      <c r="D334" s="205" t="s">
        <v>75</v>
      </c>
      <c r="E334" s="217" t="s">
        <v>519</v>
      </c>
      <c r="F334" s="217" t="s">
        <v>520</v>
      </c>
      <c r="G334" s="204"/>
      <c r="H334" s="204"/>
      <c r="I334" s="207"/>
      <c r="J334" s="218">
        <f>BK334</f>
        <v>0</v>
      </c>
      <c r="K334" s="204"/>
      <c r="L334" s="209"/>
      <c r="M334" s="210"/>
      <c r="N334" s="211"/>
      <c r="O334" s="211"/>
      <c r="P334" s="212">
        <f>P335</f>
        <v>0</v>
      </c>
      <c r="Q334" s="211"/>
      <c r="R334" s="212">
        <f>R335</f>
        <v>0</v>
      </c>
      <c r="S334" s="211"/>
      <c r="T334" s="213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4" t="s">
        <v>84</v>
      </c>
      <c r="AT334" s="215" t="s">
        <v>75</v>
      </c>
      <c r="AU334" s="215" t="s">
        <v>84</v>
      </c>
      <c r="AY334" s="214" t="s">
        <v>139</v>
      </c>
      <c r="BK334" s="216">
        <f>BK335</f>
        <v>0</v>
      </c>
    </row>
    <row r="335" s="2" customFormat="1" ht="44.25" customHeight="1">
      <c r="A335" s="38"/>
      <c r="B335" s="39"/>
      <c r="C335" s="219" t="s">
        <v>414</v>
      </c>
      <c r="D335" s="219" t="s">
        <v>141</v>
      </c>
      <c r="E335" s="220" t="s">
        <v>522</v>
      </c>
      <c r="F335" s="221" t="s">
        <v>523</v>
      </c>
      <c r="G335" s="222" t="s">
        <v>100</v>
      </c>
      <c r="H335" s="223">
        <v>889.20600000000002</v>
      </c>
      <c r="I335" s="224"/>
      <c r="J335" s="225">
        <f>ROUND(I335*H335,2)</f>
        <v>0</v>
      </c>
      <c r="K335" s="221" t="s">
        <v>1</v>
      </c>
      <c r="L335" s="44"/>
      <c r="M335" s="226" t="s">
        <v>1</v>
      </c>
      <c r="N335" s="227" t="s">
        <v>41</v>
      </c>
      <c r="O335" s="91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146</v>
      </c>
      <c r="AT335" s="230" t="s">
        <v>141</v>
      </c>
      <c r="AU335" s="230" t="s">
        <v>86</v>
      </c>
      <c r="AY335" s="17" t="s">
        <v>139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84</v>
      </c>
      <c r="BK335" s="231">
        <f>ROUND(I335*H335,2)</f>
        <v>0</v>
      </c>
      <c r="BL335" s="17" t="s">
        <v>146</v>
      </c>
      <c r="BM335" s="230" t="s">
        <v>524</v>
      </c>
    </row>
    <row r="336" s="12" customFormat="1" ht="25.92" customHeight="1">
      <c r="A336" s="12"/>
      <c r="B336" s="203"/>
      <c r="C336" s="204"/>
      <c r="D336" s="205" t="s">
        <v>75</v>
      </c>
      <c r="E336" s="206" t="s">
        <v>525</v>
      </c>
      <c r="F336" s="206" t="s">
        <v>526</v>
      </c>
      <c r="G336" s="204"/>
      <c r="H336" s="204"/>
      <c r="I336" s="207"/>
      <c r="J336" s="208">
        <f>BK336</f>
        <v>0</v>
      </c>
      <c r="K336" s="204"/>
      <c r="L336" s="209"/>
      <c r="M336" s="210"/>
      <c r="N336" s="211"/>
      <c r="O336" s="211"/>
      <c r="P336" s="212">
        <f>P337+P343+P346</f>
        <v>0</v>
      </c>
      <c r="Q336" s="211"/>
      <c r="R336" s="212">
        <f>R337+R343+R346</f>
        <v>0</v>
      </c>
      <c r="S336" s="211"/>
      <c r="T336" s="213">
        <f>T337+T343+T346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4" t="s">
        <v>180</v>
      </c>
      <c r="AT336" s="215" t="s">
        <v>75</v>
      </c>
      <c r="AU336" s="215" t="s">
        <v>76</v>
      </c>
      <c r="AY336" s="214" t="s">
        <v>139</v>
      </c>
      <c r="BK336" s="216">
        <f>BK337+BK343+BK346</f>
        <v>0</v>
      </c>
    </row>
    <row r="337" s="12" customFormat="1" ht="22.8" customHeight="1">
      <c r="A337" s="12"/>
      <c r="B337" s="203"/>
      <c r="C337" s="204"/>
      <c r="D337" s="205" t="s">
        <v>75</v>
      </c>
      <c r="E337" s="217" t="s">
        <v>527</v>
      </c>
      <c r="F337" s="217" t="s">
        <v>528</v>
      </c>
      <c r="G337" s="204"/>
      <c r="H337" s="204"/>
      <c r="I337" s="207"/>
      <c r="J337" s="218">
        <f>BK337</f>
        <v>0</v>
      </c>
      <c r="K337" s="204"/>
      <c r="L337" s="209"/>
      <c r="M337" s="210"/>
      <c r="N337" s="211"/>
      <c r="O337" s="211"/>
      <c r="P337" s="212">
        <f>SUM(P338:P342)</f>
        <v>0</v>
      </c>
      <c r="Q337" s="211"/>
      <c r="R337" s="212">
        <f>SUM(R338:R342)</f>
        <v>0</v>
      </c>
      <c r="S337" s="211"/>
      <c r="T337" s="213">
        <f>SUM(T338:T342)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4" t="s">
        <v>180</v>
      </c>
      <c r="AT337" s="215" t="s">
        <v>75</v>
      </c>
      <c r="AU337" s="215" t="s">
        <v>84</v>
      </c>
      <c r="AY337" s="214" t="s">
        <v>139</v>
      </c>
      <c r="BK337" s="216">
        <f>SUM(BK338:BK342)</f>
        <v>0</v>
      </c>
    </row>
    <row r="338" s="2" customFormat="1" ht="21.75" customHeight="1">
      <c r="A338" s="38"/>
      <c r="B338" s="39"/>
      <c r="C338" s="219" t="s">
        <v>419</v>
      </c>
      <c r="D338" s="219" t="s">
        <v>141</v>
      </c>
      <c r="E338" s="220" t="s">
        <v>530</v>
      </c>
      <c r="F338" s="221" t="s">
        <v>531</v>
      </c>
      <c r="G338" s="222" t="s">
        <v>532</v>
      </c>
      <c r="H338" s="223">
        <v>1</v>
      </c>
      <c r="I338" s="224"/>
      <c r="J338" s="225">
        <f>ROUND(I338*H338,2)</f>
        <v>0</v>
      </c>
      <c r="K338" s="221" t="s">
        <v>217</v>
      </c>
      <c r="L338" s="44"/>
      <c r="M338" s="226" t="s">
        <v>1</v>
      </c>
      <c r="N338" s="227" t="s">
        <v>41</v>
      </c>
      <c r="O338" s="91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0" t="s">
        <v>533</v>
      </c>
      <c r="AT338" s="230" t="s">
        <v>141</v>
      </c>
      <c r="AU338" s="230" t="s">
        <v>86</v>
      </c>
      <c r="AY338" s="17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7" t="s">
        <v>84</v>
      </c>
      <c r="BK338" s="231">
        <f>ROUND(I338*H338,2)</f>
        <v>0</v>
      </c>
      <c r="BL338" s="17" t="s">
        <v>533</v>
      </c>
      <c r="BM338" s="230" t="s">
        <v>534</v>
      </c>
    </row>
    <row r="339" s="2" customFormat="1" ht="37.8" customHeight="1">
      <c r="A339" s="38"/>
      <c r="B339" s="39"/>
      <c r="C339" s="219" t="s">
        <v>423</v>
      </c>
      <c r="D339" s="219" t="s">
        <v>141</v>
      </c>
      <c r="E339" s="220" t="s">
        <v>536</v>
      </c>
      <c r="F339" s="221" t="s">
        <v>537</v>
      </c>
      <c r="G339" s="222" t="s">
        <v>532</v>
      </c>
      <c r="H339" s="223">
        <v>1</v>
      </c>
      <c r="I339" s="224"/>
      <c r="J339" s="225">
        <f>ROUND(I339*H339,2)</f>
        <v>0</v>
      </c>
      <c r="K339" s="221" t="s">
        <v>1</v>
      </c>
      <c r="L339" s="44"/>
      <c r="M339" s="226" t="s">
        <v>1</v>
      </c>
      <c r="N339" s="227" t="s">
        <v>41</v>
      </c>
      <c r="O339" s="91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533</v>
      </c>
      <c r="AT339" s="230" t="s">
        <v>141</v>
      </c>
      <c r="AU339" s="230" t="s">
        <v>86</v>
      </c>
      <c r="AY339" s="17" t="s">
        <v>139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84</v>
      </c>
      <c r="BK339" s="231">
        <f>ROUND(I339*H339,2)</f>
        <v>0</v>
      </c>
      <c r="BL339" s="17" t="s">
        <v>533</v>
      </c>
      <c r="BM339" s="230" t="s">
        <v>538</v>
      </c>
    </row>
    <row r="340" s="2" customFormat="1" ht="33" customHeight="1">
      <c r="A340" s="38"/>
      <c r="B340" s="39"/>
      <c r="C340" s="219" t="s">
        <v>429</v>
      </c>
      <c r="D340" s="219" t="s">
        <v>141</v>
      </c>
      <c r="E340" s="220" t="s">
        <v>539</v>
      </c>
      <c r="F340" s="221" t="s">
        <v>540</v>
      </c>
      <c r="G340" s="222" t="s">
        <v>532</v>
      </c>
      <c r="H340" s="223">
        <v>1</v>
      </c>
      <c r="I340" s="224"/>
      <c r="J340" s="225">
        <f>ROUND(I340*H340,2)</f>
        <v>0</v>
      </c>
      <c r="K340" s="221" t="s">
        <v>1</v>
      </c>
      <c r="L340" s="44"/>
      <c r="M340" s="226" t="s">
        <v>1</v>
      </c>
      <c r="N340" s="227" t="s">
        <v>41</v>
      </c>
      <c r="O340" s="91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533</v>
      </c>
      <c r="AT340" s="230" t="s">
        <v>141</v>
      </c>
      <c r="AU340" s="230" t="s">
        <v>86</v>
      </c>
      <c r="AY340" s="17" t="s">
        <v>139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84</v>
      </c>
      <c r="BK340" s="231">
        <f>ROUND(I340*H340,2)</f>
        <v>0</v>
      </c>
      <c r="BL340" s="17" t="s">
        <v>533</v>
      </c>
      <c r="BM340" s="230" t="s">
        <v>541</v>
      </c>
    </row>
    <row r="341" s="2" customFormat="1" ht="37.8" customHeight="1">
      <c r="A341" s="38"/>
      <c r="B341" s="39"/>
      <c r="C341" s="219" t="s">
        <v>434</v>
      </c>
      <c r="D341" s="219" t="s">
        <v>141</v>
      </c>
      <c r="E341" s="220" t="s">
        <v>548</v>
      </c>
      <c r="F341" s="221" t="s">
        <v>549</v>
      </c>
      <c r="G341" s="222" t="s">
        <v>532</v>
      </c>
      <c r="H341" s="223">
        <v>1</v>
      </c>
      <c r="I341" s="224"/>
      <c r="J341" s="225">
        <f>ROUND(I341*H341,2)</f>
        <v>0</v>
      </c>
      <c r="K341" s="221" t="s">
        <v>1</v>
      </c>
      <c r="L341" s="44"/>
      <c r="M341" s="226" t="s">
        <v>1</v>
      </c>
      <c r="N341" s="227" t="s">
        <v>41</v>
      </c>
      <c r="O341" s="91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0" t="s">
        <v>533</v>
      </c>
      <c r="AT341" s="230" t="s">
        <v>141</v>
      </c>
      <c r="AU341" s="230" t="s">
        <v>86</v>
      </c>
      <c r="AY341" s="17" t="s">
        <v>139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7" t="s">
        <v>84</v>
      </c>
      <c r="BK341" s="231">
        <f>ROUND(I341*H341,2)</f>
        <v>0</v>
      </c>
      <c r="BL341" s="17" t="s">
        <v>533</v>
      </c>
      <c r="BM341" s="230" t="s">
        <v>550</v>
      </c>
    </row>
    <row r="342" s="2" customFormat="1">
      <c r="A342" s="38"/>
      <c r="B342" s="39"/>
      <c r="C342" s="40"/>
      <c r="D342" s="232" t="s">
        <v>148</v>
      </c>
      <c r="E342" s="40"/>
      <c r="F342" s="233" t="s">
        <v>551</v>
      </c>
      <c r="G342" s="40"/>
      <c r="H342" s="40"/>
      <c r="I342" s="234"/>
      <c r="J342" s="40"/>
      <c r="K342" s="40"/>
      <c r="L342" s="44"/>
      <c r="M342" s="235"/>
      <c r="N342" s="236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148</v>
      </c>
      <c r="AU342" s="17" t="s">
        <v>86</v>
      </c>
    </row>
    <row r="343" s="12" customFormat="1" ht="22.8" customHeight="1">
      <c r="A343" s="12"/>
      <c r="B343" s="203"/>
      <c r="C343" s="204"/>
      <c r="D343" s="205" t="s">
        <v>75</v>
      </c>
      <c r="E343" s="217" t="s">
        <v>552</v>
      </c>
      <c r="F343" s="217" t="s">
        <v>553</v>
      </c>
      <c r="G343" s="204"/>
      <c r="H343" s="204"/>
      <c r="I343" s="207"/>
      <c r="J343" s="218">
        <f>BK343</f>
        <v>0</v>
      </c>
      <c r="K343" s="204"/>
      <c r="L343" s="209"/>
      <c r="M343" s="210"/>
      <c r="N343" s="211"/>
      <c r="O343" s="211"/>
      <c r="P343" s="212">
        <f>SUM(P344:P345)</f>
        <v>0</v>
      </c>
      <c r="Q343" s="211"/>
      <c r="R343" s="212">
        <f>SUM(R344:R345)</f>
        <v>0</v>
      </c>
      <c r="S343" s="211"/>
      <c r="T343" s="213">
        <f>SUM(T344:T345)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4" t="s">
        <v>180</v>
      </c>
      <c r="AT343" s="215" t="s">
        <v>75</v>
      </c>
      <c r="AU343" s="215" t="s">
        <v>84</v>
      </c>
      <c r="AY343" s="214" t="s">
        <v>139</v>
      </c>
      <c r="BK343" s="216">
        <f>SUM(BK344:BK345)</f>
        <v>0</v>
      </c>
    </row>
    <row r="344" s="2" customFormat="1" ht="49.05" customHeight="1">
      <c r="A344" s="38"/>
      <c r="B344" s="39"/>
      <c r="C344" s="219" t="s">
        <v>439</v>
      </c>
      <c r="D344" s="219" t="s">
        <v>141</v>
      </c>
      <c r="E344" s="220" t="s">
        <v>555</v>
      </c>
      <c r="F344" s="221" t="s">
        <v>556</v>
      </c>
      <c r="G344" s="222" t="s">
        <v>532</v>
      </c>
      <c r="H344" s="223">
        <v>1</v>
      </c>
      <c r="I344" s="224"/>
      <c r="J344" s="225">
        <f>ROUND(I344*H344,2)</f>
        <v>0</v>
      </c>
      <c r="K344" s="221" t="s">
        <v>1</v>
      </c>
      <c r="L344" s="44"/>
      <c r="M344" s="226" t="s">
        <v>1</v>
      </c>
      <c r="N344" s="227" t="s">
        <v>41</v>
      </c>
      <c r="O344" s="91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533</v>
      </c>
      <c r="AT344" s="230" t="s">
        <v>141</v>
      </c>
      <c r="AU344" s="230" t="s">
        <v>86</v>
      </c>
      <c r="AY344" s="17" t="s">
        <v>139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84</v>
      </c>
      <c r="BK344" s="231">
        <f>ROUND(I344*H344,2)</f>
        <v>0</v>
      </c>
      <c r="BL344" s="17" t="s">
        <v>533</v>
      </c>
      <c r="BM344" s="230" t="s">
        <v>557</v>
      </c>
    </row>
    <row r="345" s="2" customFormat="1" ht="24.15" customHeight="1">
      <c r="A345" s="38"/>
      <c r="B345" s="39"/>
      <c r="C345" s="219" t="s">
        <v>443</v>
      </c>
      <c r="D345" s="219" t="s">
        <v>141</v>
      </c>
      <c r="E345" s="220" t="s">
        <v>559</v>
      </c>
      <c r="F345" s="221" t="s">
        <v>560</v>
      </c>
      <c r="G345" s="222" t="s">
        <v>532</v>
      </c>
      <c r="H345" s="223">
        <v>1</v>
      </c>
      <c r="I345" s="224"/>
      <c r="J345" s="225">
        <f>ROUND(I345*H345,2)</f>
        <v>0</v>
      </c>
      <c r="K345" s="221" t="s">
        <v>217</v>
      </c>
      <c r="L345" s="44"/>
      <c r="M345" s="226" t="s">
        <v>1</v>
      </c>
      <c r="N345" s="227" t="s">
        <v>41</v>
      </c>
      <c r="O345" s="91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0" t="s">
        <v>533</v>
      </c>
      <c r="AT345" s="230" t="s">
        <v>141</v>
      </c>
      <c r="AU345" s="230" t="s">
        <v>86</v>
      </c>
      <c r="AY345" s="17" t="s">
        <v>139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7" t="s">
        <v>84</v>
      </c>
      <c r="BK345" s="231">
        <f>ROUND(I345*H345,2)</f>
        <v>0</v>
      </c>
      <c r="BL345" s="17" t="s">
        <v>533</v>
      </c>
      <c r="BM345" s="230" t="s">
        <v>561</v>
      </c>
    </row>
    <row r="346" s="12" customFormat="1" ht="22.8" customHeight="1">
      <c r="A346" s="12"/>
      <c r="B346" s="203"/>
      <c r="C346" s="204"/>
      <c r="D346" s="205" t="s">
        <v>75</v>
      </c>
      <c r="E346" s="217" t="s">
        <v>562</v>
      </c>
      <c r="F346" s="217" t="s">
        <v>563</v>
      </c>
      <c r="G346" s="204"/>
      <c r="H346" s="204"/>
      <c r="I346" s="207"/>
      <c r="J346" s="218">
        <f>BK346</f>
        <v>0</v>
      </c>
      <c r="K346" s="204"/>
      <c r="L346" s="209"/>
      <c r="M346" s="210"/>
      <c r="N346" s="211"/>
      <c r="O346" s="211"/>
      <c r="P346" s="212">
        <f>P347</f>
        <v>0</v>
      </c>
      <c r="Q346" s="211"/>
      <c r="R346" s="212">
        <f>R347</f>
        <v>0</v>
      </c>
      <c r="S346" s="211"/>
      <c r="T346" s="213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4" t="s">
        <v>180</v>
      </c>
      <c r="AT346" s="215" t="s">
        <v>75</v>
      </c>
      <c r="AU346" s="215" t="s">
        <v>84</v>
      </c>
      <c r="AY346" s="214" t="s">
        <v>139</v>
      </c>
      <c r="BK346" s="216">
        <f>BK347</f>
        <v>0</v>
      </c>
    </row>
    <row r="347" s="2" customFormat="1" ht="16.5" customHeight="1">
      <c r="A347" s="38"/>
      <c r="B347" s="39"/>
      <c r="C347" s="219" t="s">
        <v>448</v>
      </c>
      <c r="D347" s="219" t="s">
        <v>141</v>
      </c>
      <c r="E347" s="220" t="s">
        <v>565</v>
      </c>
      <c r="F347" s="221" t="s">
        <v>566</v>
      </c>
      <c r="G347" s="222" t="s">
        <v>532</v>
      </c>
      <c r="H347" s="223">
        <v>1</v>
      </c>
      <c r="I347" s="224"/>
      <c r="J347" s="225">
        <f>ROUND(I347*H347,2)</f>
        <v>0</v>
      </c>
      <c r="K347" s="221" t="s">
        <v>217</v>
      </c>
      <c r="L347" s="44"/>
      <c r="M347" s="279" t="s">
        <v>1</v>
      </c>
      <c r="N347" s="280" t="s">
        <v>41</v>
      </c>
      <c r="O347" s="281"/>
      <c r="P347" s="282">
        <f>O347*H347</f>
        <v>0</v>
      </c>
      <c r="Q347" s="282">
        <v>0</v>
      </c>
      <c r="R347" s="282">
        <f>Q347*H347</f>
        <v>0</v>
      </c>
      <c r="S347" s="282">
        <v>0</v>
      </c>
      <c r="T347" s="28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0" t="s">
        <v>533</v>
      </c>
      <c r="AT347" s="230" t="s">
        <v>141</v>
      </c>
      <c r="AU347" s="230" t="s">
        <v>86</v>
      </c>
      <c r="AY347" s="17" t="s">
        <v>139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7" t="s">
        <v>84</v>
      </c>
      <c r="BK347" s="231">
        <f>ROUND(I347*H347,2)</f>
        <v>0</v>
      </c>
      <c r="BL347" s="17" t="s">
        <v>533</v>
      </c>
      <c r="BM347" s="230" t="s">
        <v>567</v>
      </c>
    </row>
    <row r="348" s="2" customFormat="1" ht="6.96" customHeight="1">
      <c r="A348" s="38"/>
      <c r="B348" s="66"/>
      <c r="C348" s="67"/>
      <c r="D348" s="67"/>
      <c r="E348" s="67"/>
      <c r="F348" s="67"/>
      <c r="G348" s="67"/>
      <c r="H348" s="67"/>
      <c r="I348" s="67"/>
      <c r="J348" s="67"/>
      <c r="K348" s="67"/>
      <c r="L348" s="44"/>
      <c r="M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</row>
  </sheetData>
  <sheetProtection sheet="1" autoFilter="0" formatColumns="0" formatRows="0" objects="1" scenarios="1" spinCount="100000" saltValue="qasjPBhcXfBOb1iNXs+Bfom8SxZgVcsWtdAGw+dmuK7byL+wd2EjXZ76cYOHeMcmCdQ5cWV/jDqrpqH4HuAwwA==" hashValue="ejcVEHdg8S6ebBFcCo/tQIt4gx8zuQEb+1oVSHCipHN6W4PA8VBeusW9A+enTFSFmDEalhg8vISv+lLFUUbttw==" algorithmName="SHA-512" password="CC35"/>
  <autoFilter ref="C127:K34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676</v>
      </c>
      <c r="H4" s="20"/>
    </row>
    <row r="5" s="1" customFormat="1" ht="12" customHeight="1">
      <c r="B5" s="20"/>
      <c r="C5" s="284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5" t="s">
        <v>16</v>
      </c>
      <c r="D6" s="286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18. 4. 2024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87"/>
      <c r="C9" s="288" t="s">
        <v>57</v>
      </c>
      <c r="D9" s="289" t="s">
        <v>58</v>
      </c>
      <c r="E9" s="289" t="s">
        <v>126</v>
      </c>
      <c r="F9" s="290" t="s">
        <v>677</v>
      </c>
      <c r="G9" s="192"/>
      <c r="H9" s="287"/>
    </row>
    <row r="10" s="2" customFormat="1" ht="26.4" customHeight="1">
      <c r="A10" s="38"/>
      <c r="B10" s="44"/>
      <c r="C10" s="291" t="s">
        <v>81</v>
      </c>
      <c r="D10" s="291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2" t="s">
        <v>93</v>
      </c>
      <c r="D11" s="293" t="s">
        <v>93</v>
      </c>
      <c r="E11" s="294" t="s">
        <v>94</v>
      </c>
      <c r="F11" s="295">
        <v>285.51999999999998</v>
      </c>
      <c r="G11" s="38"/>
      <c r="H11" s="44"/>
    </row>
    <row r="12" s="2" customFormat="1" ht="16.8" customHeight="1">
      <c r="A12" s="38"/>
      <c r="B12" s="44"/>
      <c r="C12" s="296" t="s">
        <v>1</v>
      </c>
      <c r="D12" s="296" t="s">
        <v>168</v>
      </c>
      <c r="E12" s="17" t="s">
        <v>1</v>
      </c>
      <c r="F12" s="297">
        <v>0</v>
      </c>
      <c r="G12" s="38"/>
      <c r="H12" s="44"/>
    </row>
    <row r="13" s="2" customFormat="1" ht="16.8" customHeight="1">
      <c r="A13" s="38"/>
      <c r="B13" s="44"/>
      <c r="C13" s="296" t="s">
        <v>1</v>
      </c>
      <c r="D13" s="296" t="s">
        <v>169</v>
      </c>
      <c r="E13" s="17" t="s">
        <v>1</v>
      </c>
      <c r="F13" s="297">
        <v>32.119999999999997</v>
      </c>
      <c r="G13" s="38"/>
      <c r="H13" s="44"/>
    </row>
    <row r="14" s="2" customFormat="1" ht="16.8" customHeight="1">
      <c r="A14" s="38"/>
      <c r="B14" s="44"/>
      <c r="C14" s="296" t="s">
        <v>1</v>
      </c>
      <c r="D14" s="296" t="s">
        <v>170</v>
      </c>
      <c r="E14" s="17" t="s">
        <v>1</v>
      </c>
      <c r="F14" s="297">
        <v>0</v>
      </c>
      <c r="G14" s="38"/>
      <c r="H14" s="44"/>
    </row>
    <row r="15" s="2" customFormat="1" ht="16.8" customHeight="1">
      <c r="A15" s="38"/>
      <c r="B15" s="44"/>
      <c r="C15" s="296" t="s">
        <v>1</v>
      </c>
      <c r="D15" s="296" t="s">
        <v>171</v>
      </c>
      <c r="E15" s="17" t="s">
        <v>1</v>
      </c>
      <c r="F15" s="297">
        <v>27</v>
      </c>
      <c r="G15" s="38"/>
      <c r="H15" s="44"/>
    </row>
    <row r="16" s="2" customFormat="1" ht="16.8" customHeight="1">
      <c r="A16" s="38"/>
      <c r="B16" s="44"/>
      <c r="C16" s="296" t="s">
        <v>1</v>
      </c>
      <c r="D16" s="296" t="s">
        <v>172</v>
      </c>
      <c r="E16" s="17" t="s">
        <v>1</v>
      </c>
      <c r="F16" s="297">
        <v>0</v>
      </c>
      <c r="G16" s="38"/>
      <c r="H16" s="44"/>
    </row>
    <row r="17" s="2" customFormat="1" ht="16.8" customHeight="1">
      <c r="A17" s="38"/>
      <c r="B17" s="44"/>
      <c r="C17" s="296" t="s">
        <v>1</v>
      </c>
      <c r="D17" s="296" t="s">
        <v>173</v>
      </c>
      <c r="E17" s="17" t="s">
        <v>1</v>
      </c>
      <c r="F17" s="297">
        <v>18</v>
      </c>
      <c r="G17" s="38"/>
      <c r="H17" s="44"/>
    </row>
    <row r="18" s="2" customFormat="1" ht="16.8" customHeight="1">
      <c r="A18" s="38"/>
      <c r="B18" s="44"/>
      <c r="C18" s="296" t="s">
        <v>1</v>
      </c>
      <c r="D18" s="296" t="s">
        <v>174</v>
      </c>
      <c r="E18" s="17" t="s">
        <v>1</v>
      </c>
      <c r="F18" s="297">
        <v>0</v>
      </c>
      <c r="G18" s="38"/>
      <c r="H18" s="44"/>
    </row>
    <row r="19" s="2" customFormat="1" ht="16.8" customHeight="1">
      <c r="A19" s="38"/>
      <c r="B19" s="44"/>
      <c r="C19" s="296" t="s">
        <v>1</v>
      </c>
      <c r="D19" s="296" t="s">
        <v>175</v>
      </c>
      <c r="E19" s="17" t="s">
        <v>1</v>
      </c>
      <c r="F19" s="297">
        <v>26.399999999999999</v>
      </c>
      <c r="G19" s="38"/>
      <c r="H19" s="44"/>
    </row>
    <row r="20" s="2" customFormat="1" ht="16.8" customHeight="1">
      <c r="A20" s="38"/>
      <c r="B20" s="44"/>
      <c r="C20" s="296" t="s">
        <v>1</v>
      </c>
      <c r="D20" s="296" t="s">
        <v>176</v>
      </c>
      <c r="E20" s="17" t="s">
        <v>1</v>
      </c>
      <c r="F20" s="297">
        <v>0</v>
      </c>
      <c r="G20" s="38"/>
      <c r="H20" s="44"/>
    </row>
    <row r="21" s="2" customFormat="1" ht="16.8" customHeight="1">
      <c r="A21" s="38"/>
      <c r="B21" s="44"/>
      <c r="C21" s="296" t="s">
        <v>1</v>
      </c>
      <c r="D21" s="296" t="s">
        <v>177</v>
      </c>
      <c r="E21" s="17" t="s">
        <v>1</v>
      </c>
      <c r="F21" s="297">
        <v>38</v>
      </c>
      <c r="G21" s="38"/>
      <c r="H21" s="44"/>
    </row>
    <row r="22" s="2" customFormat="1" ht="16.8" customHeight="1">
      <c r="A22" s="38"/>
      <c r="B22" s="44"/>
      <c r="C22" s="296" t="s">
        <v>1</v>
      </c>
      <c r="D22" s="296" t="s">
        <v>178</v>
      </c>
      <c r="E22" s="17" t="s">
        <v>1</v>
      </c>
      <c r="F22" s="297">
        <v>0</v>
      </c>
      <c r="G22" s="38"/>
      <c r="H22" s="44"/>
    </row>
    <row r="23" s="2" customFormat="1" ht="16.8" customHeight="1">
      <c r="A23" s="38"/>
      <c r="B23" s="44"/>
      <c r="C23" s="296" t="s">
        <v>1</v>
      </c>
      <c r="D23" s="296" t="s">
        <v>179</v>
      </c>
      <c r="E23" s="17" t="s">
        <v>1</v>
      </c>
      <c r="F23" s="297">
        <v>144</v>
      </c>
      <c r="G23" s="38"/>
      <c r="H23" s="44"/>
    </row>
    <row r="24" s="2" customFormat="1" ht="16.8" customHeight="1">
      <c r="A24" s="38"/>
      <c r="B24" s="44"/>
      <c r="C24" s="296" t="s">
        <v>93</v>
      </c>
      <c r="D24" s="296" t="s">
        <v>153</v>
      </c>
      <c r="E24" s="17" t="s">
        <v>1</v>
      </c>
      <c r="F24" s="297">
        <v>285.51999999999998</v>
      </c>
      <c r="G24" s="38"/>
      <c r="H24" s="44"/>
    </row>
    <row r="25" s="2" customFormat="1" ht="16.8" customHeight="1">
      <c r="A25" s="38"/>
      <c r="B25" s="44"/>
      <c r="C25" s="298" t="s">
        <v>678</v>
      </c>
      <c r="D25" s="38"/>
      <c r="E25" s="38"/>
      <c r="F25" s="38"/>
      <c r="G25" s="38"/>
      <c r="H25" s="44"/>
    </row>
    <row r="26" s="2" customFormat="1">
      <c r="A26" s="38"/>
      <c r="B26" s="44"/>
      <c r="C26" s="296" t="s">
        <v>165</v>
      </c>
      <c r="D26" s="296" t="s">
        <v>679</v>
      </c>
      <c r="E26" s="17" t="s">
        <v>94</v>
      </c>
      <c r="F26" s="297">
        <v>285.51999999999998</v>
      </c>
      <c r="G26" s="38"/>
      <c r="H26" s="44"/>
    </row>
    <row r="27" s="2" customFormat="1">
      <c r="A27" s="38"/>
      <c r="B27" s="44"/>
      <c r="C27" s="296" t="s">
        <v>181</v>
      </c>
      <c r="D27" s="296" t="s">
        <v>182</v>
      </c>
      <c r="E27" s="17" t="s">
        <v>94</v>
      </c>
      <c r="F27" s="297">
        <v>370.08800000000002</v>
      </c>
      <c r="G27" s="38"/>
      <c r="H27" s="44"/>
    </row>
    <row r="28" s="2" customFormat="1" ht="16.8" customHeight="1">
      <c r="A28" s="38"/>
      <c r="B28" s="44"/>
      <c r="C28" s="292" t="s">
        <v>96</v>
      </c>
      <c r="D28" s="293" t="s">
        <v>96</v>
      </c>
      <c r="E28" s="294" t="s">
        <v>94</v>
      </c>
      <c r="F28" s="295">
        <v>84.567999999999998</v>
      </c>
      <c r="G28" s="38"/>
      <c r="H28" s="44"/>
    </row>
    <row r="29" s="2" customFormat="1" ht="16.8" customHeight="1">
      <c r="A29" s="38"/>
      <c r="B29" s="44"/>
      <c r="C29" s="296" t="s">
        <v>1</v>
      </c>
      <c r="D29" s="296" t="s">
        <v>163</v>
      </c>
      <c r="E29" s="17" t="s">
        <v>1</v>
      </c>
      <c r="F29" s="297">
        <v>0</v>
      </c>
      <c r="G29" s="38"/>
      <c r="H29" s="44"/>
    </row>
    <row r="30" s="2" customFormat="1" ht="16.8" customHeight="1">
      <c r="A30" s="38"/>
      <c r="B30" s="44"/>
      <c r="C30" s="296" t="s">
        <v>1</v>
      </c>
      <c r="D30" s="296" t="s">
        <v>164</v>
      </c>
      <c r="E30" s="17" t="s">
        <v>1</v>
      </c>
      <c r="F30" s="297">
        <v>84.567999999999998</v>
      </c>
      <c r="G30" s="38"/>
      <c r="H30" s="44"/>
    </row>
    <row r="31" s="2" customFormat="1" ht="16.8" customHeight="1">
      <c r="A31" s="38"/>
      <c r="B31" s="44"/>
      <c r="C31" s="296" t="s">
        <v>96</v>
      </c>
      <c r="D31" s="296" t="s">
        <v>153</v>
      </c>
      <c r="E31" s="17" t="s">
        <v>1</v>
      </c>
      <c r="F31" s="297">
        <v>84.567999999999998</v>
      </c>
      <c r="G31" s="38"/>
      <c r="H31" s="44"/>
    </row>
    <row r="32" s="2" customFormat="1" ht="16.8" customHeight="1">
      <c r="A32" s="38"/>
      <c r="B32" s="44"/>
      <c r="C32" s="298" t="s">
        <v>678</v>
      </c>
      <c r="D32" s="38"/>
      <c r="E32" s="38"/>
      <c r="F32" s="38"/>
      <c r="G32" s="38"/>
      <c r="H32" s="44"/>
    </row>
    <row r="33" s="2" customFormat="1">
      <c r="A33" s="38"/>
      <c r="B33" s="44"/>
      <c r="C33" s="296" t="s">
        <v>160</v>
      </c>
      <c r="D33" s="296" t="s">
        <v>680</v>
      </c>
      <c r="E33" s="17" t="s">
        <v>94</v>
      </c>
      <c r="F33" s="297">
        <v>84.567999999999998</v>
      </c>
      <c r="G33" s="38"/>
      <c r="H33" s="44"/>
    </row>
    <row r="34" s="2" customFormat="1">
      <c r="A34" s="38"/>
      <c r="B34" s="44"/>
      <c r="C34" s="296" t="s">
        <v>181</v>
      </c>
      <c r="D34" s="296" t="s">
        <v>182</v>
      </c>
      <c r="E34" s="17" t="s">
        <v>94</v>
      </c>
      <c r="F34" s="297">
        <v>370.08800000000002</v>
      </c>
      <c r="G34" s="38"/>
      <c r="H34" s="44"/>
    </row>
    <row r="35" s="2" customFormat="1" ht="16.8" customHeight="1">
      <c r="A35" s="38"/>
      <c r="B35" s="44"/>
      <c r="C35" s="292" t="s">
        <v>99</v>
      </c>
      <c r="D35" s="293" t="s">
        <v>99</v>
      </c>
      <c r="E35" s="294" t="s">
        <v>100</v>
      </c>
      <c r="F35" s="295">
        <v>1106.8520000000001</v>
      </c>
      <c r="G35" s="38"/>
      <c r="H35" s="44"/>
    </row>
    <row r="36" s="2" customFormat="1" ht="16.8" customHeight="1">
      <c r="A36" s="38"/>
      <c r="B36" s="44"/>
      <c r="C36" s="296" t="s">
        <v>1</v>
      </c>
      <c r="D36" s="296" t="s">
        <v>514</v>
      </c>
      <c r="E36" s="17" t="s">
        <v>1</v>
      </c>
      <c r="F36" s="297">
        <v>1106.8520000000001</v>
      </c>
      <c r="G36" s="38"/>
      <c r="H36" s="44"/>
    </row>
    <row r="37" s="2" customFormat="1" ht="16.8" customHeight="1">
      <c r="A37" s="38"/>
      <c r="B37" s="44"/>
      <c r="C37" s="296" t="s">
        <v>99</v>
      </c>
      <c r="D37" s="296" t="s">
        <v>153</v>
      </c>
      <c r="E37" s="17" t="s">
        <v>1</v>
      </c>
      <c r="F37" s="297">
        <v>1106.8520000000001</v>
      </c>
      <c r="G37" s="38"/>
      <c r="H37" s="44"/>
    </row>
    <row r="38" s="2" customFormat="1" ht="16.8" customHeight="1">
      <c r="A38" s="38"/>
      <c r="B38" s="44"/>
      <c r="C38" s="298" t="s">
        <v>678</v>
      </c>
      <c r="D38" s="38"/>
      <c r="E38" s="38"/>
      <c r="F38" s="38"/>
      <c r="G38" s="38"/>
      <c r="H38" s="44"/>
    </row>
    <row r="39" s="2" customFormat="1">
      <c r="A39" s="38"/>
      <c r="B39" s="44"/>
      <c r="C39" s="296" t="s">
        <v>510</v>
      </c>
      <c r="D39" s="296" t="s">
        <v>681</v>
      </c>
      <c r="E39" s="17" t="s">
        <v>100</v>
      </c>
      <c r="F39" s="297">
        <v>1106.8520000000001</v>
      </c>
      <c r="G39" s="38"/>
      <c r="H39" s="44"/>
    </row>
    <row r="40" s="2" customFormat="1">
      <c r="A40" s="38"/>
      <c r="B40" s="44"/>
      <c r="C40" s="296" t="s">
        <v>499</v>
      </c>
      <c r="D40" s="296" t="s">
        <v>500</v>
      </c>
      <c r="E40" s="17" t="s">
        <v>100</v>
      </c>
      <c r="F40" s="297">
        <v>552.745</v>
      </c>
      <c r="G40" s="38"/>
      <c r="H40" s="44"/>
    </row>
    <row r="41" s="2" customFormat="1" ht="16.8" customHeight="1">
      <c r="A41" s="38"/>
      <c r="B41" s="44"/>
      <c r="C41" s="292" t="s">
        <v>102</v>
      </c>
      <c r="D41" s="293" t="s">
        <v>102</v>
      </c>
      <c r="E41" s="294" t="s">
        <v>100</v>
      </c>
      <c r="F41" s="295">
        <v>0.13700000000000001</v>
      </c>
      <c r="G41" s="38"/>
      <c r="H41" s="44"/>
    </row>
    <row r="42" s="2" customFormat="1" ht="16.8" customHeight="1">
      <c r="A42" s="38"/>
      <c r="B42" s="44"/>
      <c r="C42" s="296" t="s">
        <v>1</v>
      </c>
      <c r="D42" s="296" t="s">
        <v>103</v>
      </c>
      <c r="E42" s="17" t="s">
        <v>1</v>
      </c>
      <c r="F42" s="297">
        <v>0.13700000000000001</v>
      </c>
      <c r="G42" s="38"/>
      <c r="H42" s="44"/>
    </row>
    <row r="43" s="2" customFormat="1" ht="16.8" customHeight="1">
      <c r="A43" s="38"/>
      <c r="B43" s="44"/>
      <c r="C43" s="296" t="s">
        <v>102</v>
      </c>
      <c r="D43" s="296" t="s">
        <v>153</v>
      </c>
      <c r="E43" s="17" t="s">
        <v>1</v>
      </c>
      <c r="F43" s="297">
        <v>0.13700000000000001</v>
      </c>
      <c r="G43" s="38"/>
      <c r="H43" s="44"/>
    </row>
    <row r="44" s="2" customFormat="1" ht="16.8" customHeight="1">
      <c r="A44" s="38"/>
      <c r="B44" s="44"/>
      <c r="C44" s="298" t="s">
        <v>678</v>
      </c>
      <c r="D44" s="38"/>
      <c r="E44" s="38"/>
      <c r="F44" s="38"/>
      <c r="G44" s="38"/>
      <c r="H44" s="44"/>
    </row>
    <row r="45" s="2" customFormat="1" ht="16.8" customHeight="1">
      <c r="A45" s="38"/>
      <c r="B45" s="44"/>
      <c r="C45" s="296" t="s">
        <v>516</v>
      </c>
      <c r="D45" s="296" t="s">
        <v>682</v>
      </c>
      <c r="E45" s="17" t="s">
        <v>100</v>
      </c>
      <c r="F45" s="297">
        <v>0.13700000000000001</v>
      </c>
      <c r="G45" s="38"/>
      <c r="H45" s="44"/>
    </row>
    <row r="46" s="2" customFormat="1">
      <c r="A46" s="38"/>
      <c r="B46" s="44"/>
      <c r="C46" s="296" t="s">
        <v>499</v>
      </c>
      <c r="D46" s="296" t="s">
        <v>500</v>
      </c>
      <c r="E46" s="17" t="s">
        <v>100</v>
      </c>
      <c r="F46" s="297">
        <v>552.745</v>
      </c>
      <c r="G46" s="38"/>
      <c r="H46" s="44"/>
    </row>
    <row r="47" s="2" customFormat="1" ht="26.4" customHeight="1">
      <c r="A47" s="38"/>
      <c r="B47" s="44"/>
      <c r="C47" s="291" t="s">
        <v>87</v>
      </c>
      <c r="D47" s="291" t="s">
        <v>88</v>
      </c>
      <c r="E47" s="38"/>
      <c r="F47" s="38"/>
      <c r="G47" s="38"/>
      <c r="H47" s="44"/>
    </row>
    <row r="48" s="2" customFormat="1" ht="16.8" customHeight="1">
      <c r="A48" s="38"/>
      <c r="B48" s="44"/>
      <c r="C48" s="292" t="s">
        <v>93</v>
      </c>
      <c r="D48" s="293" t="s">
        <v>93</v>
      </c>
      <c r="E48" s="294" t="s">
        <v>94</v>
      </c>
      <c r="F48" s="295">
        <v>70.680000000000007</v>
      </c>
      <c r="G48" s="38"/>
      <c r="H48" s="44"/>
    </row>
    <row r="49" s="2" customFormat="1" ht="16.8" customHeight="1">
      <c r="A49" s="38"/>
      <c r="B49" s="44"/>
      <c r="C49" s="296" t="s">
        <v>1</v>
      </c>
      <c r="D49" s="296" t="s">
        <v>576</v>
      </c>
      <c r="E49" s="17" t="s">
        <v>1</v>
      </c>
      <c r="F49" s="297">
        <v>0</v>
      </c>
      <c r="G49" s="38"/>
      <c r="H49" s="44"/>
    </row>
    <row r="50" s="2" customFormat="1" ht="16.8" customHeight="1">
      <c r="A50" s="38"/>
      <c r="B50" s="44"/>
      <c r="C50" s="296" t="s">
        <v>1</v>
      </c>
      <c r="D50" s="296" t="s">
        <v>577</v>
      </c>
      <c r="E50" s="17" t="s">
        <v>1</v>
      </c>
      <c r="F50" s="297">
        <v>14.4</v>
      </c>
      <c r="G50" s="38"/>
      <c r="H50" s="44"/>
    </row>
    <row r="51" s="2" customFormat="1" ht="16.8" customHeight="1">
      <c r="A51" s="38"/>
      <c r="B51" s="44"/>
      <c r="C51" s="296" t="s">
        <v>1</v>
      </c>
      <c r="D51" s="296" t="s">
        <v>578</v>
      </c>
      <c r="E51" s="17" t="s">
        <v>1</v>
      </c>
      <c r="F51" s="297">
        <v>0</v>
      </c>
      <c r="G51" s="38"/>
      <c r="H51" s="44"/>
    </row>
    <row r="52" s="2" customFormat="1" ht="16.8" customHeight="1">
      <c r="A52" s="38"/>
      <c r="B52" s="44"/>
      <c r="C52" s="296" t="s">
        <v>1</v>
      </c>
      <c r="D52" s="296" t="s">
        <v>579</v>
      </c>
      <c r="E52" s="17" t="s">
        <v>1</v>
      </c>
      <c r="F52" s="297">
        <v>16.800000000000001</v>
      </c>
      <c r="G52" s="38"/>
      <c r="H52" s="44"/>
    </row>
    <row r="53" s="2" customFormat="1" ht="16.8" customHeight="1">
      <c r="A53" s="38"/>
      <c r="B53" s="44"/>
      <c r="C53" s="296" t="s">
        <v>1</v>
      </c>
      <c r="D53" s="296" t="s">
        <v>580</v>
      </c>
      <c r="E53" s="17" t="s">
        <v>1</v>
      </c>
      <c r="F53" s="297">
        <v>0</v>
      </c>
      <c r="G53" s="38"/>
      <c r="H53" s="44"/>
    </row>
    <row r="54" s="2" customFormat="1" ht="16.8" customHeight="1">
      <c r="A54" s="38"/>
      <c r="B54" s="44"/>
      <c r="C54" s="296" t="s">
        <v>1</v>
      </c>
      <c r="D54" s="296" t="s">
        <v>581</v>
      </c>
      <c r="E54" s="17" t="s">
        <v>1</v>
      </c>
      <c r="F54" s="297">
        <v>15.6</v>
      </c>
      <c r="G54" s="38"/>
      <c r="H54" s="44"/>
    </row>
    <row r="55" s="2" customFormat="1" ht="16.8" customHeight="1">
      <c r="A55" s="38"/>
      <c r="B55" s="44"/>
      <c r="C55" s="296" t="s">
        <v>1</v>
      </c>
      <c r="D55" s="296" t="s">
        <v>582</v>
      </c>
      <c r="E55" s="17" t="s">
        <v>1</v>
      </c>
      <c r="F55" s="297">
        <v>0</v>
      </c>
      <c r="G55" s="38"/>
      <c r="H55" s="44"/>
    </row>
    <row r="56" s="2" customFormat="1" ht="16.8" customHeight="1">
      <c r="A56" s="38"/>
      <c r="B56" s="44"/>
      <c r="C56" s="296" t="s">
        <v>1</v>
      </c>
      <c r="D56" s="296" t="s">
        <v>583</v>
      </c>
      <c r="E56" s="17" t="s">
        <v>1</v>
      </c>
      <c r="F56" s="297">
        <v>11.880000000000001</v>
      </c>
      <c r="G56" s="38"/>
      <c r="H56" s="44"/>
    </row>
    <row r="57" s="2" customFormat="1" ht="16.8" customHeight="1">
      <c r="A57" s="38"/>
      <c r="B57" s="44"/>
      <c r="C57" s="296" t="s">
        <v>1</v>
      </c>
      <c r="D57" s="296" t="s">
        <v>178</v>
      </c>
      <c r="E57" s="17" t="s">
        <v>1</v>
      </c>
      <c r="F57" s="297">
        <v>0</v>
      </c>
      <c r="G57" s="38"/>
      <c r="H57" s="44"/>
    </row>
    <row r="58" s="2" customFormat="1" ht="16.8" customHeight="1">
      <c r="A58" s="38"/>
      <c r="B58" s="44"/>
      <c r="C58" s="296" t="s">
        <v>1</v>
      </c>
      <c r="D58" s="296" t="s">
        <v>584</v>
      </c>
      <c r="E58" s="17" t="s">
        <v>1</v>
      </c>
      <c r="F58" s="297">
        <v>12</v>
      </c>
      <c r="G58" s="38"/>
      <c r="H58" s="44"/>
    </row>
    <row r="59" s="2" customFormat="1" ht="16.8" customHeight="1">
      <c r="A59" s="38"/>
      <c r="B59" s="44"/>
      <c r="C59" s="296" t="s">
        <v>93</v>
      </c>
      <c r="D59" s="296" t="s">
        <v>153</v>
      </c>
      <c r="E59" s="17" t="s">
        <v>1</v>
      </c>
      <c r="F59" s="297">
        <v>70.680000000000007</v>
      </c>
      <c r="G59" s="38"/>
      <c r="H59" s="44"/>
    </row>
    <row r="60" s="2" customFormat="1" ht="16.8" customHeight="1">
      <c r="A60" s="38"/>
      <c r="B60" s="44"/>
      <c r="C60" s="298" t="s">
        <v>678</v>
      </c>
      <c r="D60" s="38"/>
      <c r="E60" s="38"/>
      <c r="F60" s="38"/>
      <c r="G60" s="38"/>
      <c r="H60" s="44"/>
    </row>
    <row r="61" s="2" customFormat="1">
      <c r="A61" s="38"/>
      <c r="B61" s="44"/>
      <c r="C61" s="296" t="s">
        <v>165</v>
      </c>
      <c r="D61" s="296" t="s">
        <v>679</v>
      </c>
      <c r="E61" s="17" t="s">
        <v>94</v>
      </c>
      <c r="F61" s="297">
        <v>70.680000000000007</v>
      </c>
      <c r="G61" s="38"/>
      <c r="H61" s="44"/>
    </row>
    <row r="62" s="2" customFormat="1">
      <c r="A62" s="38"/>
      <c r="B62" s="44"/>
      <c r="C62" s="296" t="s">
        <v>181</v>
      </c>
      <c r="D62" s="296" t="s">
        <v>182</v>
      </c>
      <c r="E62" s="17" t="s">
        <v>94</v>
      </c>
      <c r="F62" s="297">
        <v>155.93000000000001</v>
      </c>
      <c r="G62" s="38"/>
      <c r="H62" s="44"/>
    </row>
    <row r="63" s="2" customFormat="1" ht="16.8" customHeight="1">
      <c r="A63" s="38"/>
      <c r="B63" s="44"/>
      <c r="C63" s="292" t="s">
        <v>96</v>
      </c>
      <c r="D63" s="293" t="s">
        <v>96</v>
      </c>
      <c r="E63" s="294" t="s">
        <v>94</v>
      </c>
      <c r="F63" s="295">
        <v>85.25</v>
      </c>
      <c r="G63" s="38"/>
      <c r="H63" s="44"/>
    </row>
    <row r="64" s="2" customFormat="1" ht="16.8" customHeight="1">
      <c r="A64" s="38"/>
      <c r="B64" s="44"/>
      <c r="C64" s="296" t="s">
        <v>1</v>
      </c>
      <c r="D64" s="296" t="s">
        <v>163</v>
      </c>
      <c r="E64" s="17" t="s">
        <v>1</v>
      </c>
      <c r="F64" s="297">
        <v>0</v>
      </c>
      <c r="G64" s="38"/>
      <c r="H64" s="44"/>
    </row>
    <row r="65" s="2" customFormat="1" ht="16.8" customHeight="1">
      <c r="A65" s="38"/>
      <c r="B65" s="44"/>
      <c r="C65" s="296" t="s">
        <v>1</v>
      </c>
      <c r="D65" s="296" t="s">
        <v>575</v>
      </c>
      <c r="E65" s="17" t="s">
        <v>1</v>
      </c>
      <c r="F65" s="297">
        <v>85.25</v>
      </c>
      <c r="G65" s="38"/>
      <c r="H65" s="44"/>
    </row>
    <row r="66" s="2" customFormat="1" ht="16.8" customHeight="1">
      <c r="A66" s="38"/>
      <c r="B66" s="44"/>
      <c r="C66" s="296" t="s">
        <v>96</v>
      </c>
      <c r="D66" s="296" t="s">
        <v>153</v>
      </c>
      <c r="E66" s="17" t="s">
        <v>1</v>
      </c>
      <c r="F66" s="297">
        <v>85.25</v>
      </c>
      <c r="G66" s="38"/>
      <c r="H66" s="44"/>
    </row>
    <row r="67" s="2" customFormat="1" ht="16.8" customHeight="1">
      <c r="A67" s="38"/>
      <c r="B67" s="44"/>
      <c r="C67" s="298" t="s">
        <v>678</v>
      </c>
      <c r="D67" s="38"/>
      <c r="E67" s="38"/>
      <c r="F67" s="38"/>
      <c r="G67" s="38"/>
      <c r="H67" s="44"/>
    </row>
    <row r="68" s="2" customFormat="1">
      <c r="A68" s="38"/>
      <c r="B68" s="44"/>
      <c r="C68" s="296" t="s">
        <v>160</v>
      </c>
      <c r="D68" s="296" t="s">
        <v>680</v>
      </c>
      <c r="E68" s="17" t="s">
        <v>94</v>
      </c>
      <c r="F68" s="297">
        <v>85.25</v>
      </c>
      <c r="G68" s="38"/>
      <c r="H68" s="44"/>
    </row>
    <row r="69" s="2" customFormat="1">
      <c r="A69" s="38"/>
      <c r="B69" s="44"/>
      <c r="C69" s="296" t="s">
        <v>181</v>
      </c>
      <c r="D69" s="296" t="s">
        <v>182</v>
      </c>
      <c r="E69" s="17" t="s">
        <v>94</v>
      </c>
      <c r="F69" s="297">
        <v>155.93000000000001</v>
      </c>
      <c r="G69" s="38"/>
      <c r="H69" s="44"/>
    </row>
    <row r="70" s="2" customFormat="1" ht="16.8" customHeight="1">
      <c r="A70" s="38"/>
      <c r="B70" s="44"/>
      <c r="C70" s="292" t="s">
        <v>99</v>
      </c>
      <c r="D70" s="293" t="s">
        <v>99</v>
      </c>
      <c r="E70" s="294" t="s">
        <v>100</v>
      </c>
      <c r="F70" s="295">
        <v>95.081999999999994</v>
      </c>
      <c r="G70" s="38"/>
      <c r="H70" s="44"/>
    </row>
    <row r="71" s="2" customFormat="1" ht="16.8" customHeight="1">
      <c r="A71" s="38"/>
      <c r="B71" s="44"/>
      <c r="C71" s="296" t="s">
        <v>1</v>
      </c>
      <c r="D71" s="296" t="s">
        <v>624</v>
      </c>
      <c r="E71" s="17" t="s">
        <v>1</v>
      </c>
      <c r="F71" s="297">
        <v>95.081999999999994</v>
      </c>
      <c r="G71" s="38"/>
      <c r="H71" s="44"/>
    </row>
    <row r="72" s="2" customFormat="1" ht="16.8" customHeight="1">
      <c r="A72" s="38"/>
      <c r="B72" s="44"/>
      <c r="C72" s="296" t="s">
        <v>99</v>
      </c>
      <c r="D72" s="296" t="s">
        <v>153</v>
      </c>
      <c r="E72" s="17" t="s">
        <v>1</v>
      </c>
      <c r="F72" s="297">
        <v>95.081999999999994</v>
      </c>
      <c r="G72" s="38"/>
      <c r="H72" s="44"/>
    </row>
    <row r="73" s="2" customFormat="1" ht="16.8" customHeight="1">
      <c r="A73" s="38"/>
      <c r="B73" s="44"/>
      <c r="C73" s="298" t="s">
        <v>678</v>
      </c>
      <c r="D73" s="38"/>
      <c r="E73" s="38"/>
      <c r="F73" s="38"/>
      <c r="G73" s="38"/>
      <c r="H73" s="44"/>
    </row>
    <row r="74" s="2" customFormat="1">
      <c r="A74" s="38"/>
      <c r="B74" s="44"/>
      <c r="C74" s="296" t="s">
        <v>510</v>
      </c>
      <c r="D74" s="296" t="s">
        <v>681</v>
      </c>
      <c r="E74" s="17" t="s">
        <v>100</v>
      </c>
      <c r="F74" s="297">
        <v>95.081999999999994</v>
      </c>
      <c r="G74" s="38"/>
      <c r="H74" s="44"/>
    </row>
    <row r="75" s="2" customFormat="1">
      <c r="A75" s="38"/>
      <c r="B75" s="44"/>
      <c r="C75" s="296" t="s">
        <v>499</v>
      </c>
      <c r="D75" s="296" t="s">
        <v>500</v>
      </c>
      <c r="E75" s="17" t="s">
        <v>100</v>
      </c>
      <c r="F75" s="297">
        <v>1125.348</v>
      </c>
      <c r="G75" s="38"/>
      <c r="H75" s="44"/>
    </row>
    <row r="76" s="2" customFormat="1" ht="16.8" customHeight="1">
      <c r="A76" s="38"/>
      <c r="B76" s="44"/>
      <c r="C76" s="292" t="s">
        <v>102</v>
      </c>
      <c r="D76" s="293" t="s">
        <v>102</v>
      </c>
      <c r="E76" s="294" t="s">
        <v>100</v>
      </c>
      <c r="F76" s="295">
        <v>0.27700000000000002</v>
      </c>
      <c r="G76" s="38"/>
      <c r="H76" s="44"/>
    </row>
    <row r="77" s="2" customFormat="1" ht="16.8" customHeight="1">
      <c r="A77" s="38"/>
      <c r="B77" s="44"/>
      <c r="C77" s="296" t="s">
        <v>1</v>
      </c>
      <c r="D77" s="296" t="s">
        <v>571</v>
      </c>
      <c r="E77" s="17" t="s">
        <v>1</v>
      </c>
      <c r="F77" s="297">
        <v>0.27700000000000002</v>
      </c>
      <c r="G77" s="38"/>
      <c r="H77" s="44"/>
    </row>
    <row r="78" s="2" customFormat="1" ht="16.8" customHeight="1">
      <c r="A78" s="38"/>
      <c r="B78" s="44"/>
      <c r="C78" s="296" t="s">
        <v>102</v>
      </c>
      <c r="D78" s="296" t="s">
        <v>153</v>
      </c>
      <c r="E78" s="17" t="s">
        <v>1</v>
      </c>
      <c r="F78" s="297">
        <v>0.27700000000000002</v>
      </c>
      <c r="G78" s="38"/>
      <c r="H78" s="44"/>
    </row>
    <row r="79" s="2" customFormat="1" ht="16.8" customHeight="1">
      <c r="A79" s="38"/>
      <c r="B79" s="44"/>
      <c r="C79" s="298" t="s">
        <v>678</v>
      </c>
      <c r="D79" s="38"/>
      <c r="E79" s="38"/>
      <c r="F79" s="38"/>
      <c r="G79" s="38"/>
      <c r="H79" s="44"/>
    </row>
    <row r="80" s="2" customFormat="1" ht="16.8" customHeight="1">
      <c r="A80" s="38"/>
      <c r="B80" s="44"/>
      <c r="C80" s="296" t="s">
        <v>516</v>
      </c>
      <c r="D80" s="296" t="s">
        <v>682</v>
      </c>
      <c r="E80" s="17" t="s">
        <v>100</v>
      </c>
      <c r="F80" s="297">
        <v>0.27700000000000002</v>
      </c>
      <c r="G80" s="38"/>
      <c r="H80" s="44"/>
    </row>
    <row r="81" s="2" customFormat="1">
      <c r="A81" s="38"/>
      <c r="B81" s="44"/>
      <c r="C81" s="296" t="s">
        <v>499</v>
      </c>
      <c r="D81" s="296" t="s">
        <v>500</v>
      </c>
      <c r="E81" s="17" t="s">
        <v>100</v>
      </c>
      <c r="F81" s="297">
        <v>1125.348</v>
      </c>
      <c r="G81" s="38"/>
      <c r="H81" s="44"/>
    </row>
    <row r="82" s="2" customFormat="1" ht="26.4" customHeight="1">
      <c r="A82" s="38"/>
      <c r="B82" s="44"/>
      <c r="C82" s="291" t="s">
        <v>90</v>
      </c>
      <c r="D82" s="291" t="s">
        <v>91</v>
      </c>
      <c r="E82" s="38"/>
      <c r="F82" s="38"/>
      <c r="G82" s="38"/>
      <c r="H82" s="44"/>
    </row>
    <row r="83" s="2" customFormat="1" ht="16.8" customHeight="1">
      <c r="A83" s="38"/>
      <c r="B83" s="44"/>
      <c r="C83" s="292" t="s">
        <v>93</v>
      </c>
      <c r="D83" s="293" t="s">
        <v>93</v>
      </c>
      <c r="E83" s="294" t="s">
        <v>94</v>
      </c>
      <c r="F83" s="295">
        <v>166.40000000000001</v>
      </c>
      <c r="G83" s="38"/>
      <c r="H83" s="44"/>
    </row>
    <row r="84" s="2" customFormat="1" ht="16.8" customHeight="1">
      <c r="A84" s="38"/>
      <c r="B84" s="44"/>
      <c r="C84" s="296" t="s">
        <v>1</v>
      </c>
      <c r="D84" s="296" t="s">
        <v>634</v>
      </c>
      <c r="E84" s="17" t="s">
        <v>1</v>
      </c>
      <c r="F84" s="297">
        <v>0</v>
      </c>
      <c r="G84" s="38"/>
      <c r="H84" s="44"/>
    </row>
    <row r="85" s="2" customFormat="1" ht="16.8" customHeight="1">
      <c r="A85" s="38"/>
      <c r="B85" s="44"/>
      <c r="C85" s="296" t="s">
        <v>1</v>
      </c>
      <c r="D85" s="296" t="s">
        <v>577</v>
      </c>
      <c r="E85" s="17" t="s">
        <v>1</v>
      </c>
      <c r="F85" s="297">
        <v>14.4</v>
      </c>
      <c r="G85" s="38"/>
      <c r="H85" s="44"/>
    </row>
    <row r="86" s="2" customFormat="1" ht="16.8" customHeight="1">
      <c r="A86" s="38"/>
      <c r="B86" s="44"/>
      <c r="C86" s="296" t="s">
        <v>1</v>
      </c>
      <c r="D86" s="296" t="s">
        <v>178</v>
      </c>
      <c r="E86" s="17" t="s">
        <v>1</v>
      </c>
      <c r="F86" s="297">
        <v>0</v>
      </c>
      <c r="G86" s="38"/>
      <c r="H86" s="44"/>
    </row>
    <row r="87" s="2" customFormat="1" ht="16.8" customHeight="1">
      <c r="A87" s="38"/>
      <c r="B87" s="44"/>
      <c r="C87" s="296" t="s">
        <v>1</v>
      </c>
      <c r="D87" s="296" t="s">
        <v>635</v>
      </c>
      <c r="E87" s="17" t="s">
        <v>1</v>
      </c>
      <c r="F87" s="297">
        <v>152</v>
      </c>
      <c r="G87" s="38"/>
      <c r="H87" s="44"/>
    </row>
    <row r="88" s="2" customFormat="1" ht="16.8" customHeight="1">
      <c r="A88" s="38"/>
      <c r="B88" s="44"/>
      <c r="C88" s="296" t="s">
        <v>93</v>
      </c>
      <c r="D88" s="296" t="s">
        <v>153</v>
      </c>
      <c r="E88" s="17" t="s">
        <v>1</v>
      </c>
      <c r="F88" s="297">
        <v>166.40000000000001</v>
      </c>
      <c r="G88" s="38"/>
      <c r="H88" s="44"/>
    </row>
    <row r="89" s="2" customFormat="1" ht="16.8" customHeight="1">
      <c r="A89" s="38"/>
      <c r="B89" s="44"/>
      <c r="C89" s="298" t="s">
        <v>678</v>
      </c>
      <c r="D89" s="38"/>
      <c r="E89" s="38"/>
      <c r="F89" s="38"/>
      <c r="G89" s="38"/>
      <c r="H89" s="44"/>
    </row>
    <row r="90" s="2" customFormat="1">
      <c r="A90" s="38"/>
      <c r="B90" s="44"/>
      <c r="C90" s="296" t="s">
        <v>165</v>
      </c>
      <c r="D90" s="296" t="s">
        <v>679</v>
      </c>
      <c r="E90" s="17" t="s">
        <v>94</v>
      </c>
      <c r="F90" s="297">
        <v>166.40000000000001</v>
      </c>
      <c r="G90" s="38"/>
      <c r="H90" s="44"/>
    </row>
    <row r="91" s="2" customFormat="1">
      <c r="A91" s="38"/>
      <c r="B91" s="44"/>
      <c r="C91" s="296" t="s">
        <v>181</v>
      </c>
      <c r="D91" s="296" t="s">
        <v>182</v>
      </c>
      <c r="E91" s="17" t="s">
        <v>94</v>
      </c>
      <c r="F91" s="297">
        <v>239.715</v>
      </c>
      <c r="G91" s="38"/>
      <c r="H91" s="44"/>
    </row>
    <row r="92" s="2" customFormat="1" ht="16.8" customHeight="1">
      <c r="A92" s="38"/>
      <c r="B92" s="44"/>
      <c r="C92" s="292" t="s">
        <v>96</v>
      </c>
      <c r="D92" s="293" t="s">
        <v>96</v>
      </c>
      <c r="E92" s="294" t="s">
        <v>94</v>
      </c>
      <c r="F92" s="295">
        <v>73.314999999999998</v>
      </c>
      <c r="G92" s="38"/>
      <c r="H92" s="44"/>
    </row>
    <row r="93" s="2" customFormat="1" ht="16.8" customHeight="1">
      <c r="A93" s="38"/>
      <c r="B93" s="44"/>
      <c r="C93" s="296" t="s">
        <v>1</v>
      </c>
      <c r="D93" s="296" t="s">
        <v>163</v>
      </c>
      <c r="E93" s="17" t="s">
        <v>1</v>
      </c>
      <c r="F93" s="297">
        <v>0</v>
      </c>
      <c r="G93" s="38"/>
      <c r="H93" s="44"/>
    </row>
    <row r="94" s="2" customFormat="1" ht="16.8" customHeight="1">
      <c r="A94" s="38"/>
      <c r="B94" s="44"/>
      <c r="C94" s="296" t="s">
        <v>1</v>
      </c>
      <c r="D94" s="296" t="s">
        <v>633</v>
      </c>
      <c r="E94" s="17" t="s">
        <v>1</v>
      </c>
      <c r="F94" s="297">
        <v>73.314999999999998</v>
      </c>
      <c r="G94" s="38"/>
      <c r="H94" s="44"/>
    </row>
    <row r="95" s="2" customFormat="1" ht="16.8" customHeight="1">
      <c r="A95" s="38"/>
      <c r="B95" s="44"/>
      <c r="C95" s="296" t="s">
        <v>96</v>
      </c>
      <c r="D95" s="296" t="s">
        <v>153</v>
      </c>
      <c r="E95" s="17" t="s">
        <v>1</v>
      </c>
      <c r="F95" s="297">
        <v>73.314999999999998</v>
      </c>
      <c r="G95" s="38"/>
      <c r="H95" s="44"/>
    </row>
    <row r="96" s="2" customFormat="1" ht="16.8" customHeight="1">
      <c r="A96" s="38"/>
      <c r="B96" s="44"/>
      <c r="C96" s="298" t="s">
        <v>678</v>
      </c>
      <c r="D96" s="38"/>
      <c r="E96" s="38"/>
      <c r="F96" s="38"/>
      <c r="G96" s="38"/>
      <c r="H96" s="44"/>
    </row>
    <row r="97" s="2" customFormat="1">
      <c r="A97" s="38"/>
      <c r="B97" s="44"/>
      <c r="C97" s="296" t="s">
        <v>160</v>
      </c>
      <c r="D97" s="296" t="s">
        <v>680</v>
      </c>
      <c r="E97" s="17" t="s">
        <v>94</v>
      </c>
      <c r="F97" s="297">
        <v>73.314999999999998</v>
      </c>
      <c r="G97" s="38"/>
      <c r="H97" s="44"/>
    </row>
    <row r="98" s="2" customFormat="1">
      <c r="A98" s="38"/>
      <c r="B98" s="44"/>
      <c r="C98" s="296" t="s">
        <v>181</v>
      </c>
      <c r="D98" s="296" t="s">
        <v>182</v>
      </c>
      <c r="E98" s="17" t="s">
        <v>94</v>
      </c>
      <c r="F98" s="297">
        <v>239.715</v>
      </c>
      <c r="G98" s="38"/>
      <c r="H98" s="44"/>
    </row>
    <row r="99" s="2" customFormat="1" ht="16.8" customHeight="1">
      <c r="A99" s="38"/>
      <c r="B99" s="44"/>
      <c r="C99" s="292" t="s">
        <v>99</v>
      </c>
      <c r="D99" s="293" t="s">
        <v>99</v>
      </c>
      <c r="E99" s="294" t="s">
        <v>100</v>
      </c>
      <c r="F99" s="295">
        <v>1255.5699999999999</v>
      </c>
      <c r="G99" s="38"/>
      <c r="H99" s="44"/>
    </row>
    <row r="100" s="2" customFormat="1" ht="16.8" customHeight="1">
      <c r="A100" s="38"/>
      <c r="B100" s="44"/>
      <c r="C100" s="296" t="s">
        <v>1</v>
      </c>
      <c r="D100" s="296" t="s">
        <v>675</v>
      </c>
      <c r="E100" s="17" t="s">
        <v>1</v>
      </c>
      <c r="F100" s="297">
        <v>1255.5699999999999</v>
      </c>
      <c r="G100" s="38"/>
      <c r="H100" s="44"/>
    </row>
    <row r="101" s="2" customFormat="1" ht="16.8" customHeight="1">
      <c r="A101" s="38"/>
      <c r="B101" s="44"/>
      <c r="C101" s="296" t="s">
        <v>99</v>
      </c>
      <c r="D101" s="296" t="s">
        <v>153</v>
      </c>
      <c r="E101" s="17" t="s">
        <v>1</v>
      </c>
      <c r="F101" s="297">
        <v>1255.5699999999999</v>
      </c>
      <c r="G101" s="38"/>
      <c r="H101" s="44"/>
    </row>
    <row r="102" s="2" customFormat="1" ht="16.8" customHeight="1">
      <c r="A102" s="38"/>
      <c r="B102" s="44"/>
      <c r="C102" s="298" t="s">
        <v>678</v>
      </c>
      <c r="D102" s="38"/>
      <c r="E102" s="38"/>
      <c r="F102" s="38"/>
      <c r="G102" s="38"/>
      <c r="H102" s="44"/>
    </row>
    <row r="103" s="2" customFormat="1">
      <c r="A103" s="38"/>
      <c r="B103" s="44"/>
      <c r="C103" s="296" t="s">
        <v>510</v>
      </c>
      <c r="D103" s="296" t="s">
        <v>681</v>
      </c>
      <c r="E103" s="17" t="s">
        <v>100</v>
      </c>
      <c r="F103" s="297">
        <v>1255.5699999999999</v>
      </c>
      <c r="G103" s="38"/>
      <c r="H103" s="44"/>
    </row>
    <row r="104" s="2" customFormat="1">
      <c r="A104" s="38"/>
      <c r="B104" s="44"/>
      <c r="C104" s="296" t="s">
        <v>499</v>
      </c>
      <c r="D104" s="296" t="s">
        <v>500</v>
      </c>
      <c r="E104" s="17" t="s">
        <v>100</v>
      </c>
      <c r="F104" s="297">
        <v>446.81</v>
      </c>
      <c r="G104" s="38"/>
      <c r="H104" s="44"/>
    </row>
    <row r="105" s="2" customFormat="1" ht="16.8" customHeight="1">
      <c r="A105" s="38"/>
      <c r="B105" s="44"/>
      <c r="C105" s="292" t="s">
        <v>102</v>
      </c>
      <c r="D105" s="293" t="s">
        <v>102</v>
      </c>
      <c r="E105" s="294" t="s">
        <v>100</v>
      </c>
      <c r="F105" s="295">
        <v>0.155</v>
      </c>
      <c r="G105" s="38"/>
      <c r="H105" s="44"/>
    </row>
    <row r="106" s="2" customFormat="1" ht="16.8" customHeight="1">
      <c r="A106" s="38"/>
      <c r="B106" s="44"/>
      <c r="C106" s="296" t="s">
        <v>1</v>
      </c>
      <c r="D106" s="296" t="s">
        <v>628</v>
      </c>
      <c r="E106" s="17" t="s">
        <v>1</v>
      </c>
      <c r="F106" s="297">
        <v>0.155</v>
      </c>
      <c r="G106" s="38"/>
      <c r="H106" s="44"/>
    </row>
    <row r="107" s="2" customFormat="1" ht="16.8" customHeight="1">
      <c r="A107" s="38"/>
      <c r="B107" s="44"/>
      <c r="C107" s="296" t="s">
        <v>102</v>
      </c>
      <c r="D107" s="296" t="s">
        <v>153</v>
      </c>
      <c r="E107" s="17" t="s">
        <v>1</v>
      </c>
      <c r="F107" s="297">
        <v>0.155</v>
      </c>
      <c r="G107" s="38"/>
      <c r="H107" s="44"/>
    </row>
    <row r="108" s="2" customFormat="1" ht="16.8" customHeight="1">
      <c r="A108" s="38"/>
      <c r="B108" s="44"/>
      <c r="C108" s="298" t="s">
        <v>678</v>
      </c>
      <c r="D108" s="38"/>
      <c r="E108" s="38"/>
      <c r="F108" s="38"/>
      <c r="G108" s="38"/>
      <c r="H108" s="44"/>
    </row>
    <row r="109" s="2" customFormat="1" ht="16.8" customHeight="1">
      <c r="A109" s="38"/>
      <c r="B109" s="44"/>
      <c r="C109" s="296" t="s">
        <v>516</v>
      </c>
      <c r="D109" s="296" t="s">
        <v>682</v>
      </c>
      <c r="E109" s="17" t="s">
        <v>100</v>
      </c>
      <c r="F109" s="297">
        <v>0.155</v>
      </c>
      <c r="G109" s="38"/>
      <c r="H109" s="44"/>
    </row>
    <row r="110" s="2" customFormat="1">
      <c r="A110" s="38"/>
      <c r="B110" s="44"/>
      <c r="C110" s="296" t="s">
        <v>499</v>
      </c>
      <c r="D110" s="296" t="s">
        <v>500</v>
      </c>
      <c r="E110" s="17" t="s">
        <v>100</v>
      </c>
      <c r="F110" s="297">
        <v>446.81</v>
      </c>
      <c r="G110" s="38"/>
      <c r="H110" s="44"/>
    </row>
    <row r="111" s="2" customFormat="1" ht="7.44" customHeight="1">
      <c r="A111" s="38"/>
      <c r="B111" s="171"/>
      <c r="C111" s="172"/>
      <c r="D111" s="172"/>
      <c r="E111" s="172"/>
      <c r="F111" s="172"/>
      <c r="G111" s="172"/>
      <c r="H111" s="44"/>
    </row>
    <row r="112" s="2" customFormat="1">
      <c r="A112" s="38"/>
      <c r="B112" s="38"/>
      <c r="C112" s="38"/>
      <c r="D112" s="38"/>
      <c r="E112" s="38"/>
      <c r="F112" s="38"/>
      <c r="G112" s="38"/>
      <c r="H112" s="38"/>
    </row>
  </sheetData>
  <sheetProtection sheet="1" formatColumns="0" formatRows="0" objects="1" scenarios="1" spinCount="100000" saltValue="A/hTWVA+Je0sgKIdJSqCs+HtFY5nLaVMJJXqUolWCrnBTonTqnxbMqdjEj2GkVhBfFq5BO+JbTNURtJfIcJvCQ==" hashValue="Q8OZQ+W+awRt64aYRbPfmNt0x29O9vWNhdZRtKRvgpc6mlFfSAEm7e5dIF+PuVXvgyMtbiZGcd2zupnkx7ZgJ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DESKTOP-HEO79GD\tomas</dc:creator>
  <cp:lastModifiedBy>DESKTOP-HEO79GD\tomas</cp:lastModifiedBy>
  <dcterms:created xsi:type="dcterms:W3CDTF">2025-01-17T10:15:40Z</dcterms:created>
  <dcterms:modified xsi:type="dcterms:W3CDTF">2025-01-17T10:15:48Z</dcterms:modified>
</cp:coreProperties>
</file>