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man\Desktop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1. ETAPA" sheetId="3" r:id="rId3"/>
    <sheet name="02 - 2. ETAPA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VEDLEJŠÍ A OSTATNÍ N...'!$C$80:$K$100</definedName>
    <definedName name="_xlnm.Print_Area" localSheetId="1">'00 - VEDLEJŠÍ A OSTATNÍ N...'!$C$4:$J$39,'00 - VEDLEJŠÍ A OSTATNÍ N...'!$C$68:$K$100</definedName>
    <definedName name="_xlnm.Print_Titles" localSheetId="1">'00 - VEDLEJŠÍ A OSTATNÍ N...'!$80:$80</definedName>
    <definedName name="_xlnm._FilterDatabase" localSheetId="2" hidden="1">'01 - 1. ETAPA'!$C$84:$K$186</definedName>
    <definedName name="_xlnm.Print_Area" localSheetId="2">'01 - 1. ETAPA'!$C$4:$J$39,'01 - 1. ETAPA'!$C$72:$K$186</definedName>
    <definedName name="_xlnm.Print_Titles" localSheetId="2">'01 - 1. ETAPA'!$84:$84</definedName>
    <definedName name="_xlnm._FilterDatabase" localSheetId="3" hidden="1">'02 - 2. ETAPA'!$C$84:$K$167</definedName>
    <definedName name="_xlnm.Print_Area" localSheetId="3">'02 - 2. ETAPA'!$C$4:$J$39,'02 - 2. ETAPA'!$C$72:$K$167</definedName>
    <definedName name="_xlnm.Print_Titles" localSheetId="3">'02 - 2. ETAPA'!$84:$84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3" r="J37"/>
  <c r="J36"/>
  <c i="1" r="AY56"/>
  <c i="3" r="J35"/>
  <c i="1" r="AX56"/>
  <c i="3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J88"/>
  <c r="J95"/>
  <c r="J90"/>
  <c i="3" r="J181"/>
  <c r="J141"/>
  <c r="BK183"/>
  <c r="BK102"/>
  <c r="BK179"/>
  <c r="BK116"/>
  <c r="BK144"/>
  <c r="J183"/>
  <c r="BK128"/>
  <c r="BK135"/>
  <c r="BK90"/>
  <c r="J110"/>
  <c r="BK112"/>
  <c i="4" r="BK126"/>
  <c r="BK130"/>
  <c r="J102"/>
  <c r="J116"/>
  <c r="BK113"/>
  <c i="3" r="J106"/>
  <c r="J97"/>
  <c r="BK138"/>
  <c r="J136"/>
  <c i="4" r="BK143"/>
  <c r="BK129"/>
  <c i="2" r="F37"/>
  <c i="3" r="BK130"/>
  <c r="J174"/>
  <c r="J158"/>
  <c r="BK175"/>
  <c r="J172"/>
  <c r="J132"/>
  <c r="J93"/>
  <c r="J130"/>
  <c r="J102"/>
  <c r="BK120"/>
  <c r="BK139"/>
  <c r="J114"/>
  <c r="BK88"/>
  <c i="4" r="BK166"/>
  <c r="J153"/>
  <c r="J119"/>
  <c r="BK163"/>
  <c i="2" r="F36"/>
  <c i="3" r="BK169"/>
  <c r="BK143"/>
  <c r="J123"/>
  <c r="BK154"/>
  <c r="BK141"/>
  <c r="BK146"/>
  <c r="J185"/>
  <c r="J154"/>
  <c r="BK106"/>
  <c r="BK162"/>
  <c r="J126"/>
  <c r="J100"/>
  <c r="BK121"/>
  <c r="BK136"/>
  <c r="BK133"/>
  <c i="4" r="BK147"/>
  <c r="BK115"/>
  <c r="J96"/>
  <c r="BK98"/>
  <c r="J155"/>
  <c r="J100"/>
  <c r="J117"/>
  <c r="BK137"/>
  <c r="J128"/>
  <c i="2" r="BK100"/>
  <c r="J92"/>
  <c r="BK85"/>
  <c i="3" r="BK177"/>
  <c r="BK152"/>
  <c r="BK140"/>
  <c r="BK164"/>
  <c r="J121"/>
  <c i="2" r="J100"/>
  <c r="BK98"/>
  <c r="BK88"/>
  <c r="F35"/>
  <c i="3" r="J144"/>
  <c r="J137"/>
  <c r="J138"/>
  <c r="J162"/>
  <c r="J118"/>
  <c r="BK158"/>
  <c r="BK126"/>
  <c i="4" r="J93"/>
  <c r="BK157"/>
  <c r="BK134"/>
  <c r="J145"/>
  <c r="J163"/>
  <c r="BK106"/>
  <c r="J123"/>
  <c r="BK145"/>
  <c r="J139"/>
  <c r="BK125"/>
  <c r="BK116"/>
  <c i="1" r="AS54"/>
  <c i="2" r="J98"/>
  <c i="3" r="BK185"/>
  <c r="BK160"/>
  <c r="BK114"/>
  <c r="J124"/>
  <c r="J150"/>
  <c r="J143"/>
  <c r="BK166"/>
  <c r="BK110"/>
  <c r="BK172"/>
  <c r="BK156"/>
  <c r="J88"/>
  <c r="J139"/>
  <c i="4" r="J157"/>
  <c r="BK128"/>
  <c r="J147"/>
  <c r="BK141"/>
  <c r="BK131"/>
  <c r="J134"/>
  <c r="BK88"/>
  <c r="J91"/>
  <c i="3" r="BK132"/>
  <c r="J120"/>
  <c r="BK108"/>
  <c r="BK104"/>
  <c r="BK150"/>
  <c r="J128"/>
  <c r="BK118"/>
  <c i="4" r="J160"/>
  <c r="J104"/>
  <c r="J165"/>
  <c r="BK151"/>
  <c r="BK91"/>
  <c r="BK108"/>
  <c r="J115"/>
  <c r="J111"/>
  <c r="J135"/>
  <c r="BK104"/>
  <c r="J137"/>
  <c r="J129"/>
  <c r="J166"/>
  <c r="BK100"/>
  <c r="BK160"/>
  <c r="BK149"/>
  <c r="BK96"/>
  <c r="BK135"/>
  <c i="2" r="J85"/>
  <c r="BK95"/>
  <c r="BK90"/>
  <c r="F34"/>
  <c i="3" r="J175"/>
  <c r="BK97"/>
  <c r="BK181"/>
  <c r="J177"/>
  <c r="BK100"/>
  <c r="BK174"/>
  <c r="J140"/>
  <c i="4" r="BK117"/>
  <c r="J121"/>
  <c r="BK93"/>
  <c r="J125"/>
  <c r="J108"/>
  <c r="BK111"/>
  <c r="J98"/>
  <c r="J106"/>
  <c i="2" r="J34"/>
  <c i="3" r="BK148"/>
  <c r="J166"/>
  <c r="BK95"/>
  <c r="J148"/>
  <c r="BK137"/>
  <c r="J169"/>
  <c r="J90"/>
  <c r="BK124"/>
  <c r="J133"/>
  <c r="J112"/>
  <c r="J104"/>
  <c i="4" r="BK153"/>
  <c r="BK139"/>
  <c r="J130"/>
  <c r="J149"/>
  <c r="BK102"/>
  <c r="BK121"/>
  <c r="BK123"/>
  <c r="J143"/>
  <c r="J132"/>
  <c r="J126"/>
  <c i="2" r="J83"/>
  <c r="BK92"/>
  <c r="BK83"/>
  <c i="3" r="J179"/>
  <c r="J164"/>
  <c r="J135"/>
  <c r="J116"/>
  <c r="BK123"/>
  <c r="J152"/>
  <c r="J160"/>
  <c r="J146"/>
  <c r="J95"/>
  <c r="J156"/>
  <c r="BK93"/>
  <c r="J108"/>
  <c i="4" r="BK132"/>
  <c r="J141"/>
  <c r="J88"/>
  <c r="BK119"/>
  <c r="J151"/>
  <c r="BK165"/>
  <c r="BK155"/>
  <c r="J131"/>
  <c r="J113"/>
  <c i="2" l="1" r="P87"/>
  <c i="3" r="T87"/>
  <c i="2" r="T87"/>
  <c i="3" r="BK117"/>
  <c r="J117"/>
  <c r="J63"/>
  <c r="P171"/>
  <c i="2" r="BK87"/>
  <c r="J87"/>
  <c r="J61"/>
  <c i="3" r="BK87"/>
  <c r="J87"/>
  <c r="J61"/>
  <c r="R99"/>
  <c r="BK171"/>
  <c r="J171"/>
  <c r="J65"/>
  <c i="2" r="P82"/>
  <c r="P81"/>
  <c i="1" r="AU55"/>
  <c i="3" r="P87"/>
  <c r="T99"/>
  <c r="R171"/>
  <c i="2" r="BK82"/>
  <c r="J82"/>
  <c r="J60"/>
  <c i="3" r="BK99"/>
  <c r="J99"/>
  <c r="J62"/>
  <c r="R87"/>
  <c r="P99"/>
  <c r="T171"/>
  <c i="4" r="P87"/>
  <c i="2" r="R82"/>
  <c i="4" r="P95"/>
  <c i="3" r="R117"/>
  <c i="4" r="R87"/>
  <c r="R95"/>
  <c i="2" r="R87"/>
  <c i="3" r="T117"/>
  <c i="4" r="BK95"/>
  <c r="J95"/>
  <c r="J62"/>
  <c r="T95"/>
  <c i="3" r="P117"/>
  <c i="4" r="BK87"/>
  <c r="J87"/>
  <c r="J61"/>
  <c r="P110"/>
  <c i="2" r="T82"/>
  <c r="T81"/>
  <c i="4" r="T87"/>
  <c r="BK110"/>
  <c r="J110"/>
  <c r="J63"/>
  <c r="R110"/>
  <c r="T110"/>
  <c r="BK162"/>
  <c r="J162"/>
  <c r="J65"/>
  <c r="P162"/>
  <c r="R162"/>
  <c r="T162"/>
  <c i="3" r="BK168"/>
  <c r="J168"/>
  <c r="J64"/>
  <c i="4" r="BK159"/>
  <c r="J159"/>
  <c r="J64"/>
  <c r="F82"/>
  <c r="BE108"/>
  <c r="BE111"/>
  <c r="BE113"/>
  <c r="BE115"/>
  <c r="BE126"/>
  <c r="BE135"/>
  <c r="BE134"/>
  <c r="BE139"/>
  <c r="BE117"/>
  <c r="BE121"/>
  <c r="BE123"/>
  <c r="BE132"/>
  <c r="BE145"/>
  <c r="BE88"/>
  <c r="BE98"/>
  <c r="BE129"/>
  <c r="BE130"/>
  <c r="BE157"/>
  <c r="BE160"/>
  <c r="BE91"/>
  <c r="BE93"/>
  <c r="BE106"/>
  <c r="BE119"/>
  <c r="BE163"/>
  <c r="BE166"/>
  <c r="J52"/>
  <c r="BE100"/>
  <c r="BE125"/>
  <c r="BE131"/>
  <c r="BE165"/>
  <c r="E48"/>
  <c r="BE96"/>
  <c r="BE102"/>
  <c r="BE104"/>
  <c r="BE116"/>
  <c r="BE151"/>
  <c r="BE155"/>
  <c r="BE141"/>
  <c r="BE147"/>
  <c r="BE149"/>
  <c r="BE143"/>
  <c r="BE128"/>
  <c r="BE137"/>
  <c r="BE153"/>
  <c i="3" r="BE90"/>
  <c r="BE100"/>
  <c r="BE106"/>
  <c r="BE114"/>
  <c r="BE143"/>
  <c r="F82"/>
  <c r="BE88"/>
  <c r="BE116"/>
  <c r="BE123"/>
  <c r="BE124"/>
  <c r="BE141"/>
  <c r="BE154"/>
  <c r="BE93"/>
  <c r="BE95"/>
  <c r="BE144"/>
  <c r="BE146"/>
  <c r="BE148"/>
  <c r="E75"/>
  <c r="BE110"/>
  <c r="BE121"/>
  <c r="BE140"/>
  <c r="J79"/>
  <c r="BE118"/>
  <c r="BE152"/>
  <c r="BE126"/>
  <c r="BE128"/>
  <c r="BE166"/>
  <c r="BE156"/>
  <c r="BE160"/>
  <c r="BE150"/>
  <c r="BE162"/>
  <c r="BE174"/>
  <c r="BE179"/>
  <c r="BE183"/>
  <c r="BE130"/>
  <c r="BE132"/>
  <c r="BE133"/>
  <c r="BE135"/>
  <c r="BE164"/>
  <c r="BE112"/>
  <c r="BE136"/>
  <c r="BE137"/>
  <c r="BE138"/>
  <c r="BE139"/>
  <c r="BE158"/>
  <c r="BE172"/>
  <c r="BE181"/>
  <c r="BE185"/>
  <c r="BE104"/>
  <c r="BE108"/>
  <c r="BE169"/>
  <c i="2" r="BK81"/>
  <c r="J81"/>
  <c r="J59"/>
  <c i="3" r="BE97"/>
  <c r="BE102"/>
  <c r="BE120"/>
  <c r="BE175"/>
  <c r="BE177"/>
  <c i="1" r="BC55"/>
  <c r="BD55"/>
  <c r="BB55"/>
  <c i="2" r="E48"/>
  <c r="F55"/>
  <c r="BE83"/>
  <c r="BE95"/>
  <c r="BE98"/>
  <c r="BE100"/>
  <c r="BE88"/>
  <c r="BE90"/>
  <c r="BE92"/>
  <c r="J52"/>
  <c r="BE85"/>
  <c i="1" r="AW55"/>
  <c r="BA55"/>
  <c i="4" r="F37"/>
  <c i="1" r="BD57"/>
  <c i="4" r="F36"/>
  <c i="1" r="BC57"/>
  <c i="4" r="F34"/>
  <c i="1" r="BA57"/>
  <c i="3" r="F36"/>
  <c i="1" r="BC56"/>
  <c i="4" r="J34"/>
  <c i="1" r="AW57"/>
  <c i="3" r="J34"/>
  <c i="1" r="AW56"/>
  <c i="3" r="F35"/>
  <c i="1" r="BB56"/>
  <c i="3" r="F34"/>
  <c i="1" r="BA56"/>
  <c i="3" r="F37"/>
  <c i="1" r="BD56"/>
  <c i="4" r="F35"/>
  <c i="1" r="BB57"/>
  <c i="3" l="1" r="P86"/>
  <c r="P85"/>
  <c i="1" r="AU56"/>
  <c i="4" r="T86"/>
  <c r="T85"/>
  <c i="3" r="R86"/>
  <c r="R85"/>
  <c i="4" r="R86"/>
  <c r="R85"/>
  <c r="P86"/>
  <c r="P85"/>
  <c i="1" r="AU57"/>
  <c i="3" r="T86"/>
  <c r="T85"/>
  <c i="2" r="R81"/>
  <c i="3" r="BK86"/>
  <c r="BK85"/>
  <c r="J85"/>
  <c r="J59"/>
  <c i="4" r="BK86"/>
  <c r="J86"/>
  <c r="J60"/>
  <c i="3" r="J86"/>
  <c r="J60"/>
  <c i="2" r="J30"/>
  <c i="1" r="AG55"/>
  <c i="3" r="J33"/>
  <c i="1" r="AV56"/>
  <c r="AT56"/>
  <c i="2" r="F33"/>
  <c i="1" r="AZ55"/>
  <c r="BC54"/>
  <c r="AY54"/>
  <c r="BD54"/>
  <c r="W33"/>
  <c i="3" r="F33"/>
  <c i="1" r="AZ56"/>
  <c i="2" r="J33"/>
  <c i="1" r="AV55"/>
  <c r="AT55"/>
  <c r="BB54"/>
  <c r="W31"/>
  <c i="4" r="J33"/>
  <c i="1" r="AV57"/>
  <c r="AT57"/>
  <c r="BA54"/>
  <c r="AW54"/>
  <c r="AK30"/>
  <c i="3" r="J30"/>
  <c i="1" r="AG56"/>
  <c i="4" r="F33"/>
  <c i="1" r="AZ57"/>
  <c i="4" l="1" r="BK85"/>
  <c r="J85"/>
  <c r="J59"/>
  <c i="1" r="AN56"/>
  <c r="AN55"/>
  <c i="3" r="J39"/>
  <c i="2" r="J39"/>
  <c i="1" r="AU54"/>
  <c r="AZ54"/>
  <c r="AV54"/>
  <c r="AK29"/>
  <c r="W32"/>
  <c r="AX54"/>
  <c r="W30"/>
  <c i="4" l="1" r="J30"/>
  <c i="1" r="AG57"/>
  <c r="AG54"/>
  <c r="AK26"/>
  <c r="W29"/>
  <c r="AT54"/>
  <c r="AN54"/>
  <c i="4" l="1" r="J39"/>
  <c i="1" r="AN57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<sst xmlns="http://schemas.openxmlformats.org/spreadsheetml/2006/main">
  <si>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</si>
  <si>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</si>
  <si>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</si>
  <si>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</si>
  <si>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</si>
  <si>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{2c990f77-1cbc-439d-89c9-46e4ab4f144f}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</si>
  <si>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</si>
  <si>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</si>
  <si>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</si>
  <si>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</si>
  <si>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</si>
  <si>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</si>
  <si>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</si>
  <si>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</si>
  <si>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</si>
  <si>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</si>
  <si>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</si>
  <si>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II/180 - Nýřany (U Mexika), povchová oprava</t>
  </si>
  <si>
    <t>KSO:</t>
  </si>
  <si>
    <t/>
  </si>
  <si>
    <t>CC-CZ:</t>
  </si>
  <si>
    <t>Místo:</t>
  </si>
  <si>
    <t xml:space="preserve"> </t>
  </si>
  <si>
    <t>Datum:</t>
  </si>
  <si>
    <t>15. 12. 2024</t>
  </si>
  <si>
    <t>Zadavatel:</t>
  </si>
  <si>
    <t>IČ:</t>
  </si>
  <si>
    <t>Správa a údržba silnic Plzeňského kraje</t>
  </si>
  <si>
    <t>DIČ:</t>
  </si>
  <si>
    <t>Uchazeč:</t>
  </si>
  <si>
    <t>Vyplň údaj</t>
  </si>
  <si>
    <t>Projektant:</t>
  </si>
  <si>
    <t>SG GEOTECHNIKA a.s.</t>
  </si>
  <si>
    <t>True</t>
  </si>
  <si>
    <t>Zpracovatel:</t>
  </si>
  <si>
    <t>ROMAN MITAS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</si>
  <si>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</si>
  <si>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</si>
  <si>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</si>
  <si>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</si>
  <si>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</si>
  <si>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</si>
  <si>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</si>
  <si>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</si>
  <si>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</si>
  <si>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</si>
  <si>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</si>
  <si>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</si>
  <si>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</si>
  <si>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</si>
  <si>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</si>
  <si>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</si>
  <si>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</si>
  <si>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</si>
  <si>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</si>
  <si>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</si>
  <si>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</si>
  <si>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</si>
  <si>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</si>
  <si>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</si>
  <si>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</si>
  <si>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</si>
  <si>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</si>
  <si>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</si>
  <si>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</si>
  <si>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</si>
  <si>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</si>
  <si>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</si>
  <si>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</si>
  <si>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</si>
  <si>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</si>
  <si>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</si>
  <si>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</si>
  <si>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</si>
  <si>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</si>
  <si>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</si>
  <si>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</si>
  <si>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</si>
  <si>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</si>
  <si>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</si>
  <si>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</si>
  <si>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{8f999be4-804f-4c72-bcca-ca622be05a31}</t>
  </si>
  <si>
    <t>2</t>
  </si>
  <si>
    <t>01</t>
  </si>
  <si>
    <t>1. ETAPA</t>
  </si>
  <si>
    <t>STA</t>
  </si>
  <si>
    <t>{c0fbe433-dda3-4f1c-af7a-412f9e06cdf2}</t>
  </si>
  <si>
    <t>02</t>
  </si>
  <si>
    <t>2. ETAPA</t>
  </si>
  <si>
    <t>{bd55d551-dd2a-4e98-81fb-d61206f4accb}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</si>
  <si>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</si>
  <si>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</si>
  <si>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</si>
  <si>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</si>
  <si>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</si>
  <si>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</si>
  <si>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</si>
  <si>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</si>
  <si>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</si>
  <si>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</si>
  <si>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</si>
  <si>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</si>
  <si>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</si>
  <si>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</si>
  <si>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</si>
  <si>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</si>
  <si>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</si>
  <si>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</si>
  <si>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</si>
  <si>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</si>
  <si>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</si>
  <si>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</si>
  <si>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</si>
  <si>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</si>
  <si>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</si>
  <si>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</si>
  <si>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030001000</t>
  </si>
  <si>
    <t>Zařízení staveniště</t>
  </si>
  <si>
    <t>Kč</t>
  </si>
  <si>
    <t>CS ÚRS 2024 02</t>
  </si>
  <si>
    <t>1024</t>
  </si>
  <si>
    <t>-807905085</t>
  </si>
  <si>
    <t>Online PSC</t>
  </si>
  <si>
    <t>https://podminky.urs.cz/item/CS_URS_2024_02/030001000</t>
  </si>
  <si>
    <t>034503000</t>
  </si>
  <si>
    <t>Zařízení staveniště zabezpečení staveniště informační tabule</t>
  </si>
  <si>
    <t>kus</t>
  </si>
  <si>
    <t>269221046</t>
  </si>
  <si>
    <t>https://podminky.urs.cz/item/CS_URS_2024_02/034503000</t>
  </si>
  <si>
    <t>ON</t>
  </si>
  <si>
    <t>OSTATNÍ NÁKLADY</t>
  </si>
  <si>
    <t>3</t>
  </si>
  <si>
    <t>012164000</t>
  </si>
  <si>
    <t>Vytyčení a zaměření inženýrských sítí</t>
  </si>
  <si>
    <t>-1284008789</t>
  </si>
  <si>
    <t>https://podminky.urs.cz/item/CS_URS_2024_02/012164000</t>
  </si>
  <si>
    <t>4</t>
  </si>
  <si>
    <t>013294000</t>
  </si>
  <si>
    <t>Ostatní dokumentace (zaměření ploch nově pokládaných krytových vrstev obrusu)</t>
  </si>
  <si>
    <t>1234464612</t>
  </si>
  <si>
    <t>https://podminky.urs.cz/item/CS_URS_2024_02/013294000</t>
  </si>
  <si>
    <t>5</t>
  </si>
  <si>
    <t>013254000</t>
  </si>
  <si>
    <t>Průzkumné, geodetické a projektové práce projektové práce dokumentace stavby (výkresová a textová) skutečného provedení stavby</t>
  </si>
  <si>
    <t>729616956</t>
  </si>
  <si>
    <t>https://podminky.urs.cz/item/CS_URS_2024_02/013254000</t>
  </si>
  <si>
    <t>P</t>
  </si>
  <si>
    <t xml:space="preserve">Poznámka k položce:_x000d_
Do ceny položky  zhotovitel zahrne:_x000d_
- náklady na zpracování a předložení dokumentace skutečného provedení stavby v požadovaném počtu a v v digitální formě na CD, popř. DVD ve formátech *.dwg a *.dgn, *.pdf a formátech MS Office.
Dokumentace skutečného provedení bude minimálně obsahovat kompletní výkresy skutečného provedení a kompletní seznam použitých materiálů. Dokumentace skutečného provedení bude zahrnovat kromě výše uvedeného 
tyto následující části: 
_x000d_
- projektovou dokumentaci se zakreslením všech změn odsouhlasených TDI / správcem stavby; 
_x000d_
Dokumentace skutečného provedení bude bude předána zadavateli před vydáním protokolu o převzetí stavebních prací. _x000d_
Položka bude fakturována na základě faktury vztahující se ke konkrétní dodávce dokumentace skutečného provedení.</t>
  </si>
  <si>
    <t>6</t>
  </si>
  <si>
    <t>043002000</t>
  </si>
  <si>
    <t>Hlavní tituly průvodních činností a nákladů inženýrská činnost zkoušky a ostatní měření</t>
  </si>
  <si>
    <t>712609832</t>
  </si>
  <si>
    <t>https://podminky.urs.cz/item/CS_URS_2024_02/043002000</t>
  </si>
  <si>
    <t>Poznámka k položce:_x000d_
Do ceny položky zhotovitel zahrne:_x000d_
- náklady na vlastní provedení zkoušek;
_x000d_
- náklady na jejich organizaci;_x000d_
- náklady na energie, média a materiály nutné pro provedení zkoušek._x000d_
Položka bude fakturována průběžně na základě dílčích faktur vztahujícím se ke konkrétním dílčím komplexním zkouškám skupin strojů a zařízení.</t>
  </si>
  <si>
    <t>7</t>
  </si>
  <si>
    <t>07213000.1</t>
  </si>
  <si>
    <t>POMOC PRÁCE ZŘÍZ NEBO ZAJIŠŤ REGULACI A OCHRANU DOPRAVY</t>
  </si>
  <si>
    <t>1333255696</t>
  </si>
  <si>
    <t xml:space="preserve">Poznámka k položce:_x000d_
Provádění po etapách ; celková doba provádění dle harmonogramu zhotovitele_x000d_
položka zahrnuje_x000d_
- osazení značení dle TP66, TPK - PRE, ZTKP, ČSN a řízení provozu proškolenými pracovníky_x000d_
- montáž, pronájem a demontáž DIO (vč. úseku dálnice)_x000d_
- zakrytí nebo úpravu stávajícího DZ v rozporu s DIO_x000d_
- údržba DIO denně - údržba, opravy, mytí_x000d_
</t>
  </si>
  <si>
    <t>8</t>
  </si>
  <si>
    <t>07213000.2</t>
  </si>
  <si>
    <t>Vypracování, projednání a zajištění povolení DIO s DOSS včetně projednání dopravních opatření na D5 na uzavírkové komisi</t>
  </si>
  <si>
    <t>-291028102</t>
  </si>
  <si>
    <t>01 - 1. ETAPA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</si>
  <si>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</si>
  <si>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</si>
  <si>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</si>
  <si>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</si>
  <si>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99 - Přesun hmot</t>
  </si>
  <si>
    <t xml:space="preserve">    997 - Přesun sutě</t>
  </si>
  <si>
    <t>HSV</t>
  </si>
  <si>
    <t>Práce a dodávky HSV</t>
  </si>
  <si>
    <t>Zemní práce</t>
  </si>
  <si>
    <t>113107031</t>
  </si>
  <si>
    <t>Odstranění podkladů nebo krytů při překopech inženýrských sítí s přemístěním hmot na skládku ve vzdálenosti do 3 m nebo s naložením na dopravní prostředek ručně z betonu prostého, o tl. vrstvy přes 100 do 150 mm</t>
  </si>
  <si>
    <t>m2</t>
  </si>
  <si>
    <t>-1253181020</t>
  </si>
  <si>
    <t>https://podminky.urs.cz/item/CS_URS_2024_02/113107031</t>
  </si>
  <si>
    <t>113154558</t>
  </si>
  <si>
    <t>Frézování živičného podkladu nebo krytu s naložením hmot na dopravní prostředek plochy přes 2 000 do 10 000 m2 tloušťky vrstvy 100 mm</t>
  </si>
  <si>
    <t>1052519630</t>
  </si>
  <si>
    <t>https://podminky.urs.cz/item/CS_URS_2024_02/113154558</t>
  </si>
  <si>
    <t>Poznámka k položce:_x000d_
přebytek frézované živice si odkoupí zhotovitel</t>
  </si>
  <si>
    <t>113154590</t>
  </si>
  <si>
    <t>Frézování živičného podkladu nebo krytu s naložením hmot na dopravní prostředek Příplatek za každých dalších 10 mm</t>
  </si>
  <si>
    <t>2108855468</t>
  </si>
  <si>
    <t>https://podminky.urs.cz/item/CS_URS_2024_02/113154590</t>
  </si>
  <si>
    <t>113154553</t>
  </si>
  <si>
    <t>Frézování živičného podkladu nebo krytu s naložením hmot na dopravní prostředek plochy přes 2 000 do 10 000 m2 tloušťky vrstvy 50 mm</t>
  </si>
  <si>
    <t>-308093928</t>
  </si>
  <si>
    <t>https://podminky.urs.cz/item/CS_URS_2024_02/113154553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</si>
  <si>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</si>
  <si>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</si>
  <si>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</si>
  <si>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274702794</t>
  </si>
  <si>
    <t>https://podminky.urs.cz/item/CS_URS_2024_02/113201112</t>
  </si>
  <si>
    <t>Komunikace pozemní</t>
  </si>
  <si>
    <t>573231107</t>
  </si>
  <si>
    <t>Postřik spojovací PS bez posypu kamenivem ze silniční emulze, v množství 0,40 kg/m2</t>
  </si>
  <si>
    <t>-2043067330</t>
  </si>
  <si>
    <t>https://podminky.urs.cz/item/CS_URS_2024_02/573231107</t>
  </si>
  <si>
    <t>565135101</t>
  </si>
  <si>
    <t>Asfaltový beton vrstva podkladní ACP 16 (obalované kamenivo střednězrnné - OKS) s rozprostřením a zhutněním v pruhu šířky do 1,5 m, po zhutnění tl. 50 mm</t>
  </si>
  <si>
    <t>-602515538</t>
  </si>
  <si>
    <t>https://podminky.urs.cz/item/CS_URS_2024_02/565135101</t>
  </si>
  <si>
    <t>-166252203</t>
  </si>
  <si>
    <t>9</t>
  </si>
  <si>
    <t>577155142</t>
  </si>
  <si>
    <t>Asfaltový beton vrstva ložní ACL 16 (ABH) s rozprostřením a zhutněním z modifikovaného asfaltu v pruhu šířky přes 3 m, po zhutnění tl. 60 mm</t>
  </si>
  <si>
    <t>1951506608</t>
  </si>
  <si>
    <t>https://podminky.urs.cz/item/CS_URS_2024_02/577155142</t>
  </si>
  <si>
    <t>10</t>
  </si>
  <si>
    <t>573231106</t>
  </si>
  <si>
    <t>Postřik spojovací PS bez posypu kamenivem ze silniční emulze, v množství 0,30 kg/m2</t>
  </si>
  <si>
    <t>526517772</t>
  </si>
  <si>
    <t>https://podminky.urs.cz/item/CS_URS_2024_02/573231106</t>
  </si>
  <si>
    <t>11</t>
  </si>
  <si>
    <t>577144141</t>
  </si>
  <si>
    <t>Asfaltový beton vrstva obrusná ACO 11 (ABS) s rozprostřením a se zhutněním z modifikovaného asfaltu v pruhu šířky přes 3 m, po zhutnění tl. 50 mm</t>
  </si>
  <si>
    <t>-1408531047</t>
  </si>
  <si>
    <t>https://podminky.urs.cz/item/CS_URS_2024_02/577144141</t>
  </si>
  <si>
    <t>569951133</t>
  </si>
  <si>
    <t>Zpevnění krajnic nebo komunikací pro pěší s rozprostřením a zhutněním, po zhutnění asfaltovým recyklátem tl. 150 mm</t>
  </si>
  <si>
    <t>-784027223</t>
  </si>
  <si>
    <t>https://podminky.urs.cz/item/CS_URS_2024_02/569951133</t>
  </si>
  <si>
    <t>13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</si>
  <si>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</si>
  <si>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</si>
  <si>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1153642372</t>
  </si>
  <si>
    <t>https://podminky.urs.cz/item/CS_URS_2024_02/591141111</t>
  </si>
  <si>
    <t>14</t>
  </si>
  <si>
    <t>M</t>
  </si>
  <si>
    <t>58381008</t>
  </si>
  <si>
    <t>kostka štípaná dlažební žula velká 15/17</t>
  </si>
  <si>
    <t>2113041850</t>
  </si>
  <si>
    <t>Ostatní konstrukce a práce, bourání</t>
  </si>
  <si>
    <t>15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</si>
  <si>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</si>
  <si>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</si>
  <si>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-974278750</t>
  </si>
  <si>
    <t>https://podminky.urs.cz/item/CS_URS_2024_02/916131113</t>
  </si>
  <si>
    <t>16</t>
  </si>
  <si>
    <t>59217034</t>
  </si>
  <si>
    <t>obrubník silniční betonový 1000x150x300mm</t>
  </si>
  <si>
    <t>-1736197593</t>
  </si>
  <si>
    <t>17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</si>
  <si>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</si>
  <si>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</si>
  <si>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757451876</t>
  </si>
  <si>
    <t>https://podminky.urs.cz/item/CS_URS_2024_02/916132113</t>
  </si>
  <si>
    <t>18</t>
  </si>
  <si>
    <t>59218003</t>
  </si>
  <si>
    <t>krajník betonový silniční 250x125x100mm</t>
  </si>
  <si>
    <t>1911509404</t>
  </si>
  <si>
    <t>19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</si>
  <si>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</si>
  <si>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</si>
  <si>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-1993890640</t>
  </si>
  <si>
    <t>https://podminky.urs.cz/item/CS_URS_2024_02/966005311</t>
  </si>
  <si>
    <t>20</t>
  </si>
  <si>
    <t>911331111</t>
  </si>
  <si>
    <t>Silniční svodidlo ocelové se zaberaněním sloupků jednostranné úroveň zádržnosti N2 vzdálenosti sloupků do 2 m</t>
  </si>
  <si>
    <t>1092159692</t>
  </si>
  <si>
    <t>https://podminky.urs.cz/item/CS_URS_2024_02/911331111</t>
  </si>
  <si>
    <t>911331412</t>
  </si>
  <si>
    <t>Silniční svodidlo s osazením sloupků zaberaněním ocelové náběh jednostranný, délky přes 4 do 12 m</t>
  </si>
  <si>
    <t>CS ÚRS 2022 01</t>
  </si>
  <si>
    <t>1340273724</t>
  </si>
  <si>
    <t>https://podminky.urs.cz/item/CS_URS_2022_01/911331412</t>
  </si>
  <si>
    <t>22</t>
  </si>
  <si>
    <t>912221111</t>
  </si>
  <si>
    <t>Montáž směrového sloupku ocelového pružného ručním beraněním silničního</t>
  </si>
  <si>
    <t>1192194138</t>
  </si>
  <si>
    <t>https://podminky.urs.cz/item/CS_URS_2024_02/912221111</t>
  </si>
  <si>
    <t>23</t>
  </si>
  <si>
    <t>40445165</t>
  </si>
  <si>
    <t>sloupek směrový silniční ocelový</t>
  </si>
  <si>
    <t>-1121552613</t>
  </si>
  <si>
    <t>24</t>
  </si>
  <si>
    <t>914111111</t>
  </si>
  <si>
    <t>Montáž svislé dopravní značky základní velikosti do 1 m2 objímkami na sloupky nebo konzoly</t>
  </si>
  <si>
    <t>1255572650</t>
  </si>
  <si>
    <t>https://podminky.urs.cz/item/CS_URS_2024_02/914111111</t>
  </si>
  <si>
    <t>25</t>
  </si>
  <si>
    <t>40445601</t>
  </si>
  <si>
    <t>výstražné dopravní značky A1-A30, A33, A34 900mm</t>
  </si>
  <si>
    <t>1064713133</t>
  </si>
  <si>
    <t>26</t>
  </si>
  <si>
    <t>40445609</t>
  </si>
  <si>
    <t>značky upravující přednost P1, P4 900mm</t>
  </si>
  <si>
    <t>-1767574691</t>
  </si>
  <si>
    <t>27</t>
  </si>
  <si>
    <t>40445620</t>
  </si>
  <si>
    <t>zákazové, příkazové dopravní značky B1-B34, C1-15 700mm</t>
  </si>
  <si>
    <t>45818408</t>
  </si>
  <si>
    <t>28</t>
  </si>
  <si>
    <t>40445648</t>
  </si>
  <si>
    <t>dodatkové tabulky E2c,d , E11 500x700mm</t>
  </si>
  <si>
    <t>1954804690</t>
  </si>
  <si>
    <t>29</t>
  </si>
  <si>
    <t>40445641</t>
  </si>
  <si>
    <t>informativní značky směrové Z3 500x500mm</t>
  </si>
  <si>
    <t>1599998084</t>
  </si>
  <si>
    <t>30</t>
  </si>
  <si>
    <t>40445642</t>
  </si>
  <si>
    <t>informativní značky směrové Z4 250x1000mm</t>
  </si>
  <si>
    <t>-185834316</t>
  </si>
  <si>
    <t>31</t>
  </si>
  <si>
    <t>914511111</t>
  </si>
  <si>
    <t>Montáž sloupku dopravních značek délky do 3,5 m do betonového základu</t>
  </si>
  <si>
    <t>-2126587939</t>
  </si>
  <si>
    <t>https://podminky.urs.cz/item/CS_URS_2024_02/914511111</t>
  </si>
  <si>
    <t>32</t>
  </si>
  <si>
    <t>40445225</t>
  </si>
  <si>
    <t>sloupek pro dopravní značku Zn D 60mm v 3,5m</t>
  </si>
  <si>
    <t>-459126426</t>
  </si>
  <si>
    <t>33</t>
  </si>
  <si>
    <t>915611111</t>
  </si>
  <si>
    <t>Předznačení pro vodorovné značení stříkané barvou nebo prováděné z nátěrových hmot liniové dělicí čáry, vodicí proužky</t>
  </si>
  <si>
    <t>1029215609</t>
  </si>
  <si>
    <t>https://podminky.urs.cz/item/CS_URS_2024_02/915611111</t>
  </si>
  <si>
    <t>34</t>
  </si>
  <si>
    <t>915621111</t>
  </si>
  <si>
    <t>Předznačení pro vodorovné značení stříkané barvou nebo prováděné z nátěrových hmot plošné šipky, symboly, nápisy</t>
  </si>
  <si>
    <t>-1481433834</t>
  </si>
  <si>
    <t>https://podminky.urs.cz/item/CS_URS_2024_02/915621111</t>
  </si>
  <si>
    <t>35</t>
  </si>
  <si>
    <t>915211112</t>
  </si>
  <si>
    <t>Vodorovné dopravní značení stříkaným plastem dělící čára šířky 125 mm souvislá bílá retroreflexní</t>
  </si>
  <si>
    <t>1836543699</t>
  </si>
  <si>
    <t>https://podminky.urs.cz/item/CS_URS_2024_02/915211112</t>
  </si>
  <si>
    <t>36</t>
  </si>
  <si>
    <t>915211122</t>
  </si>
  <si>
    <t>Vodorovné dopravní značení stříkaným plastem dělící čára šířky 125 mm přerušovaná bílá retroreflexní</t>
  </si>
  <si>
    <t>-1423838900</t>
  </si>
  <si>
    <t>https://podminky.urs.cz/item/CS_URS_2024_02/915211122</t>
  </si>
  <si>
    <t>37</t>
  </si>
  <si>
    <t>915221112</t>
  </si>
  <si>
    <t>Vodorovné dopravní značení stříkaným plastem vodící čára bílá šířky 250 mm souvislá retroreflexní</t>
  </si>
  <si>
    <t>-1400795607</t>
  </si>
  <si>
    <t>https://podminky.urs.cz/item/CS_URS_2024_02/915221112</t>
  </si>
  <si>
    <t>38</t>
  </si>
  <si>
    <t>915221122</t>
  </si>
  <si>
    <t>Vodorovné dopravní značení stříkaným plastem vodící čára bílá šířky 250 mm přerušovaná retroreflexní</t>
  </si>
  <si>
    <t>-676070275</t>
  </si>
  <si>
    <t>https://podminky.urs.cz/item/CS_URS_2024_02/915221122</t>
  </si>
  <si>
    <t>39</t>
  </si>
  <si>
    <t>915231112</t>
  </si>
  <si>
    <t>Vodorovné dopravní značení stříkaným plastem přechody pro chodce, šipky, symboly nápisy bílé retroreflexní</t>
  </si>
  <si>
    <t>-1532937443</t>
  </si>
  <si>
    <t>https://podminky.urs.cz/item/CS_URS_2024_02/915231112</t>
  </si>
  <si>
    <t>40</t>
  </si>
  <si>
    <t>919112111</t>
  </si>
  <si>
    <t>Řezání dilatačních spár v živičném krytu příčných nebo podélných, šířky 4 mm, hloubky do 60 mm</t>
  </si>
  <si>
    <t>1817343318</t>
  </si>
  <si>
    <t>https://podminky.urs.cz/item/CS_URS_2024_02/919112111</t>
  </si>
  <si>
    <t>41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</si>
  <si>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</si>
  <si>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</si>
  <si>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-263103499</t>
  </si>
  <si>
    <t>https://podminky.urs.cz/item/CS_URS_2024_02/919732221</t>
  </si>
  <si>
    <t>42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</si>
  <si>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</si>
  <si>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</si>
  <si>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-2144094489</t>
  </si>
  <si>
    <t>https://podminky.urs.cz/item/CS_URS_2024_02/938909311</t>
  </si>
  <si>
    <t>43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</si>
  <si>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</si>
  <si>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</si>
  <si>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-1929635499</t>
  </si>
  <si>
    <t>https://podminky.urs.cz/item/CS_URS_2024_02/938909612</t>
  </si>
  <si>
    <t>44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</si>
  <si>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</si>
  <si>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</si>
  <si>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-701459487</t>
  </si>
  <si>
    <t>https://podminky.urs.cz/item/CS_URS_2024_02/966006132</t>
  </si>
  <si>
    <t>99</t>
  </si>
  <si>
    <t>Přesun hmot</t>
  </si>
  <si>
    <t>45</t>
  </si>
  <si>
    <t>998225111</t>
  </si>
  <si>
    <t>Přesun hmot pro komunikace s krytem z kameniva, monolitickým betonovým nebo živičným dopravní vzdálenost do 200 m jakékoliv délky objektu</t>
  </si>
  <si>
    <t>t</t>
  </si>
  <si>
    <t>2029477402</t>
  </si>
  <si>
    <t>https://podminky.urs.cz/item/CS_URS_2024_02/998225111</t>
  </si>
  <si>
    <t>997</t>
  </si>
  <si>
    <t>Přesun sutě</t>
  </si>
  <si>
    <t>46</t>
  </si>
  <si>
    <t>997221611</t>
  </si>
  <si>
    <t>Nakládání na dopravní prostředky pro vodorovnou dopravu suti</t>
  </si>
  <si>
    <t>-2130363249</t>
  </si>
  <si>
    <t>https://podminky.urs.cz/item/CS_URS_2024_02/997221611</t>
  </si>
  <si>
    <t>47</t>
  </si>
  <si>
    <t>997221551.1</t>
  </si>
  <si>
    <t>Vodorovná doprava suti ze sypkých materiálů na skládku dle zhotovitele</t>
  </si>
  <si>
    <t>940210410</t>
  </si>
  <si>
    <t>48</t>
  </si>
  <si>
    <t>997221551</t>
  </si>
  <si>
    <t>Vodorovná doprava suti bez naložení, ale se složením a s hrubým urovnáním ze sypkých materiálů, na vzdálenost do 1 km</t>
  </si>
  <si>
    <t>1283985467</t>
  </si>
  <si>
    <t>https://podminky.urs.cz/item/CS_URS_2024_02/997221551</t>
  </si>
  <si>
    <t>49</t>
  </si>
  <si>
    <t>997221559</t>
  </si>
  <si>
    <t>Vodorovná doprava suti bez naložení, ale se složením a s hrubým urovnáním Příplatek k ceně za každý další započatý 1 km přes 1 km</t>
  </si>
  <si>
    <t>62533602</t>
  </si>
  <si>
    <t>https://podminky.urs.cz/item/CS_URS_2024_02/997221559</t>
  </si>
  <si>
    <t>50</t>
  </si>
  <si>
    <t>997221873</t>
  </si>
  <si>
    <t>Poplatek za uložení stavebního odpadu na recyklační skládce (skládkovné) zeminy a kamení zatříděného do Katalogu odpadů pod kódem 17 05 04</t>
  </si>
  <si>
    <t>-745320965</t>
  </si>
  <si>
    <t>https://podminky.urs.cz/item/CS_URS_2024_02/997221873</t>
  </si>
  <si>
    <t>51</t>
  </si>
  <si>
    <t>997221571</t>
  </si>
  <si>
    <t>Vodorovná doprava vybouraných hmot bez naložení, ale se složením a s hrubým urovnáním na vzdálenost do 1 km</t>
  </si>
  <si>
    <t>-1376998011</t>
  </si>
  <si>
    <t>https://podminky.urs.cz/item/CS_URS_2024_02/997221571</t>
  </si>
  <si>
    <t>52</t>
  </si>
  <si>
    <t>997221579</t>
  </si>
  <si>
    <t>Vodorovná doprava vybouraných hmot bez naložení, ale se složením a s hrubým urovnáním na vzdálenost Příplatek k ceně za každý další započatý 1 km přes 1 km</t>
  </si>
  <si>
    <t>-1518783413</t>
  </si>
  <si>
    <t>https://podminky.urs.cz/item/CS_URS_2024_02/997221579</t>
  </si>
  <si>
    <t>53</t>
  </si>
  <si>
    <t>997221861</t>
  </si>
  <si>
    <t>Poplatek za uložení stavebního odpadu na recyklační skládce (skládkovné) z prostého betonu zatříděného do Katalogu odpadů pod kódem 17 01 01</t>
  </si>
  <si>
    <t>410718431</t>
  </si>
  <si>
    <t>https://podminky.urs.cz/item/CS_URS_2024_02/997221861</t>
  </si>
  <si>
    <t>02 - 2. ETAPA</t>
  </si>
  <si>
    <t>-728428989</t>
  </si>
  <si>
    <t>900901010</t>
  </si>
  <si>
    <t>Oprava těsnění dilatačních spár říms tl. 25mm v místě mostních závěrů</t>
  </si>
  <si>
    <t>1154881577</t>
  </si>
  <si>
    <t xml:space="preserve">Poznámka k položce:_x000d_
Položka obsahuje:_x000d_
-	odstranění stávajících asfaltových zálivek, proškrábnutí a vyčištění spár_x000d_
-	provedení nového zatěsnění spár dle mostních vzorových listů VL-4, tzn. penetračně adhezní nátěr + vmáčknutí těsnící šňůry do spáry (provazec pr. 40mm) + zatmelení trvale pružným tmelem odolným proti posypovým solím (F-25HM-M1p) _x000d_"_x000d_
</t>
  </si>
  <si>
    <t>900901012</t>
  </si>
  <si>
    <t>Oprava elastických mostních závěrů</t>
  </si>
  <si>
    <t>-657693635</t>
  </si>
  <si>
    <t xml:space="preserve">Poznámka k položce:_x000d_
Položka obsahuje:_x000d_
- naznačení polohy EMZ + proříznutí voz. vrstvy na tl. 50mm + ruční vybourání AC na tl. 50mm v pruhu š. 0,5m + zapravení povrchu EMZ po jeho odbourání popř. jeho doplnění + vyčištění podkladu mechanicky a stlač. vzduchem + provedení pokládky obrusu z litého asf. MA 11 IV PMB vč. posypu kamenivem 2/5 mm + prořezání pracovních spár nad EMZ v místě napojení na AC + provedení prim. penetrač. nátěru + zalití spar asf. zálivkou typu EMZ + posyp vápenným hydrátem
_x000d_
- odvoz a likvidaci vybouraného materiálu
_x000d_
- provedení opravy ve 2. etapách - po polovinách mostu
_x000d_
- ostatní nutné činnosti pro provedení opravy_x000d_
- přesuny techniky, zajištění zdroje el. energie a stlač. vzduchu, koordinační činnost apod. _x000d_
- 2*13,0 m  = 26,0 m_x000d_
</t>
  </si>
  <si>
    <t>966005311.1</t>
  </si>
  <si>
    <t>Rozebrání a odstranění silničního zábradlí a ocelových svodidel s přemístěním hmot na skládku na vzdálenost do 10 m nebo s naložením na dopravní prostředek, svodidla bez sloupků, s jednou pásnicí silničního</t>
  </si>
  <si>
    <t>-760531950</t>
  </si>
  <si>
    <t>911331111.1</t>
  </si>
  <si>
    <t>Silniční svodidlo ocelové bez sloupků jednostranné úroveň zádržnosti N2 vč. deformačních prvků</t>
  </si>
  <si>
    <t>-1943634557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</si>
  <si>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</si>
  <si>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</si>
  <si>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https://podminky.urs.cz/item/CS_URS_2024_02/919732211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</si>
</sst>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30001000" TargetMode="External" /><Relationship Id="rId2" Type="http://schemas.openxmlformats.org/officeDocument/2006/relationships/hyperlink" Target="https://podminky.urs.cz/item/CS_URS_2024_02/034503000" TargetMode="External" /><Relationship Id="rId3" Type="http://schemas.openxmlformats.org/officeDocument/2006/relationships/hyperlink" Target="https://podminky.urs.cz/item/CS_URS_2024_02/012164000" TargetMode="External" /><Relationship Id="rId4" Type="http://schemas.openxmlformats.org/officeDocument/2006/relationships/hyperlink" Target="https://podminky.urs.cz/item/CS_URS_2024_02/013294000" TargetMode="External" /><Relationship Id="rId5" Type="http://schemas.openxmlformats.org/officeDocument/2006/relationships/hyperlink" Target="https://podminky.urs.cz/item/CS_URS_2024_02/013254000" TargetMode="External" /><Relationship Id="rId6" Type="http://schemas.openxmlformats.org/officeDocument/2006/relationships/hyperlink" Target="https://podminky.urs.cz/item/CS_URS_2024_02/043002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031" TargetMode="External" /><Relationship Id="rId2" Type="http://schemas.openxmlformats.org/officeDocument/2006/relationships/hyperlink" Target="https://podminky.urs.cz/item/CS_URS_2024_02/113154558" TargetMode="External" /><Relationship Id="rId3" Type="http://schemas.openxmlformats.org/officeDocument/2006/relationships/hyperlink" Target="https://podminky.urs.cz/item/CS_URS_2024_02/113154590" TargetMode="External" /><Relationship Id="rId4" Type="http://schemas.openxmlformats.org/officeDocument/2006/relationships/hyperlink" Target="https://podminky.urs.cz/item/CS_URS_2024_02/113154553" TargetMode="External" /><Relationship Id="rId5" Type="http://schemas.openxmlformats.org/officeDocument/2006/relationships/hyperlink" Target="https://podminky.urs.cz/item/CS_URS_2024_02/113201112" TargetMode="External" /><Relationship Id="rId6" Type="http://schemas.openxmlformats.org/officeDocument/2006/relationships/hyperlink" Target="https://podminky.urs.cz/item/CS_URS_2024_02/573231107" TargetMode="External" /><Relationship Id="rId7" Type="http://schemas.openxmlformats.org/officeDocument/2006/relationships/hyperlink" Target="https://podminky.urs.cz/item/CS_URS_2024_02/565135101" TargetMode="External" /><Relationship Id="rId8" Type="http://schemas.openxmlformats.org/officeDocument/2006/relationships/hyperlink" Target="https://podminky.urs.cz/item/CS_URS_2024_02/573231107" TargetMode="External" /><Relationship Id="rId9" Type="http://schemas.openxmlformats.org/officeDocument/2006/relationships/hyperlink" Target="https://podminky.urs.cz/item/CS_URS_2024_02/577155142" TargetMode="External" /><Relationship Id="rId10" Type="http://schemas.openxmlformats.org/officeDocument/2006/relationships/hyperlink" Target="https://podminky.urs.cz/item/CS_URS_2024_02/573231106" TargetMode="External" /><Relationship Id="rId11" Type="http://schemas.openxmlformats.org/officeDocument/2006/relationships/hyperlink" Target="https://podminky.urs.cz/item/CS_URS_2024_02/577144141" TargetMode="External" /><Relationship Id="rId12" Type="http://schemas.openxmlformats.org/officeDocument/2006/relationships/hyperlink" Target="https://podminky.urs.cz/item/CS_URS_2024_02/569951133" TargetMode="External" /><Relationship Id="rId13" Type="http://schemas.openxmlformats.org/officeDocument/2006/relationships/hyperlink" Target="https://podminky.urs.cz/item/CS_URS_2024_02/591141111" TargetMode="External" /><Relationship Id="rId14" Type="http://schemas.openxmlformats.org/officeDocument/2006/relationships/hyperlink" Target="https://podminky.urs.cz/item/CS_URS_2024_02/916131113" TargetMode="External" /><Relationship Id="rId15" Type="http://schemas.openxmlformats.org/officeDocument/2006/relationships/hyperlink" Target="https://podminky.urs.cz/item/CS_URS_2024_02/916132113" TargetMode="External" /><Relationship Id="rId16" Type="http://schemas.openxmlformats.org/officeDocument/2006/relationships/hyperlink" Target="https://podminky.urs.cz/item/CS_URS_2024_02/966005311" TargetMode="External" /><Relationship Id="rId17" Type="http://schemas.openxmlformats.org/officeDocument/2006/relationships/hyperlink" Target="https://podminky.urs.cz/item/CS_URS_2024_02/911331111" TargetMode="External" /><Relationship Id="rId18" Type="http://schemas.openxmlformats.org/officeDocument/2006/relationships/hyperlink" Target="https://podminky.urs.cz/item/CS_URS_2022_01/911331412" TargetMode="External" /><Relationship Id="rId19" Type="http://schemas.openxmlformats.org/officeDocument/2006/relationships/hyperlink" Target="https://podminky.urs.cz/item/CS_URS_2024_02/912221111" TargetMode="External" /><Relationship Id="rId20" Type="http://schemas.openxmlformats.org/officeDocument/2006/relationships/hyperlink" Target="https://podminky.urs.cz/item/CS_URS_2024_02/914111111" TargetMode="External" /><Relationship Id="rId21" Type="http://schemas.openxmlformats.org/officeDocument/2006/relationships/hyperlink" Target="https://podminky.urs.cz/item/CS_URS_2024_02/914511111" TargetMode="External" /><Relationship Id="rId22" Type="http://schemas.openxmlformats.org/officeDocument/2006/relationships/hyperlink" Target="https://podminky.urs.cz/item/CS_URS_2024_02/915611111" TargetMode="External" /><Relationship Id="rId23" Type="http://schemas.openxmlformats.org/officeDocument/2006/relationships/hyperlink" Target="https://podminky.urs.cz/item/CS_URS_2024_02/915621111" TargetMode="External" /><Relationship Id="rId24" Type="http://schemas.openxmlformats.org/officeDocument/2006/relationships/hyperlink" Target="https://podminky.urs.cz/item/CS_URS_2024_02/915211112" TargetMode="External" /><Relationship Id="rId25" Type="http://schemas.openxmlformats.org/officeDocument/2006/relationships/hyperlink" Target="https://podminky.urs.cz/item/CS_URS_2024_02/915211122" TargetMode="External" /><Relationship Id="rId26" Type="http://schemas.openxmlformats.org/officeDocument/2006/relationships/hyperlink" Target="https://podminky.urs.cz/item/CS_URS_2024_02/915221112" TargetMode="External" /><Relationship Id="rId27" Type="http://schemas.openxmlformats.org/officeDocument/2006/relationships/hyperlink" Target="https://podminky.urs.cz/item/CS_URS_2024_02/915221122" TargetMode="External" /><Relationship Id="rId28" Type="http://schemas.openxmlformats.org/officeDocument/2006/relationships/hyperlink" Target="https://podminky.urs.cz/item/CS_URS_2024_02/915231112" TargetMode="External" /><Relationship Id="rId29" Type="http://schemas.openxmlformats.org/officeDocument/2006/relationships/hyperlink" Target="https://podminky.urs.cz/item/CS_URS_2024_02/919112111" TargetMode="External" /><Relationship Id="rId30" Type="http://schemas.openxmlformats.org/officeDocument/2006/relationships/hyperlink" Target="https://podminky.urs.cz/item/CS_URS_2024_02/919732221" TargetMode="External" /><Relationship Id="rId31" Type="http://schemas.openxmlformats.org/officeDocument/2006/relationships/hyperlink" Target="https://podminky.urs.cz/item/CS_URS_2024_02/938909311" TargetMode="External" /><Relationship Id="rId32" Type="http://schemas.openxmlformats.org/officeDocument/2006/relationships/hyperlink" Target="https://podminky.urs.cz/item/CS_URS_2024_02/938909612" TargetMode="External" /><Relationship Id="rId33" Type="http://schemas.openxmlformats.org/officeDocument/2006/relationships/hyperlink" Target="https://podminky.urs.cz/item/CS_URS_2024_02/966006132" TargetMode="External" /><Relationship Id="rId34" Type="http://schemas.openxmlformats.org/officeDocument/2006/relationships/hyperlink" Target="https://podminky.urs.cz/item/CS_URS_2024_02/998225111" TargetMode="External" /><Relationship Id="rId35" Type="http://schemas.openxmlformats.org/officeDocument/2006/relationships/hyperlink" Target="https://podminky.urs.cz/item/CS_URS_2024_02/997221611" TargetMode="External" /><Relationship Id="rId36" Type="http://schemas.openxmlformats.org/officeDocument/2006/relationships/hyperlink" Target="https://podminky.urs.cz/item/CS_URS_2024_02/997221551" TargetMode="External" /><Relationship Id="rId37" Type="http://schemas.openxmlformats.org/officeDocument/2006/relationships/hyperlink" Target="https://podminky.urs.cz/item/CS_URS_2024_02/997221559" TargetMode="External" /><Relationship Id="rId38" Type="http://schemas.openxmlformats.org/officeDocument/2006/relationships/hyperlink" Target="https://podminky.urs.cz/item/CS_URS_2024_02/997221873" TargetMode="External" /><Relationship Id="rId39" Type="http://schemas.openxmlformats.org/officeDocument/2006/relationships/hyperlink" Target="https://podminky.urs.cz/item/CS_URS_2024_02/997221571" TargetMode="External" /><Relationship Id="rId40" Type="http://schemas.openxmlformats.org/officeDocument/2006/relationships/hyperlink" Target="https://podminky.urs.cz/item/CS_URS_2024_02/997221579" TargetMode="External" /><Relationship Id="rId41" Type="http://schemas.openxmlformats.org/officeDocument/2006/relationships/hyperlink" Target="https://podminky.urs.cz/item/CS_URS_2024_02/997221861" TargetMode="External" /><Relationship Id="rId4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4558" TargetMode="External" /><Relationship Id="rId2" Type="http://schemas.openxmlformats.org/officeDocument/2006/relationships/hyperlink" Target="https://podminky.urs.cz/item/CS_URS_2024_02/113154590" TargetMode="External" /><Relationship Id="rId3" Type="http://schemas.openxmlformats.org/officeDocument/2006/relationships/hyperlink" Target="https://podminky.urs.cz/item/CS_URS_2024_02/113154553" TargetMode="External" /><Relationship Id="rId4" Type="http://schemas.openxmlformats.org/officeDocument/2006/relationships/hyperlink" Target="https://podminky.urs.cz/item/CS_URS_2024_02/573231107" TargetMode="External" /><Relationship Id="rId5" Type="http://schemas.openxmlformats.org/officeDocument/2006/relationships/hyperlink" Target="https://podminky.urs.cz/item/CS_URS_2024_02/565135101" TargetMode="External" /><Relationship Id="rId6" Type="http://schemas.openxmlformats.org/officeDocument/2006/relationships/hyperlink" Target="https://podminky.urs.cz/item/CS_URS_2024_02/573231107" TargetMode="External" /><Relationship Id="rId7" Type="http://schemas.openxmlformats.org/officeDocument/2006/relationships/hyperlink" Target="https://podminky.urs.cz/item/CS_URS_2024_02/577155142" TargetMode="External" /><Relationship Id="rId8" Type="http://schemas.openxmlformats.org/officeDocument/2006/relationships/hyperlink" Target="https://podminky.urs.cz/item/CS_URS_2024_02/573231106" TargetMode="External" /><Relationship Id="rId9" Type="http://schemas.openxmlformats.org/officeDocument/2006/relationships/hyperlink" Target="https://podminky.urs.cz/item/CS_URS_2024_02/577144141" TargetMode="External" /><Relationship Id="rId10" Type="http://schemas.openxmlformats.org/officeDocument/2006/relationships/hyperlink" Target="https://podminky.urs.cz/item/CS_URS_2024_02/569951133" TargetMode="External" /><Relationship Id="rId11" Type="http://schemas.openxmlformats.org/officeDocument/2006/relationships/hyperlink" Target="https://podminky.urs.cz/item/CS_URS_2024_02/966005311" TargetMode="External" /><Relationship Id="rId12" Type="http://schemas.openxmlformats.org/officeDocument/2006/relationships/hyperlink" Target="https://podminky.urs.cz/item/CS_URS_2024_02/911331111" TargetMode="External" /><Relationship Id="rId13" Type="http://schemas.openxmlformats.org/officeDocument/2006/relationships/hyperlink" Target="https://podminky.urs.cz/item/CS_URS_2022_01/911331412" TargetMode="External" /><Relationship Id="rId14" Type="http://schemas.openxmlformats.org/officeDocument/2006/relationships/hyperlink" Target="https://podminky.urs.cz/item/CS_URS_2024_02/912221111" TargetMode="External" /><Relationship Id="rId15" Type="http://schemas.openxmlformats.org/officeDocument/2006/relationships/hyperlink" Target="https://podminky.urs.cz/item/CS_URS_2024_02/914111111" TargetMode="External" /><Relationship Id="rId16" Type="http://schemas.openxmlformats.org/officeDocument/2006/relationships/hyperlink" Target="https://podminky.urs.cz/item/CS_URS_2024_02/914511111" TargetMode="External" /><Relationship Id="rId17" Type="http://schemas.openxmlformats.org/officeDocument/2006/relationships/hyperlink" Target="https://podminky.urs.cz/item/CS_URS_2024_02/915611111" TargetMode="External" /><Relationship Id="rId18" Type="http://schemas.openxmlformats.org/officeDocument/2006/relationships/hyperlink" Target="https://podminky.urs.cz/item/CS_URS_2024_02/915621111" TargetMode="External" /><Relationship Id="rId19" Type="http://schemas.openxmlformats.org/officeDocument/2006/relationships/hyperlink" Target="https://podminky.urs.cz/item/CS_URS_2024_02/915211112" TargetMode="External" /><Relationship Id="rId20" Type="http://schemas.openxmlformats.org/officeDocument/2006/relationships/hyperlink" Target="https://podminky.urs.cz/item/CS_URS_2024_02/915211122" TargetMode="External" /><Relationship Id="rId21" Type="http://schemas.openxmlformats.org/officeDocument/2006/relationships/hyperlink" Target="https://podminky.urs.cz/item/CS_URS_2024_02/915221112" TargetMode="External" /><Relationship Id="rId22" Type="http://schemas.openxmlformats.org/officeDocument/2006/relationships/hyperlink" Target="https://podminky.urs.cz/item/CS_URS_2024_02/915221122" TargetMode="External" /><Relationship Id="rId23" Type="http://schemas.openxmlformats.org/officeDocument/2006/relationships/hyperlink" Target="https://podminky.urs.cz/item/CS_URS_2024_02/915231112" TargetMode="External" /><Relationship Id="rId24" Type="http://schemas.openxmlformats.org/officeDocument/2006/relationships/hyperlink" Target="https://podminky.urs.cz/item/CS_URS_2024_02/919112111" TargetMode="External" /><Relationship Id="rId25" Type="http://schemas.openxmlformats.org/officeDocument/2006/relationships/hyperlink" Target="https://podminky.urs.cz/item/CS_URS_2024_02/919732211" TargetMode="External" /><Relationship Id="rId26" Type="http://schemas.openxmlformats.org/officeDocument/2006/relationships/hyperlink" Target="https://podminky.urs.cz/item/CS_URS_2024_02/938909311" TargetMode="External" /><Relationship Id="rId27" Type="http://schemas.openxmlformats.org/officeDocument/2006/relationships/hyperlink" Target="https://podminky.urs.cz/item/CS_URS_2024_02/938909612" TargetMode="External" /><Relationship Id="rId28" Type="http://schemas.openxmlformats.org/officeDocument/2006/relationships/hyperlink" Target="https://podminky.urs.cz/item/CS_URS_2024_02/966006132" TargetMode="External" /><Relationship Id="rId29" Type="http://schemas.openxmlformats.org/officeDocument/2006/relationships/hyperlink" Target="https://podminky.urs.cz/item/CS_URS_2024_02/998225111" TargetMode="External" /><Relationship Id="rId30" Type="http://schemas.openxmlformats.org/officeDocument/2006/relationships/hyperlink" Target="https://podminky.urs.cz/item/CS_URS_2024_02/997221611" TargetMode="External" /><Relationship Id="rId31" Type="http://schemas.openxmlformats.org/officeDocument/2006/relationships/hyperlink" Target="https://podminky.urs.cz/item/CS_URS_2024_02/997221873" TargetMode="External" /><Relationship Id="rId3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II/180 - Nýřany (U Mexika), povchová oprava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15. 12. 2024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a údržba silnic Plzeňského kraje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SG GEOTECHNIKA a.s.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ROMAN MITAS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ROUND(SUM(AG55:AG57),2)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ROUND(SUM(AS55:AS57),2)</f>
        <v>0</v>
      </c>
      <c r="AT54" s="103">
        <f>ROUND(SUM(AV54:AW54),2)</f>
        <v>0</v>
      </c>
      <c r="AU54" s="104">
        <f>ROUND(SUM(AU55:AU57),5)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ROUND(SUM(AZ55:AZ57),2)</f>
        <v>0</v>
      </c>
      <c r="BA54" s="103">
        <f>ROUND(SUM(BA55:BA57),2)</f>
        <v>0</v>
      </c>
      <c r="BB54" s="103">
        <f>ROUND(SUM(BB55:BB57),2)</f>
        <v>0</v>
      </c>
      <c r="BC54" s="103">
        <f>ROUND(SUM(BC55:BC57),2)</f>
        <v>0</v>
      </c>
      <c r="BD54" s="105">
        <f>ROUND(SUM(BD55:BD57),2)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'00 - VEDLEJŠÍ A OSTATNÍ N...'!J30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'00 - VEDLEJŠÍ A OSTATNÍ N...'!P81</f>
        <v>0</v>
      </c>
      <c r="AV55" s="117">
        <f>'00 - VEDLEJŠÍ A OSTATNÍ N...'!J33</f>
        <v>0</v>
      </c>
      <c r="AW55" s="117">
        <f>'00 - VEDLEJŠÍ A OSTATNÍ N...'!J34</f>
        <v>0</v>
      </c>
      <c r="AX55" s="117">
        <f>'00 - VEDLEJŠÍ A OSTATNÍ N...'!J35</f>
        <v>0</v>
      </c>
      <c r="AY55" s="117">
        <f>'00 - VEDLEJŠÍ A OSTATNÍ N...'!J36</f>
        <v>0</v>
      </c>
      <c r="AZ55" s="117">
        <f>'00 - VEDLEJŠÍ A OSTATNÍ N...'!F33</f>
        <v>0</v>
      </c>
      <c r="BA55" s="117">
        <f>'00 - VEDLEJŠÍ A OSTATNÍ N...'!F34</f>
        <v>0</v>
      </c>
      <c r="BB55" s="117">
        <f>'00 - VEDLEJŠÍ A OSTATNÍ N...'!F35</f>
        <v>0</v>
      </c>
      <c r="BC55" s="117">
        <f>'00 - VEDLEJŠÍ A OSTATNÍ N...'!F36</f>
        <v>0</v>
      </c>
      <c r="BD55" s="119">
        <f>'00 - VEDLEJŠÍ A OSTATNÍ N...'!F37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84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'01 - 1. ETAPA'!J30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85</v>
      </c>
      <c r="AR56" s="115"/>
      <c r="AS56" s="116">
        <v>0</v>
      </c>
      <c r="AT56" s="117">
        <f>ROUND(SUM(AV56:AW56),2)</f>
        <v>0</v>
      </c>
      <c r="AU56" s="118">
        <f>'01 - 1. ETAPA'!P85</f>
        <v>0</v>
      </c>
      <c r="AV56" s="117">
        <f>'01 - 1. ETAPA'!J33</f>
        <v>0</v>
      </c>
      <c r="AW56" s="117">
        <f>'01 - 1. ETAPA'!J34</f>
        <v>0</v>
      </c>
      <c r="AX56" s="117">
        <f>'01 - 1. ETAPA'!J35</f>
        <v>0</v>
      </c>
      <c r="AY56" s="117">
        <f>'01 - 1. ETAPA'!J36</f>
        <v>0</v>
      </c>
      <c r="AZ56" s="117">
        <f>'01 - 1. ETAPA'!F33</f>
        <v>0</v>
      </c>
      <c r="BA56" s="117">
        <f>'01 - 1. ETAPA'!F34</f>
        <v>0</v>
      </c>
      <c r="BB56" s="117">
        <f>'01 - 1. ETAPA'!F35</f>
        <v>0</v>
      </c>
      <c r="BC56" s="117">
        <f>'01 - 1. ETAPA'!F36</f>
        <v>0</v>
      </c>
      <c r="BD56" s="119">
        <f>'01 - 1. ETAPA'!F37</f>
        <v>0</v>
      </c>
      <c r="BE56" s="7"/>
      <c r="BT56" s="120" t="s">
        <v>80</v>
      </c>
      <c r="BV56" s="120" t="s">
        <v>74</v>
      </c>
      <c r="BW56" s="120" t="s">
        <v>86</v>
      </c>
      <c r="BX56" s="120" t="s">
        <v>5</v>
      </c>
      <c r="CL56" s="120" t="s">
        <v>19</v>
      </c>
      <c r="CM56" s="120" t="s">
        <v>82</v>
      </c>
    </row>
    <row r="57" s="7" customFormat="1" ht="16.5" customHeight="1">
      <c r="A57" s="108" t="s">
        <v>76</v>
      </c>
      <c r="B57" s="109"/>
      <c r="C57" s="110"/>
      <c r="D57" s="111" t="s">
        <v>87</v>
      </c>
      <c r="E57" s="111"/>
      <c r="F57" s="111"/>
      <c r="G57" s="111"/>
      <c r="H57" s="111"/>
      <c r="I57" s="112"/>
      <c r="J57" s="111" t="s">
        <v>88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'02 - 2. ETAPA'!J30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85</v>
      </c>
      <c r="AR57" s="115"/>
      <c r="AS57" s="121">
        <v>0</v>
      </c>
      <c r="AT57" s="122">
        <f>ROUND(SUM(AV57:AW57),2)</f>
        <v>0</v>
      </c>
      <c r="AU57" s="123">
        <f>'02 - 2. ETAPA'!P85</f>
        <v>0</v>
      </c>
      <c r="AV57" s="122">
        <f>'02 - 2. ETAPA'!J33</f>
        <v>0</v>
      </c>
      <c r="AW57" s="122">
        <f>'02 - 2. ETAPA'!J34</f>
        <v>0</v>
      </c>
      <c r="AX57" s="122">
        <f>'02 - 2. ETAPA'!J35</f>
        <v>0</v>
      </c>
      <c r="AY57" s="122">
        <f>'02 - 2. ETAPA'!J36</f>
        <v>0</v>
      </c>
      <c r="AZ57" s="122">
        <f>'02 - 2. ETAPA'!F33</f>
        <v>0</v>
      </c>
      <c r="BA57" s="122">
        <f>'02 - 2. ETAPA'!F34</f>
        <v>0</v>
      </c>
      <c r="BB57" s="122">
        <f>'02 - 2. ETAPA'!F35</f>
        <v>0</v>
      </c>
      <c r="BC57" s="122">
        <f>'02 - 2. ETAPA'!F36</f>
        <v>0</v>
      </c>
      <c r="BD57" s="124">
        <f>'02 - 2. ETAPA'!F37</f>
        <v>0</v>
      </c>
      <c r="BE57" s="7"/>
      <c r="BT57" s="120" t="s">
        <v>80</v>
      </c>
      <c r="BV57" s="120" t="s">
        <v>74</v>
      </c>
      <c r="BW57" s="120" t="s">
        <v>89</v>
      </c>
      <c r="BX57" s="120" t="s">
        <v>5</v>
      </c>
      <c r="CL57" s="120" t="s">
        <v>19</v>
      </c>
      <c r="CM57" s="120" t="s">
        <v>82</v>
      </c>
    </row>
    <row r="58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sheet="1" formatColumns="0" formatRows="0" objects="1" scenarios="1" spinCount="100000" saltValue="MLhGnzMfPJaVEI2xCnjto5cclOwp4QrGGWtD8PjbMYbhm3LuIa4MYmSvCWbRM73CEKn31k0Lloh5zSCkbHvM5Q==" hashValue="ld+bjew5JTpkMZBiSbgHQ3iCaO2WD/uitjKjOMnNsfI0j2jO94GRkDGa+KWGEJkeVJOfDY1SNBO2Ufou5a3h1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VEDLEJŠÍ A OSTATNÍ N...'!C2" display="/"/>
    <hyperlink ref="A56" location="'01 - 1. ETAPA'!C2" display="/"/>
    <hyperlink ref="A57" location="'02 - 2. 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II/180 - Nýřany (U Mexika), povchová oprava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92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15. 12. 2024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37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ROUND((SUM(BE81:BE100)),  2)</f>
        <v>0</v>
      </c>
      <c r="G33" s="35"/>
      <c r="H33" s="35"/>
      <c r="I33" s="145">
        <v>0.20999999999999999</v>
      </c>
      <c r="J33" s="144">
        <f>ROUND(((SUM(BE81:BE100))*I33),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ROUND((SUM(BF81:BF100)),  2)</f>
        <v>0</v>
      </c>
      <c r="G34" s="35"/>
      <c r="H34" s="35"/>
      <c r="I34" s="145">
        <v>0.12</v>
      </c>
      <c r="J34" s="144">
        <f>ROUND(((SUM(BF81:BF100))*I34),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ROUND((SUM(BG81:BG100)),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ROUND((SUM(BH81:BH100)),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ROUND((SUM(BI81:BI100)),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II/180 - Nýřany (U Mexika), povchová oprava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00 - VEDLEJŠÍ A OSTATNÍ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15. 12. 2024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a údržba silnic Plzeňského kraje</v>
      </c>
      <c r="G54" s="37"/>
      <c r="H54" s="37"/>
      <c r="I54" s="29" t="s">
        <v>31</v>
      </c>
      <c r="J54" s="33" t="str">
        <f>E21</f>
        <v>SG GEOTECHNIKA a.s.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ROMAN MITAS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hidden="1" s="9" customFormat="1" ht="24.96" customHeight="1">
      <c r="A60" s="9"/>
      <c r="B60" s="162"/>
      <c r="C60" s="163"/>
      <c r="D60" s="164" t="s">
        <v>97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2"/>
      <c r="C61" s="163"/>
      <c r="D61" s="164" t="s">
        <v>98</v>
      </c>
      <c r="E61" s="165"/>
      <c r="F61" s="165"/>
      <c r="G61" s="165"/>
      <c r="H61" s="165"/>
      <c r="I61" s="165"/>
      <c r="J61" s="166">
        <f>J87</f>
        <v>0</v>
      </c>
      <c r="K61" s="163"/>
      <c r="L61" s="16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99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57" t="str">
        <f>E7</f>
        <v>II/180 - Nýřany (U Mexika), povchová oprava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91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00 - VEDLEJŠÍ A OSTATNÍ NÁKLADY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29" t="s">
        <v>23</v>
      </c>
      <c r="J75" s="69" t="str">
        <f>IF(J12="","",J12)</f>
        <v>15. 12. 2024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25</v>
      </c>
      <c r="D77" s="37"/>
      <c r="E77" s="37"/>
      <c r="F77" s="24" t="str">
        <f>E15</f>
        <v>Správa a údržba silnic Plzeňského kraje</v>
      </c>
      <c r="G77" s="37"/>
      <c r="H77" s="37"/>
      <c r="I77" s="29" t="s">
        <v>31</v>
      </c>
      <c r="J77" s="33" t="str">
        <f>E21</f>
        <v>SG GEOTECHNIKA a.s.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29</v>
      </c>
      <c r="D78" s="37"/>
      <c r="E78" s="37"/>
      <c r="F78" s="24" t="str">
        <f>IF(E18="","",E18)</f>
        <v>Vyplň údaj</v>
      </c>
      <c r="G78" s="37"/>
      <c r="H78" s="37"/>
      <c r="I78" s="29" t="s">
        <v>34</v>
      </c>
      <c r="J78" s="33" t="str">
        <f>E24</f>
        <v>ROMAN MITAS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100</v>
      </c>
      <c r="D80" s="171" t="s">
        <v>57</v>
      </c>
      <c r="E80" s="171" t="s">
        <v>53</v>
      </c>
      <c r="F80" s="171" t="s">
        <v>54</v>
      </c>
      <c r="G80" s="171" t="s">
        <v>101</v>
      </c>
      <c r="H80" s="171" t="s">
        <v>102</v>
      </c>
      <c r="I80" s="171" t="s">
        <v>103</v>
      </c>
      <c r="J80" s="171" t="s">
        <v>95</v>
      </c>
      <c r="K80" s="172" t="s">
        <v>104</v>
      </c>
      <c r="L80" s="173"/>
      <c r="M80" s="89" t="s">
        <v>19</v>
      </c>
      <c r="N80" s="90" t="s">
        <v>42</v>
      </c>
      <c r="O80" s="90" t="s">
        <v>105</v>
      </c>
      <c r="P80" s="90" t="s">
        <v>106</v>
      </c>
      <c r="Q80" s="90" t="s">
        <v>107</v>
      </c>
      <c r="R80" s="90" t="s">
        <v>108</v>
      </c>
      <c r="S80" s="90" t="s">
        <v>109</v>
      </c>
      <c r="T80" s="91" t="s">
        <v>110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111</v>
      </c>
      <c r="D81" s="37"/>
      <c r="E81" s="37"/>
      <c r="F81" s="37"/>
      <c r="G81" s="37"/>
      <c r="H81" s="37"/>
      <c r="I81" s="37"/>
      <c r="J81" s="174">
        <f>BK81</f>
        <v>0</v>
      </c>
      <c r="K81" s="37"/>
      <c r="L81" s="41"/>
      <c r="M81" s="92"/>
      <c r="N81" s="175"/>
      <c r="O81" s="93"/>
      <c r="P81" s="176">
        <f>P82+P87</f>
        <v>0</v>
      </c>
      <c r="Q81" s="93"/>
      <c r="R81" s="176">
        <f>R82+R87</f>
        <v>0</v>
      </c>
      <c r="S81" s="93"/>
      <c r="T81" s="177">
        <f>T82+T87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71</v>
      </c>
      <c r="AU81" s="14" t="s">
        <v>96</v>
      </c>
      <c r="BK81" s="178">
        <f>BK82+BK87</f>
        <v>0</v>
      </c>
    </row>
    <row r="82" s="11" customFormat="1" ht="25.92" customHeight="1">
      <c r="A82" s="11"/>
      <c r="B82" s="179"/>
      <c r="C82" s="180"/>
      <c r="D82" s="181" t="s">
        <v>71</v>
      </c>
      <c r="E82" s="182" t="s">
        <v>112</v>
      </c>
      <c r="F82" s="182" t="s">
        <v>113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SUM(P83:P86)</f>
        <v>0</v>
      </c>
      <c r="Q82" s="187"/>
      <c r="R82" s="188">
        <f>SUM(R83:R86)</f>
        <v>0</v>
      </c>
      <c r="S82" s="187"/>
      <c r="T82" s="189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0" t="s">
        <v>80</v>
      </c>
      <c r="AT82" s="191" t="s">
        <v>71</v>
      </c>
      <c r="AU82" s="191" t="s">
        <v>72</v>
      </c>
      <c r="AY82" s="190" t="s">
        <v>114</v>
      </c>
      <c r="BK82" s="192">
        <f>SUM(BK83:BK86)</f>
        <v>0</v>
      </c>
    </row>
    <row r="83" s="2" customFormat="1" ht="16.5" customHeight="1">
      <c r="A83" s="35"/>
      <c r="B83" s="36"/>
      <c r="C83" s="193" t="s">
        <v>80</v>
      </c>
      <c r="D83" s="193" t="s">
        <v>115</v>
      </c>
      <c r="E83" s="194" t="s">
        <v>116</v>
      </c>
      <c r="F83" s="195" t="s">
        <v>117</v>
      </c>
      <c r="G83" s="196" t="s">
        <v>118</v>
      </c>
      <c r="H83" s="197">
        <v>1</v>
      </c>
      <c r="I83" s="198"/>
      <c r="J83" s="199">
        <f>ROUND(I83*H83,2)</f>
        <v>0</v>
      </c>
      <c r="K83" s="195" t="s">
        <v>119</v>
      </c>
      <c r="L83" s="41"/>
      <c r="M83" s="200" t="s">
        <v>19</v>
      </c>
      <c r="N83" s="201" t="s">
        <v>43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120</v>
      </c>
      <c r="AT83" s="204" t="s">
        <v>115</v>
      </c>
      <c r="AU83" s="204" t="s">
        <v>80</v>
      </c>
      <c r="AY83" s="14" t="s">
        <v>114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80</v>
      </c>
      <c r="BK83" s="205">
        <f>ROUND(I83*H83,2)</f>
        <v>0</v>
      </c>
      <c r="BL83" s="14" t="s">
        <v>120</v>
      </c>
      <c r="BM83" s="204" t="s">
        <v>121</v>
      </c>
    </row>
    <row r="84" s="2" customFormat="1">
      <c r="A84" s="35"/>
      <c r="B84" s="36"/>
      <c r="C84" s="37"/>
      <c r="D84" s="206" t="s">
        <v>122</v>
      </c>
      <c r="E84" s="37"/>
      <c r="F84" s="207" t="s">
        <v>123</v>
      </c>
      <c r="G84" s="37"/>
      <c r="H84" s="37"/>
      <c r="I84" s="208"/>
      <c r="J84" s="37"/>
      <c r="K84" s="37"/>
      <c r="L84" s="41"/>
      <c r="M84" s="209"/>
      <c r="N84" s="210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122</v>
      </c>
      <c r="AU84" s="14" t="s">
        <v>80</v>
      </c>
    </row>
    <row r="85" s="2" customFormat="1" ht="24.15" customHeight="1">
      <c r="A85" s="35"/>
      <c r="B85" s="36"/>
      <c r="C85" s="193" t="s">
        <v>82</v>
      </c>
      <c r="D85" s="193" t="s">
        <v>115</v>
      </c>
      <c r="E85" s="194" t="s">
        <v>124</v>
      </c>
      <c r="F85" s="195" t="s">
        <v>125</v>
      </c>
      <c r="G85" s="196" t="s">
        <v>126</v>
      </c>
      <c r="H85" s="197">
        <v>2</v>
      </c>
      <c r="I85" s="198"/>
      <c r="J85" s="199">
        <f>ROUND(I85*H85,2)</f>
        <v>0</v>
      </c>
      <c r="K85" s="195" t="s">
        <v>119</v>
      </c>
      <c r="L85" s="41"/>
      <c r="M85" s="200" t="s">
        <v>19</v>
      </c>
      <c r="N85" s="201" t="s">
        <v>43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120</v>
      </c>
      <c r="AT85" s="204" t="s">
        <v>115</v>
      </c>
      <c r="AU85" s="204" t="s">
        <v>80</v>
      </c>
      <c r="AY85" s="14" t="s">
        <v>114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80</v>
      </c>
      <c r="BK85" s="205">
        <f>ROUND(I85*H85,2)</f>
        <v>0</v>
      </c>
      <c r="BL85" s="14" t="s">
        <v>120</v>
      </c>
      <c r="BM85" s="204" t="s">
        <v>127</v>
      </c>
    </row>
    <row r="86" s="2" customFormat="1">
      <c r="A86" s="35"/>
      <c r="B86" s="36"/>
      <c r="C86" s="37"/>
      <c r="D86" s="206" t="s">
        <v>122</v>
      </c>
      <c r="E86" s="37"/>
      <c r="F86" s="207" t="s">
        <v>128</v>
      </c>
      <c r="G86" s="37"/>
      <c r="H86" s="37"/>
      <c r="I86" s="208"/>
      <c r="J86" s="37"/>
      <c r="K86" s="37"/>
      <c r="L86" s="41"/>
      <c r="M86" s="209"/>
      <c r="N86" s="210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122</v>
      </c>
      <c r="AU86" s="14" t="s">
        <v>80</v>
      </c>
    </row>
    <row r="87" s="11" customFormat="1" ht="25.92" customHeight="1">
      <c r="A87" s="11"/>
      <c r="B87" s="179"/>
      <c r="C87" s="180"/>
      <c r="D87" s="181" t="s">
        <v>71</v>
      </c>
      <c r="E87" s="182" t="s">
        <v>129</v>
      </c>
      <c r="F87" s="182" t="s">
        <v>130</v>
      </c>
      <c r="G87" s="180"/>
      <c r="H87" s="180"/>
      <c r="I87" s="183"/>
      <c r="J87" s="184">
        <f>BK87</f>
        <v>0</v>
      </c>
      <c r="K87" s="180"/>
      <c r="L87" s="185"/>
      <c r="M87" s="186"/>
      <c r="N87" s="187"/>
      <c r="O87" s="187"/>
      <c r="P87" s="188">
        <f>SUM(P88:P100)</f>
        <v>0</v>
      </c>
      <c r="Q87" s="187"/>
      <c r="R87" s="188">
        <f>SUM(R88:R100)</f>
        <v>0</v>
      </c>
      <c r="S87" s="187"/>
      <c r="T87" s="189">
        <f>SUM(T88:T100)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80</v>
      </c>
      <c r="AT87" s="191" t="s">
        <v>71</v>
      </c>
      <c r="AU87" s="191" t="s">
        <v>72</v>
      </c>
      <c r="AY87" s="190" t="s">
        <v>114</v>
      </c>
      <c r="BK87" s="192">
        <f>SUM(BK88:BK100)</f>
        <v>0</v>
      </c>
    </row>
    <row r="88" s="2" customFormat="1" ht="16.5" customHeight="1">
      <c r="A88" s="35"/>
      <c r="B88" s="36"/>
      <c r="C88" s="193" t="s">
        <v>131</v>
      </c>
      <c r="D88" s="193" t="s">
        <v>115</v>
      </c>
      <c r="E88" s="194" t="s">
        <v>132</v>
      </c>
      <c r="F88" s="195" t="s">
        <v>133</v>
      </c>
      <c r="G88" s="196" t="s">
        <v>118</v>
      </c>
      <c r="H88" s="197">
        <v>1</v>
      </c>
      <c r="I88" s="198"/>
      <c r="J88" s="199">
        <f>ROUND(I88*H88,2)</f>
        <v>0</v>
      </c>
      <c r="K88" s="195" t="s">
        <v>119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120</v>
      </c>
      <c r="AT88" s="204" t="s">
        <v>115</v>
      </c>
      <c r="AU88" s="204" t="s">
        <v>80</v>
      </c>
      <c r="AY88" s="14" t="s">
        <v>114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120</v>
      </c>
      <c r="BM88" s="204" t="s">
        <v>134</v>
      </c>
    </row>
    <row r="89" s="2" customFormat="1">
      <c r="A89" s="35"/>
      <c r="B89" s="36"/>
      <c r="C89" s="37"/>
      <c r="D89" s="206" t="s">
        <v>122</v>
      </c>
      <c r="E89" s="37"/>
      <c r="F89" s="207" t="s">
        <v>135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122</v>
      </c>
      <c r="AU89" s="14" t="s">
        <v>80</v>
      </c>
    </row>
    <row r="90" s="2" customFormat="1" ht="24.15" customHeight="1">
      <c r="A90" s="35"/>
      <c r="B90" s="36"/>
      <c r="C90" s="193" t="s">
        <v>136</v>
      </c>
      <c r="D90" s="193" t="s">
        <v>115</v>
      </c>
      <c r="E90" s="194" t="s">
        <v>137</v>
      </c>
      <c r="F90" s="195" t="s">
        <v>138</v>
      </c>
      <c r="G90" s="196" t="s">
        <v>118</v>
      </c>
      <c r="H90" s="197">
        <v>1</v>
      </c>
      <c r="I90" s="198"/>
      <c r="J90" s="199">
        <f>ROUND(I90*H90,2)</f>
        <v>0</v>
      </c>
      <c r="K90" s="195" t="s">
        <v>119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120</v>
      </c>
      <c r="AT90" s="204" t="s">
        <v>115</v>
      </c>
      <c r="AU90" s="204" t="s">
        <v>80</v>
      </c>
      <c r="AY90" s="14" t="s">
        <v>114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120</v>
      </c>
      <c r="BM90" s="204" t="s">
        <v>139</v>
      </c>
    </row>
    <row r="91" s="2" customFormat="1">
      <c r="A91" s="35"/>
      <c r="B91" s="36"/>
      <c r="C91" s="37"/>
      <c r="D91" s="206" t="s">
        <v>122</v>
      </c>
      <c r="E91" s="37"/>
      <c r="F91" s="207" t="s">
        <v>140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122</v>
      </c>
      <c r="AU91" s="14" t="s">
        <v>80</v>
      </c>
    </row>
    <row r="92" s="2" customFormat="1" ht="37.8" customHeight="1">
      <c r="A92" s="35"/>
      <c r="B92" s="36"/>
      <c r="C92" s="193" t="s">
        <v>141</v>
      </c>
      <c r="D92" s="193" t="s">
        <v>115</v>
      </c>
      <c r="E92" s="194" t="s">
        <v>142</v>
      </c>
      <c r="F92" s="195" t="s">
        <v>143</v>
      </c>
      <c r="G92" s="196" t="s">
        <v>118</v>
      </c>
      <c r="H92" s="197">
        <v>1</v>
      </c>
      <c r="I92" s="198"/>
      <c r="J92" s="199">
        <f>ROUND(I92*H92,2)</f>
        <v>0</v>
      </c>
      <c r="K92" s="195" t="s">
        <v>119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120</v>
      </c>
      <c r="AT92" s="204" t="s">
        <v>115</v>
      </c>
      <c r="AU92" s="204" t="s">
        <v>80</v>
      </c>
      <c r="AY92" s="14" t="s">
        <v>114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120</v>
      </c>
      <c r="BM92" s="204" t="s">
        <v>144</v>
      </c>
    </row>
    <row r="93" s="2" customFormat="1">
      <c r="A93" s="35"/>
      <c r="B93" s="36"/>
      <c r="C93" s="37"/>
      <c r="D93" s="206" t="s">
        <v>122</v>
      </c>
      <c r="E93" s="37"/>
      <c r="F93" s="207" t="s">
        <v>145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122</v>
      </c>
      <c r="AU93" s="14" t="s">
        <v>80</v>
      </c>
    </row>
    <row r="94" s="2" customFormat="1">
      <c r="A94" s="35"/>
      <c r="B94" s="36"/>
      <c r="C94" s="37"/>
      <c r="D94" s="211" t="s">
        <v>146</v>
      </c>
      <c r="E94" s="37"/>
      <c r="F94" s="212" t="s">
        <v>147</v>
      </c>
      <c r="G94" s="37"/>
      <c r="H94" s="37"/>
      <c r="I94" s="208"/>
      <c r="J94" s="37"/>
      <c r="K94" s="37"/>
      <c r="L94" s="41"/>
      <c r="M94" s="209"/>
      <c r="N94" s="210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146</v>
      </c>
      <c r="AU94" s="14" t="s">
        <v>80</v>
      </c>
    </row>
    <row r="95" s="2" customFormat="1" ht="24.15" customHeight="1">
      <c r="A95" s="35"/>
      <c r="B95" s="36"/>
      <c r="C95" s="193" t="s">
        <v>148</v>
      </c>
      <c r="D95" s="193" t="s">
        <v>115</v>
      </c>
      <c r="E95" s="194" t="s">
        <v>149</v>
      </c>
      <c r="F95" s="195" t="s">
        <v>150</v>
      </c>
      <c r="G95" s="196" t="s">
        <v>118</v>
      </c>
      <c r="H95" s="197">
        <v>1</v>
      </c>
      <c r="I95" s="198"/>
      <c r="J95" s="199">
        <f>ROUND(I95*H95,2)</f>
        <v>0</v>
      </c>
      <c r="K95" s="195" t="s">
        <v>119</v>
      </c>
      <c r="L95" s="41"/>
      <c r="M95" s="200" t="s">
        <v>19</v>
      </c>
      <c r="N95" s="201" t="s">
        <v>43</v>
      </c>
      <c r="O95" s="8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120</v>
      </c>
      <c r="AT95" s="204" t="s">
        <v>115</v>
      </c>
      <c r="AU95" s="204" t="s">
        <v>80</v>
      </c>
      <c r="AY95" s="14" t="s">
        <v>114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80</v>
      </c>
      <c r="BK95" s="205">
        <f>ROUND(I95*H95,2)</f>
        <v>0</v>
      </c>
      <c r="BL95" s="14" t="s">
        <v>120</v>
      </c>
      <c r="BM95" s="204" t="s">
        <v>151</v>
      </c>
    </row>
    <row r="96" s="2" customFormat="1">
      <c r="A96" s="35"/>
      <c r="B96" s="36"/>
      <c r="C96" s="37"/>
      <c r="D96" s="206" t="s">
        <v>122</v>
      </c>
      <c r="E96" s="37"/>
      <c r="F96" s="207" t="s">
        <v>152</v>
      </c>
      <c r="G96" s="37"/>
      <c r="H96" s="37"/>
      <c r="I96" s="208"/>
      <c r="J96" s="37"/>
      <c r="K96" s="37"/>
      <c r="L96" s="41"/>
      <c r="M96" s="209"/>
      <c r="N96" s="210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122</v>
      </c>
      <c r="AU96" s="14" t="s">
        <v>80</v>
      </c>
    </row>
    <row r="97" s="2" customFormat="1">
      <c r="A97" s="35"/>
      <c r="B97" s="36"/>
      <c r="C97" s="37"/>
      <c r="D97" s="211" t="s">
        <v>146</v>
      </c>
      <c r="E97" s="37"/>
      <c r="F97" s="212" t="s">
        <v>153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146</v>
      </c>
      <c r="AU97" s="14" t="s">
        <v>80</v>
      </c>
    </row>
    <row r="98" s="2" customFormat="1" ht="24.15" customHeight="1">
      <c r="A98" s="35"/>
      <c r="B98" s="36"/>
      <c r="C98" s="193" t="s">
        <v>154</v>
      </c>
      <c r="D98" s="193" t="s">
        <v>115</v>
      </c>
      <c r="E98" s="194" t="s">
        <v>155</v>
      </c>
      <c r="F98" s="195" t="s">
        <v>156</v>
      </c>
      <c r="G98" s="196" t="s">
        <v>118</v>
      </c>
      <c r="H98" s="197">
        <v>1</v>
      </c>
      <c r="I98" s="198"/>
      <c r="J98" s="199">
        <f>ROUND(I98*H98,2)</f>
        <v>0</v>
      </c>
      <c r="K98" s="195" t="s">
        <v>19</v>
      </c>
      <c r="L98" s="41"/>
      <c r="M98" s="200" t="s">
        <v>19</v>
      </c>
      <c r="N98" s="201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120</v>
      </c>
      <c r="AT98" s="204" t="s">
        <v>115</v>
      </c>
      <c r="AU98" s="204" t="s">
        <v>80</v>
      </c>
      <c r="AY98" s="14" t="s">
        <v>114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120</v>
      </c>
      <c r="BM98" s="204" t="s">
        <v>157</v>
      </c>
    </row>
    <row r="99" s="2" customFormat="1">
      <c r="A99" s="35"/>
      <c r="B99" s="36"/>
      <c r="C99" s="37"/>
      <c r="D99" s="211" t="s">
        <v>146</v>
      </c>
      <c r="E99" s="37"/>
      <c r="F99" s="212" t="s">
        <v>158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146</v>
      </c>
      <c r="AU99" s="14" t="s">
        <v>80</v>
      </c>
    </row>
    <row r="100" s="2" customFormat="1" ht="37.8" customHeight="1">
      <c r="A100" s="35"/>
      <c r="B100" s="36"/>
      <c r="C100" s="193" t="s">
        <v>159</v>
      </c>
      <c r="D100" s="193" t="s">
        <v>115</v>
      </c>
      <c r="E100" s="194" t="s">
        <v>160</v>
      </c>
      <c r="F100" s="195" t="s">
        <v>161</v>
      </c>
      <c r="G100" s="196" t="s">
        <v>118</v>
      </c>
      <c r="H100" s="197">
        <v>1</v>
      </c>
      <c r="I100" s="198"/>
      <c r="J100" s="199">
        <f>ROUND(I100*H100,2)</f>
        <v>0</v>
      </c>
      <c r="K100" s="195" t="s">
        <v>19</v>
      </c>
      <c r="L100" s="41"/>
      <c r="M100" s="213" t="s">
        <v>19</v>
      </c>
      <c r="N100" s="214" t="s">
        <v>43</v>
      </c>
      <c r="O100" s="215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120</v>
      </c>
      <c r="AT100" s="204" t="s">
        <v>115</v>
      </c>
      <c r="AU100" s="204" t="s">
        <v>80</v>
      </c>
      <c r="AY100" s="14" t="s">
        <v>114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120</v>
      </c>
      <c r="BM100" s="204" t="s">
        <v>162</v>
      </c>
    </row>
    <row r="101" s="2" customFormat="1" ht="6.96" customHeight="1">
      <c r="A101" s="35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41"/>
      <c r="M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</sheetData>
  <sheetProtection sheet="1" autoFilter="0" formatColumns="0" formatRows="0" objects="1" scenarios="1" spinCount="100000" saltValue="01VyK6lX6XnjWA/+L40ZOTIT79jrtsryS/lZyCLKqJ34w9tM1SNjr2nlgvsXNTcUiBAV+X+qFCXinWGRrMxtMw==" hashValue="OVHSi8MQC0zpfjdv/V9Y7JImSNZlsguXdBlp/7Lrt8Q9lz7bsBEERT4d3jsM932vPm0hzWDstkozXFXQEhdVGA==" algorithmName="SHA-512" password="CC35"/>
  <autoFilter ref="C80:K10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4_02/030001000"/>
    <hyperlink ref="F86" r:id="rId2" display="https://podminky.urs.cz/item/CS_URS_2024_02/034503000"/>
    <hyperlink ref="F89" r:id="rId3" display="https://podminky.urs.cz/item/CS_URS_2024_02/012164000"/>
    <hyperlink ref="F91" r:id="rId4" display="https://podminky.urs.cz/item/CS_URS_2024_02/013294000"/>
    <hyperlink ref="F93" r:id="rId5" display="https://podminky.urs.cz/item/CS_URS_2024_02/013254000"/>
    <hyperlink ref="F96" r:id="rId6" display="https://podminky.urs.cz/item/CS_URS_2024_02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II/180 - Nýřany (U Mexika), povchová oprava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163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15. 12. 2024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37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ROUND((SUM(BE85:BE186)),  2)</f>
        <v>0</v>
      </c>
      <c r="G33" s="35"/>
      <c r="H33" s="35"/>
      <c r="I33" s="145">
        <v>0.20999999999999999</v>
      </c>
      <c r="J33" s="144">
        <f>ROUND(((SUM(BE85:BE186))*I33),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ROUND((SUM(BF85:BF186)),  2)</f>
        <v>0</v>
      </c>
      <c r="G34" s="35"/>
      <c r="H34" s="35"/>
      <c r="I34" s="145">
        <v>0.12</v>
      </c>
      <c r="J34" s="144">
        <f>ROUND(((SUM(BF85:BF186))*I34),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ROUND((SUM(BG85:BG186)),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ROUND((SUM(BH85:BH186)),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ROUND((SUM(BI85:BI186)),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II/180 - Nýřany (U Mexika), povchová oprava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01 - 1. ETAPA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15. 12. 2024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a údržba silnic Plzeňského kraje</v>
      </c>
      <c r="G54" s="37"/>
      <c r="H54" s="37"/>
      <c r="I54" s="29" t="s">
        <v>31</v>
      </c>
      <c r="J54" s="33" t="str">
        <f>E21</f>
        <v>SG GEOTECHNIKA a.s.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ROMAN MITAS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hidden="1" s="9" customFormat="1" ht="24.96" customHeight="1">
      <c r="A60" s="9"/>
      <c r="B60" s="162"/>
      <c r="C60" s="163"/>
      <c r="D60" s="164" t="s">
        <v>164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165</v>
      </c>
      <c r="E61" s="221"/>
      <c r="F61" s="221"/>
      <c r="G61" s="221"/>
      <c r="H61" s="221"/>
      <c r="I61" s="221"/>
      <c r="J61" s="222">
        <f>J87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166</v>
      </c>
      <c r="E62" s="221"/>
      <c r="F62" s="221"/>
      <c r="G62" s="221"/>
      <c r="H62" s="221"/>
      <c r="I62" s="221"/>
      <c r="J62" s="222">
        <f>J99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167</v>
      </c>
      <c r="E63" s="221"/>
      <c r="F63" s="221"/>
      <c r="G63" s="221"/>
      <c r="H63" s="221"/>
      <c r="I63" s="221"/>
      <c r="J63" s="222">
        <f>J117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168</v>
      </c>
      <c r="E64" s="221"/>
      <c r="F64" s="221"/>
      <c r="G64" s="221"/>
      <c r="H64" s="221"/>
      <c r="I64" s="221"/>
      <c r="J64" s="222">
        <f>J168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169</v>
      </c>
      <c r="E65" s="221"/>
      <c r="F65" s="221"/>
      <c r="G65" s="221"/>
      <c r="H65" s="221"/>
      <c r="I65" s="221"/>
      <c r="J65" s="222">
        <f>J171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99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II/180 - Nýřany (U Mexika), povchová oprava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91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01 - 1. ETAPA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 xml:space="preserve"> </v>
      </c>
      <c r="G79" s="37"/>
      <c r="H79" s="37"/>
      <c r="I79" s="29" t="s">
        <v>23</v>
      </c>
      <c r="J79" s="69" t="str">
        <f>IF(J12="","",J12)</f>
        <v>15. 12. 2024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25</v>
      </c>
      <c r="D81" s="37"/>
      <c r="E81" s="37"/>
      <c r="F81" s="24" t="str">
        <f>E15</f>
        <v>Správa a údržba silnic Plzeňského kraje</v>
      </c>
      <c r="G81" s="37"/>
      <c r="H81" s="37"/>
      <c r="I81" s="29" t="s">
        <v>31</v>
      </c>
      <c r="J81" s="33" t="str">
        <f>E21</f>
        <v>SG GEOTECHNIKA a.s.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29</v>
      </c>
      <c r="D82" s="37"/>
      <c r="E82" s="37"/>
      <c r="F82" s="24" t="str">
        <f>IF(E18="","",E18)</f>
        <v>Vyplň údaj</v>
      </c>
      <c r="G82" s="37"/>
      <c r="H82" s="37"/>
      <c r="I82" s="29" t="s">
        <v>34</v>
      </c>
      <c r="J82" s="33" t="str">
        <f>E24</f>
        <v>ROMAN MITAS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0" customFormat="1" ht="29.28" customHeight="1">
      <c r="A84" s="168"/>
      <c r="B84" s="169"/>
      <c r="C84" s="170" t="s">
        <v>100</v>
      </c>
      <c r="D84" s="171" t="s">
        <v>57</v>
      </c>
      <c r="E84" s="171" t="s">
        <v>53</v>
      </c>
      <c r="F84" s="171" t="s">
        <v>54</v>
      </c>
      <c r="G84" s="171" t="s">
        <v>101</v>
      </c>
      <c r="H84" s="171" t="s">
        <v>102</v>
      </c>
      <c r="I84" s="171" t="s">
        <v>103</v>
      </c>
      <c r="J84" s="171" t="s">
        <v>95</v>
      </c>
      <c r="K84" s="172" t="s">
        <v>104</v>
      </c>
      <c r="L84" s="173"/>
      <c r="M84" s="89" t="s">
        <v>19</v>
      </c>
      <c r="N84" s="90" t="s">
        <v>42</v>
      </c>
      <c r="O84" s="90" t="s">
        <v>105</v>
      </c>
      <c r="P84" s="90" t="s">
        <v>106</v>
      </c>
      <c r="Q84" s="90" t="s">
        <v>107</v>
      </c>
      <c r="R84" s="90" t="s">
        <v>108</v>
      </c>
      <c r="S84" s="90" t="s">
        <v>109</v>
      </c>
      <c r="T84" s="91" t="s">
        <v>110</v>
      </c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</row>
    <row r="85" s="2" customFormat="1" ht="22.8" customHeight="1">
      <c r="A85" s="35"/>
      <c r="B85" s="36"/>
      <c r="C85" s="96" t="s">
        <v>111</v>
      </c>
      <c r="D85" s="37"/>
      <c r="E85" s="37"/>
      <c r="F85" s="37"/>
      <c r="G85" s="37"/>
      <c r="H85" s="37"/>
      <c r="I85" s="37"/>
      <c r="J85" s="174">
        <f>BK85</f>
        <v>0</v>
      </c>
      <c r="K85" s="37"/>
      <c r="L85" s="41"/>
      <c r="M85" s="92"/>
      <c r="N85" s="175"/>
      <c r="O85" s="93"/>
      <c r="P85" s="176">
        <f>P86</f>
        <v>0</v>
      </c>
      <c r="Q85" s="93"/>
      <c r="R85" s="176">
        <f>R86</f>
        <v>257.13699200000002</v>
      </c>
      <c r="S85" s="93"/>
      <c r="T85" s="177">
        <f>T86</f>
        <v>1413.252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96</v>
      </c>
      <c r="BK85" s="178">
        <f>BK86</f>
        <v>0</v>
      </c>
    </row>
    <row r="86" s="11" customFormat="1" ht="25.92" customHeight="1">
      <c r="A86" s="11"/>
      <c r="B86" s="179"/>
      <c r="C86" s="180"/>
      <c r="D86" s="181" t="s">
        <v>71</v>
      </c>
      <c r="E86" s="182" t="s">
        <v>170</v>
      </c>
      <c r="F86" s="182" t="s">
        <v>171</v>
      </c>
      <c r="G86" s="180"/>
      <c r="H86" s="180"/>
      <c r="I86" s="183"/>
      <c r="J86" s="184">
        <f>BK86</f>
        <v>0</v>
      </c>
      <c r="K86" s="180"/>
      <c r="L86" s="185"/>
      <c r="M86" s="186"/>
      <c r="N86" s="187"/>
      <c r="O86" s="187"/>
      <c r="P86" s="188">
        <f>P87+P99+P117+P168+P171</f>
        <v>0</v>
      </c>
      <c r="Q86" s="187"/>
      <c r="R86" s="188">
        <f>R87+R99+R117+R168+R171</f>
        <v>257.13699200000002</v>
      </c>
      <c r="S86" s="187"/>
      <c r="T86" s="189">
        <f>T87+T99+T117+T168+T171</f>
        <v>1413.252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0" t="s">
        <v>80</v>
      </c>
      <c r="AT86" s="191" t="s">
        <v>71</v>
      </c>
      <c r="AU86" s="191" t="s">
        <v>72</v>
      </c>
      <c r="AY86" s="190" t="s">
        <v>114</v>
      </c>
      <c r="BK86" s="192">
        <f>BK87+BK99+BK117+BK168+BK171</f>
        <v>0</v>
      </c>
    </row>
    <row r="87" s="11" customFormat="1" ht="22.8" customHeight="1">
      <c r="A87" s="11"/>
      <c r="B87" s="179"/>
      <c r="C87" s="180"/>
      <c r="D87" s="181" t="s">
        <v>71</v>
      </c>
      <c r="E87" s="224" t="s">
        <v>80</v>
      </c>
      <c r="F87" s="224" t="s">
        <v>172</v>
      </c>
      <c r="G87" s="180"/>
      <c r="H87" s="180"/>
      <c r="I87" s="183"/>
      <c r="J87" s="225">
        <f>BK87</f>
        <v>0</v>
      </c>
      <c r="K87" s="180"/>
      <c r="L87" s="185"/>
      <c r="M87" s="186"/>
      <c r="N87" s="187"/>
      <c r="O87" s="187"/>
      <c r="P87" s="188">
        <f>SUM(P88:P98)</f>
        <v>0</v>
      </c>
      <c r="Q87" s="187"/>
      <c r="R87" s="188">
        <f>SUM(R88:R98)</f>
        <v>0.13144</v>
      </c>
      <c r="S87" s="187"/>
      <c r="T87" s="189">
        <f>SUM(T88:T98)</f>
        <v>1153.28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80</v>
      </c>
      <c r="AT87" s="191" t="s">
        <v>71</v>
      </c>
      <c r="AU87" s="191" t="s">
        <v>80</v>
      </c>
      <c r="AY87" s="190" t="s">
        <v>114</v>
      </c>
      <c r="BK87" s="192">
        <f>SUM(BK88:BK98)</f>
        <v>0</v>
      </c>
    </row>
    <row r="88" s="2" customFormat="1" ht="62.7" customHeight="1">
      <c r="A88" s="35"/>
      <c r="B88" s="36"/>
      <c r="C88" s="193" t="s">
        <v>80</v>
      </c>
      <c r="D88" s="193" t="s">
        <v>115</v>
      </c>
      <c r="E88" s="194" t="s">
        <v>173</v>
      </c>
      <c r="F88" s="195" t="s">
        <v>174</v>
      </c>
      <c r="G88" s="196" t="s">
        <v>175</v>
      </c>
      <c r="H88" s="197">
        <v>80</v>
      </c>
      <c r="I88" s="198"/>
      <c r="J88" s="199">
        <f>ROUND(I88*H88,2)</f>
        <v>0</v>
      </c>
      <c r="K88" s="195" t="s">
        <v>119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0.32500000000000001</v>
      </c>
      <c r="T88" s="203">
        <f>S88*H88</f>
        <v>26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136</v>
      </c>
      <c r="AT88" s="204" t="s">
        <v>115</v>
      </c>
      <c r="AU88" s="204" t="s">
        <v>82</v>
      </c>
      <c r="AY88" s="14" t="s">
        <v>114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136</v>
      </c>
      <c r="BM88" s="204" t="s">
        <v>176</v>
      </c>
    </row>
    <row r="89" s="2" customFormat="1">
      <c r="A89" s="35"/>
      <c r="B89" s="36"/>
      <c r="C89" s="37"/>
      <c r="D89" s="206" t="s">
        <v>122</v>
      </c>
      <c r="E89" s="37"/>
      <c r="F89" s="207" t="s">
        <v>177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122</v>
      </c>
      <c r="AU89" s="14" t="s">
        <v>82</v>
      </c>
    </row>
    <row r="90" s="2" customFormat="1" ht="44.25" customHeight="1">
      <c r="A90" s="35"/>
      <c r="B90" s="36"/>
      <c r="C90" s="193" t="s">
        <v>82</v>
      </c>
      <c r="D90" s="193" t="s">
        <v>115</v>
      </c>
      <c r="E90" s="194" t="s">
        <v>178</v>
      </c>
      <c r="F90" s="195" t="s">
        <v>179</v>
      </c>
      <c r="G90" s="196" t="s">
        <v>175</v>
      </c>
      <c r="H90" s="197">
        <v>4240</v>
      </c>
      <c r="I90" s="198"/>
      <c r="J90" s="199">
        <f>ROUND(I90*H90,2)</f>
        <v>0</v>
      </c>
      <c r="K90" s="195" t="s">
        <v>119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3.0000000000000001E-05</v>
      </c>
      <c r="R90" s="202">
        <f>Q90*H90</f>
        <v>0.12720000000000001</v>
      </c>
      <c r="S90" s="202">
        <v>0.23000000000000001</v>
      </c>
      <c r="T90" s="203">
        <f>S90*H90</f>
        <v>975.20000000000005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136</v>
      </c>
      <c r="AT90" s="204" t="s">
        <v>115</v>
      </c>
      <c r="AU90" s="204" t="s">
        <v>82</v>
      </c>
      <c r="AY90" s="14" t="s">
        <v>114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136</v>
      </c>
      <c r="BM90" s="204" t="s">
        <v>180</v>
      </c>
    </row>
    <row r="91" s="2" customFormat="1">
      <c r="A91" s="35"/>
      <c r="B91" s="36"/>
      <c r="C91" s="37"/>
      <c r="D91" s="206" t="s">
        <v>122</v>
      </c>
      <c r="E91" s="37"/>
      <c r="F91" s="207" t="s">
        <v>181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122</v>
      </c>
      <c r="AU91" s="14" t="s">
        <v>82</v>
      </c>
    </row>
    <row r="92" s="2" customFormat="1">
      <c r="A92" s="35"/>
      <c r="B92" s="36"/>
      <c r="C92" s="37"/>
      <c r="D92" s="211" t="s">
        <v>146</v>
      </c>
      <c r="E92" s="37"/>
      <c r="F92" s="212" t="s">
        <v>182</v>
      </c>
      <c r="G92" s="37"/>
      <c r="H92" s="37"/>
      <c r="I92" s="208"/>
      <c r="J92" s="37"/>
      <c r="K92" s="37"/>
      <c r="L92" s="41"/>
      <c r="M92" s="209"/>
      <c r="N92" s="210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146</v>
      </c>
      <c r="AU92" s="14" t="s">
        <v>82</v>
      </c>
    </row>
    <row r="93" s="2" customFormat="1" ht="37.8" customHeight="1">
      <c r="A93" s="35"/>
      <c r="B93" s="36"/>
      <c r="C93" s="193" t="s">
        <v>131</v>
      </c>
      <c r="D93" s="193" t="s">
        <v>115</v>
      </c>
      <c r="E93" s="194" t="s">
        <v>183</v>
      </c>
      <c r="F93" s="195" t="s">
        <v>184</v>
      </c>
      <c r="G93" s="196" t="s">
        <v>175</v>
      </c>
      <c r="H93" s="197">
        <v>4240</v>
      </c>
      <c r="I93" s="198"/>
      <c r="J93" s="199">
        <f>ROUND(I93*H93,2)</f>
        <v>0</v>
      </c>
      <c r="K93" s="195" t="s">
        <v>119</v>
      </c>
      <c r="L93" s="41"/>
      <c r="M93" s="200" t="s">
        <v>19</v>
      </c>
      <c r="N93" s="201" t="s">
        <v>43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0.023</v>
      </c>
      <c r="T93" s="203">
        <f>S93*H93</f>
        <v>97.519999999999996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136</v>
      </c>
      <c r="AT93" s="204" t="s">
        <v>115</v>
      </c>
      <c r="AU93" s="204" t="s">
        <v>82</v>
      </c>
      <c r="AY93" s="14" t="s">
        <v>114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80</v>
      </c>
      <c r="BK93" s="205">
        <f>ROUND(I93*H93,2)</f>
        <v>0</v>
      </c>
      <c r="BL93" s="14" t="s">
        <v>136</v>
      </c>
      <c r="BM93" s="204" t="s">
        <v>185</v>
      </c>
    </row>
    <row r="94" s="2" customFormat="1">
      <c r="A94" s="35"/>
      <c r="B94" s="36"/>
      <c r="C94" s="37"/>
      <c r="D94" s="206" t="s">
        <v>122</v>
      </c>
      <c r="E94" s="37"/>
      <c r="F94" s="207" t="s">
        <v>186</v>
      </c>
      <c r="G94" s="37"/>
      <c r="H94" s="37"/>
      <c r="I94" s="208"/>
      <c r="J94" s="37"/>
      <c r="K94" s="37"/>
      <c r="L94" s="41"/>
      <c r="M94" s="209"/>
      <c r="N94" s="210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122</v>
      </c>
      <c r="AU94" s="14" t="s">
        <v>82</v>
      </c>
    </row>
    <row r="95" s="2" customFormat="1" ht="44.25" customHeight="1">
      <c r="A95" s="35"/>
      <c r="B95" s="36"/>
      <c r="C95" s="193" t="s">
        <v>136</v>
      </c>
      <c r="D95" s="193" t="s">
        <v>115</v>
      </c>
      <c r="E95" s="194" t="s">
        <v>187</v>
      </c>
      <c r="F95" s="195" t="s">
        <v>188</v>
      </c>
      <c r="G95" s="196" t="s">
        <v>175</v>
      </c>
      <c r="H95" s="197">
        <v>424</v>
      </c>
      <c r="I95" s="198"/>
      <c r="J95" s="199">
        <f>ROUND(I95*H95,2)</f>
        <v>0</v>
      </c>
      <c r="K95" s="195" t="s">
        <v>119</v>
      </c>
      <c r="L95" s="41"/>
      <c r="M95" s="200" t="s">
        <v>19</v>
      </c>
      <c r="N95" s="201" t="s">
        <v>43</v>
      </c>
      <c r="O95" s="81"/>
      <c r="P95" s="202">
        <f>O95*H95</f>
        <v>0</v>
      </c>
      <c r="Q95" s="202">
        <v>1.0000000000000001E-05</v>
      </c>
      <c r="R95" s="202">
        <f>Q95*H95</f>
        <v>0.0042400000000000007</v>
      </c>
      <c r="S95" s="202">
        <v>0.11500000000000001</v>
      </c>
      <c r="T95" s="203">
        <f>S95*H95</f>
        <v>48.760000000000005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136</v>
      </c>
      <c r="AT95" s="204" t="s">
        <v>115</v>
      </c>
      <c r="AU95" s="204" t="s">
        <v>82</v>
      </c>
      <c r="AY95" s="14" t="s">
        <v>114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80</v>
      </c>
      <c r="BK95" s="205">
        <f>ROUND(I95*H95,2)</f>
        <v>0</v>
      </c>
      <c r="BL95" s="14" t="s">
        <v>136</v>
      </c>
      <c r="BM95" s="204" t="s">
        <v>189</v>
      </c>
    </row>
    <row r="96" s="2" customFormat="1">
      <c r="A96" s="35"/>
      <c r="B96" s="36"/>
      <c r="C96" s="37"/>
      <c r="D96" s="206" t="s">
        <v>122</v>
      </c>
      <c r="E96" s="37"/>
      <c r="F96" s="207" t="s">
        <v>190</v>
      </c>
      <c r="G96" s="37"/>
      <c r="H96" s="37"/>
      <c r="I96" s="208"/>
      <c r="J96" s="37"/>
      <c r="K96" s="37"/>
      <c r="L96" s="41"/>
      <c r="M96" s="209"/>
      <c r="N96" s="210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122</v>
      </c>
      <c r="AU96" s="14" t="s">
        <v>82</v>
      </c>
    </row>
    <row r="97" s="2" customFormat="1" ht="44.25" customHeight="1">
      <c r="A97" s="35"/>
      <c r="B97" s="36"/>
      <c r="C97" s="193" t="s">
        <v>141</v>
      </c>
      <c r="D97" s="193" t="s">
        <v>115</v>
      </c>
      <c r="E97" s="194" t="s">
        <v>191</v>
      </c>
      <c r="F97" s="195" t="s">
        <v>192</v>
      </c>
      <c r="G97" s="196" t="s">
        <v>193</v>
      </c>
      <c r="H97" s="197">
        <v>20</v>
      </c>
      <c r="I97" s="198"/>
      <c r="J97" s="199">
        <f>ROUND(I97*H97,2)</f>
        <v>0</v>
      </c>
      <c r="K97" s="195" t="s">
        <v>119</v>
      </c>
      <c r="L97" s="41"/>
      <c r="M97" s="200" t="s">
        <v>19</v>
      </c>
      <c r="N97" s="201" t="s">
        <v>43</v>
      </c>
      <c r="O97" s="81"/>
      <c r="P97" s="202">
        <f>O97*H97</f>
        <v>0</v>
      </c>
      <c r="Q97" s="202">
        <v>0</v>
      </c>
      <c r="R97" s="202">
        <f>Q97*H97</f>
        <v>0</v>
      </c>
      <c r="S97" s="202">
        <v>0.28999999999999998</v>
      </c>
      <c r="T97" s="203">
        <f>S97*H97</f>
        <v>5.7999999999999998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136</v>
      </c>
      <c r="AT97" s="204" t="s">
        <v>115</v>
      </c>
      <c r="AU97" s="204" t="s">
        <v>82</v>
      </c>
      <c r="AY97" s="14" t="s">
        <v>114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4" t="s">
        <v>80</v>
      </c>
      <c r="BK97" s="205">
        <f>ROUND(I97*H97,2)</f>
        <v>0</v>
      </c>
      <c r="BL97" s="14" t="s">
        <v>136</v>
      </c>
      <c r="BM97" s="204" t="s">
        <v>194</v>
      </c>
    </row>
    <row r="98" s="2" customFormat="1">
      <c r="A98" s="35"/>
      <c r="B98" s="36"/>
      <c r="C98" s="37"/>
      <c r="D98" s="206" t="s">
        <v>122</v>
      </c>
      <c r="E98" s="37"/>
      <c r="F98" s="207" t="s">
        <v>195</v>
      </c>
      <c r="G98" s="37"/>
      <c r="H98" s="37"/>
      <c r="I98" s="208"/>
      <c r="J98" s="37"/>
      <c r="K98" s="37"/>
      <c r="L98" s="41"/>
      <c r="M98" s="209"/>
      <c r="N98" s="210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122</v>
      </c>
      <c r="AU98" s="14" t="s">
        <v>82</v>
      </c>
    </row>
    <row r="99" s="11" customFormat="1" ht="22.8" customHeight="1">
      <c r="A99" s="11"/>
      <c r="B99" s="179"/>
      <c r="C99" s="180"/>
      <c r="D99" s="181" t="s">
        <v>71</v>
      </c>
      <c r="E99" s="224" t="s">
        <v>141</v>
      </c>
      <c r="F99" s="224" t="s">
        <v>196</v>
      </c>
      <c r="G99" s="180"/>
      <c r="H99" s="180"/>
      <c r="I99" s="183"/>
      <c r="J99" s="225">
        <f>BK99</f>
        <v>0</v>
      </c>
      <c r="K99" s="180"/>
      <c r="L99" s="185"/>
      <c r="M99" s="186"/>
      <c r="N99" s="187"/>
      <c r="O99" s="187"/>
      <c r="P99" s="188">
        <f>SUM(P100:P116)</f>
        <v>0</v>
      </c>
      <c r="Q99" s="187"/>
      <c r="R99" s="188">
        <f>SUM(R100:R116)</f>
        <v>238.86240000000001</v>
      </c>
      <c r="S99" s="187"/>
      <c r="T99" s="189">
        <f>SUM(T100:T116)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0" t="s">
        <v>80</v>
      </c>
      <c r="AT99" s="191" t="s">
        <v>71</v>
      </c>
      <c r="AU99" s="191" t="s">
        <v>80</v>
      </c>
      <c r="AY99" s="190" t="s">
        <v>114</v>
      </c>
      <c r="BK99" s="192">
        <f>SUM(BK100:BK116)</f>
        <v>0</v>
      </c>
    </row>
    <row r="100" s="2" customFormat="1" ht="24.15" customHeight="1">
      <c r="A100" s="35"/>
      <c r="B100" s="36"/>
      <c r="C100" s="193" t="s">
        <v>148</v>
      </c>
      <c r="D100" s="193" t="s">
        <v>115</v>
      </c>
      <c r="E100" s="194" t="s">
        <v>197</v>
      </c>
      <c r="F100" s="195" t="s">
        <v>198</v>
      </c>
      <c r="G100" s="196" t="s">
        <v>175</v>
      </c>
      <c r="H100" s="197">
        <v>424</v>
      </c>
      <c r="I100" s="198"/>
      <c r="J100" s="199">
        <f>ROUND(I100*H100,2)</f>
        <v>0</v>
      </c>
      <c r="K100" s="195" t="s">
        <v>119</v>
      </c>
      <c r="L100" s="41"/>
      <c r="M100" s="200" t="s">
        <v>19</v>
      </c>
      <c r="N100" s="201" t="s">
        <v>43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136</v>
      </c>
      <c r="AT100" s="204" t="s">
        <v>115</v>
      </c>
      <c r="AU100" s="204" t="s">
        <v>82</v>
      </c>
      <c r="AY100" s="14" t="s">
        <v>114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136</v>
      </c>
      <c r="BM100" s="204" t="s">
        <v>199</v>
      </c>
    </row>
    <row r="101" s="2" customFormat="1">
      <c r="A101" s="35"/>
      <c r="B101" s="36"/>
      <c r="C101" s="37"/>
      <c r="D101" s="206" t="s">
        <v>122</v>
      </c>
      <c r="E101" s="37"/>
      <c r="F101" s="207" t="s">
        <v>200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122</v>
      </c>
      <c r="AU101" s="14" t="s">
        <v>82</v>
      </c>
    </row>
    <row r="102" s="2" customFormat="1" ht="49.05" customHeight="1">
      <c r="A102" s="35"/>
      <c r="B102" s="36"/>
      <c r="C102" s="193" t="s">
        <v>154</v>
      </c>
      <c r="D102" s="193" t="s">
        <v>115</v>
      </c>
      <c r="E102" s="194" t="s">
        <v>201</v>
      </c>
      <c r="F102" s="195" t="s">
        <v>202</v>
      </c>
      <c r="G102" s="196" t="s">
        <v>175</v>
      </c>
      <c r="H102" s="197">
        <v>424</v>
      </c>
      <c r="I102" s="198"/>
      <c r="J102" s="199">
        <f>ROUND(I102*H102,2)</f>
        <v>0</v>
      </c>
      <c r="K102" s="195" t="s">
        <v>119</v>
      </c>
      <c r="L102" s="41"/>
      <c r="M102" s="200" t="s">
        <v>19</v>
      </c>
      <c r="N102" s="201" t="s">
        <v>43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136</v>
      </c>
      <c r="AT102" s="204" t="s">
        <v>115</v>
      </c>
      <c r="AU102" s="204" t="s">
        <v>82</v>
      </c>
      <c r="AY102" s="14" t="s">
        <v>114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80</v>
      </c>
      <c r="BK102" s="205">
        <f>ROUND(I102*H102,2)</f>
        <v>0</v>
      </c>
      <c r="BL102" s="14" t="s">
        <v>136</v>
      </c>
      <c r="BM102" s="204" t="s">
        <v>203</v>
      </c>
    </row>
    <row r="103" s="2" customFormat="1">
      <c r="A103" s="35"/>
      <c r="B103" s="36"/>
      <c r="C103" s="37"/>
      <c r="D103" s="206" t="s">
        <v>122</v>
      </c>
      <c r="E103" s="37"/>
      <c r="F103" s="207" t="s">
        <v>204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122</v>
      </c>
      <c r="AU103" s="14" t="s">
        <v>82</v>
      </c>
    </row>
    <row r="104" s="2" customFormat="1" ht="24.15" customHeight="1">
      <c r="A104" s="35"/>
      <c r="B104" s="36"/>
      <c r="C104" s="193" t="s">
        <v>159</v>
      </c>
      <c r="D104" s="193" t="s">
        <v>115</v>
      </c>
      <c r="E104" s="194" t="s">
        <v>197</v>
      </c>
      <c r="F104" s="195" t="s">
        <v>198</v>
      </c>
      <c r="G104" s="196" t="s">
        <v>175</v>
      </c>
      <c r="H104" s="197">
        <v>4333</v>
      </c>
      <c r="I104" s="198"/>
      <c r="J104" s="199">
        <f>ROUND(I104*H104,2)</f>
        <v>0</v>
      </c>
      <c r="K104" s="195" t="s">
        <v>119</v>
      </c>
      <c r="L104" s="41"/>
      <c r="M104" s="200" t="s">
        <v>19</v>
      </c>
      <c r="N104" s="201" t="s">
        <v>43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136</v>
      </c>
      <c r="AT104" s="204" t="s">
        <v>115</v>
      </c>
      <c r="AU104" s="204" t="s">
        <v>82</v>
      </c>
      <c r="AY104" s="14" t="s">
        <v>114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80</v>
      </c>
      <c r="BK104" s="205">
        <f>ROUND(I104*H104,2)</f>
        <v>0</v>
      </c>
      <c r="BL104" s="14" t="s">
        <v>136</v>
      </c>
      <c r="BM104" s="204" t="s">
        <v>205</v>
      </c>
    </row>
    <row r="105" s="2" customFormat="1">
      <c r="A105" s="35"/>
      <c r="B105" s="36"/>
      <c r="C105" s="37"/>
      <c r="D105" s="206" t="s">
        <v>122</v>
      </c>
      <c r="E105" s="37"/>
      <c r="F105" s="207" t="s">
        <v>200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122</v>
      </c>
      <c r="AU105" s="14" t="s">
        <v>82</v>
      </c>
    </row>
    <row r="106" s="2" customFormat="1" ht="44.25" customHeight="1">
      <c r="A106" s="35"/>
      <c r="B106" s="36"/>
      <c r="C106" s="193" t="s">
        <v>206</v>
      </c>
      <c r="D106" s="193" t="s">
        <v>115</v>
      </c>
      <c r="E106" s="194" t="s">
        <v>207</v>
      </c>
      <c r="F106" s="195" t="s">
        <v>208</v>
      </c>
      <c r="G106" s="196" t="s">
        <v>175</v>
      </c>
      <c r="H106" s="197">
        <v>4282</v>
      </c>
      <c r="I106" s="198"/>
      <c r="J106" s="199">
        <f>ROUND(I106*H106,2)</f>
        <v>0</v>
      </c>
      <c r="K106" s="195" t="s">
        <v>119</v>
      </c>
      <c r="L106" s="41"/>
      <c r="M106" s="200" t="s">
        <v>19</v>
      </c>
      <c r="N106" s="201" t="s">
        <v>43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136</v>
      </c>
      <c r="AT106" s="204" t="s">
        <v>115</v>
      </c>
      <c r="AU106" s="204" t="s">
        <v>82</v>
      </c>
      <c r="AY106" s="14" t="s">
        <v>114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80</v>
      </c>
      <c r="BK106" s="205">
        <f>ROUND(I106*H106,2)</f>
        <v>0</v>
      </c>
      <c r="BL106" s="14" t="s">
        <v>136</v>
      </c>
      <c r="BM106" s="204" t="s">
        <v>209</v>
      </c>
    </row>
    <row r="107" s="2" customFormat="1">
      <c r="A107" s="35"/>
      <c r="B107" s="36"/>
      <c r="C107" s="37"/>
      <c r="D107" s="206" t="s">
        <v>122</v>
      </c>
      <c r="E107" s="37"/>
      <c r="F107" s="207" t="s">
        <v>210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122</v>
      </c>
      <c r="AU107" s="14" t="s">
        <v>82</v>
      </c>
    </row>
    <row r="108" s="2" customFormat="1" ht="24.15" customHeight="1">
      <c r="A108" s="35"/>
      <c r="B108" s="36"/>
      <c r="C108" s="193" t="s">
        <v>211</v>
      </c>
      <c r="D108" s="193" t="s">
        <v>115</v>
      </c>
      <c r="E108" s="194" t="s">
        <v>212</v>
      </c>
      <c r="F108" s="195" t="s">
        <v>213</v>
      </c>
      <c r="G108" s="196" t="s">
        <v>175</v>
      </c>
      <c r="H108" s="197">
        <v>4282</v>
      </c>
      <c r="I108" s="198"/>
      <c r="J108" s="199">
        <f>ROUND(I108*H108,2)</f>
        <v>0</v>
      </c>
      <c r="K108" s="195" t="s">
        <v>119</v>
      </c>
      <c r="L108" s="41"/>
      <c r="M108" s="200" t="s">
        <v>19</v>
      </c>
      <c r="N108" s="201" t="s">
        <v>43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136</v>
      </c>
      <c r="AT108" s="204" t="s">
        <v>115</v>
      </c>
      <c r="AU108" s="204" t="s">
        <v>82</v>
      </c>
      <c r="AY108" s="14" t="s">
        <v>114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80</v>
      </c>
      <c r="BK108" s="205">
        <f>ROUND(I108*H108,2)</f>
        <v>0</v>
      </c>
      <c r="BL108" s="14" t="s">
        <v>136</v>
      </c>
      <c r="BM108" s="204" t="s">
        <v>214</v>
      </c>
    </row>
    <row r="109" s="2" customFormat="1">
      <c r="A109" s="35"/>
      <c r="B109" s="36"/>
      <c r="C109" s="37"/>
      <c r="D109" s="206" t="s">
        <v>122</v>
      </c>
      <c r="E109" s="37"/>
      <c r="F109" s="207" t="s">
        <v>215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122</v>
      </c>
      <c r="AU109" s="14" t="s">
        <v>82</v>
      </c>
    </row>
    <row r="110" s="2" customFormat="1" ht="44.25" customHeight="1">
      <c r="A110" s="35"/>
      <c r="B110" s="36"/>
      <c r="C110" s="193" t="s">
        <v>216</v>
      </c>
      <c r="D110" s="193" t="s">
        <v>115</v>
      </c>
      <c r="E110" s="194" t="s">
        <v>217</v>
      </c>
      <c r="F110" s="195" t="s">
        <v>218</v>
      </c>
      <c r="G110" s="196" t="s">
        <v>175</v>
      </c>
      <c r="H110" s="197">
        <v>4240</v>
      </c>
      <c r="I110" s="198"/>
      <c r="J110" s="199">
        <f>ROUND(I110*H110,2)</f>
        <v>0</v>
      </c>
      <c r="K110" s="195" t="s">
        <v>119</v>
      </c>
      <c r="L110" s="41"/>
      <c r="M110" s="200" t="s">
        <v>19</v>
      </c>
      <c r="N110" s="201" t="s">
        <v>43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136</v>
      </c>
      <c r="AT110" s="204" t="s">
        <v>115</v>
      </c>
      <c r="AU110" s="204" t="s">
        <v>82</v>
      </c>
      <c r="AY110" s="14" t="s">
        <v>114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80</v>
      </c>
      <c r="BK110" s="205">
        <f>ROUND(I110*H110,2)</f>
        <v>0</v>
      </c>
      <c r="BL110" s="14" t="s">
        <v>136</v>
      </c>
      <c r="BM110" s="204" t="s">
        <v>219</v>
      </c>
    </row>
    <row r="111" s="2" customFormat="1">
      <c r="A111" s="35"/>
      <c r="B111" s="36"/>
      <c r="C111" s="37"/>
      <c r="D111" s="206" t="s">
        <v>122</v>
      </c>
      <c r="E111" s="37"/>
      <c r="F111" s="207" t="s">
        <v>220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122</v>
      </c>
      <c r="AU111" s="14" t="s">
        <v>82</v>
      </c>
    </row>
    <row r="112" s="2" customFormat="1" ht="37.8" customHeight="1">
      <c r="A112" s="35"/>
      <c r="B112" s="36"/>
      <c r="C112" s="193" t="s">
        <v>8</v>
      </c>
      <c r="D112" s="193" t="s">
        <v>115</v>
      </c>
      <c r="E112" s="194" t="s">
        <v>221</v>
      </c>
      <c r="F112" s="195" t="s">
        <v>222</v>
      </c>
      <c r="G112" s="196" t="s">
        <v>175</v>
      </c>
      <c r="H112" s="197">
        <v>585</v>
      </c>
      <c r="I112" s="198"/>
      <c r="J112" s="199">
        <f>ROUND(I112*H112,2)</f>
        <v>0</v>
      </c>
      <c r="K112" s="195" t="s">
        <v>119</v>
      </c>
      <c r="L112" s="41"/>
      <c r="M112" s="200" t="s">
        <v>19</v>
      </c>
      <c r="N112" s="201" t="s">
        <v>43</v>
      </c>
      <c r="O112" s="81"/>
      <c r="P112" s="202">
        <f>O112*H112</f>
        <v>0</v>
      </c>
      <c r="Q112" s="202">
        <v>0.32400000000000001</v>
      </c>
      <c r="R112" s="202">
        <f>Q112*H112</f>
        <v>189.53999999999999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136</v>
      </c>
      <c r="AT112" s="204" t="s">
        <v>115</v>
      </c>
      <c r="AU112" s="204" t="s">
        <v>82</v>
      </c>
      <c r="AY112" s="14" t="s">
        <v>114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80</v>
      </c>
      <c r="BK112" s="205">
        <f>ROUND(I112*H112,2)</f>
        <v>0</v>
      </c>
      <c r="BL112" s="14" t="s">
        <v>136</v>
      </c>
      <c r="BM112" s="204" t="s">
        <v>223</v>
      </c>
    </row>
    <row r="113" s="2" customFormat="1">
      <c r="A113" s="35"/>
      <c r="B113" s="36"/>
      <c r="C113" s="37"/>
      <c r="D113" s="206" t="s">
        <v>122</v>
      </c>
      <c r="E113" s="37"/>
      <c r="F113" s="207" t="s">
        <v>224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122</v>
      </c>
      <c r="AU113" s="14" t="s">
        <v>82</v>
      </c>
    </row>
    <row r="114" s="2" customFormat="1" ht="55.5" customHeight="1">
      <c r="A114" s="35"/>
      <c r="B114" s="36"/>
      <c r="C114" s="193" t="s">
        <v>225</v>
      </c>
      <c r="D114" s="193" t="s">
        <v>115</v>
      </c>
      <c r="E114" s="194" t="s">
        <v>226</v>
      </c>
      <c r="F114" s="195" t="s">
        <v>227</v>
      </c>
      <c r="G114" s="196" t="s">
        <v>175</v>
      </c>
      <c r="H114" s="197">
        <v>80</v>
      </c>
      <c r="I114" s="198"/>
      <c r="J114" s="199">
        <f>ROUND(I114*H114,2)</f>
        <v>0</v>
      </c>
      <c r="K114" s="195" t="s">
        <v>119</v>
      </c>
      <c r="L114" s="41"/>
      <c r="M114" s="200" t="s">
        <v>19</v>
      </c>
      <c r="N114" s="201" t="s">
        <v>43</v>
      </c>
      <c r="O114" s="81"/>
      <c r="P114" s="202">
        <f>O114*H114</f>
        <v>0</v>
      </c>
      <c r="Q114" s="202">
        <v>0.19536000000000001</v>
      </c>
      <c r="R114" s="202">
        <f>Q114*H114</f>
        <v>15.6288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136</v>
      </c>
      <c r="AT114" s="204" t="s">
        <v>115</v>
      </c>
      <c r="AU114" s="204" t="s">
        <v>82</v>
      </c>
      <c r="AY114" s="14" t="s">
        <v>114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80</v>
      </c>
      <c r="BK114" s="205">
        <f>ROUND(I114*H114,2)</f>
        <v>0</v>
      </c>
      <c r="BL114" s="14" t="s">
        <v>136</v>
      </c>
      <c r="BM114" s="204" t="s">
        <v>228</v>
      </c>
    </row>
    <row r="115" s="2" customFormat="1">
      <c r="A115" s="35"/>
      <c r="B115" s="36"/>
      <c r="C115" s="37"/>
      <c r="D115" s="206" t="s">
        <v>122</v>
      </c>
      <c r="E115" s="37"/>
      <c r="F115" s="207" t="s">
        <v>229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122</v>
      </c>
      <c r="AU115" s="14" t="s">
        <v>82</v>
      </c>
    </row>
    <row r="116" s="2" customFormat="1" ht="16.5" customHeight="1">
      <c r="A116" s="35"/>
      <c r="B116" s="36"/>
      <c r="C116" s="226" t="s">
        <v>230</v>
      </c>
      <c r="D116" s="226" t="s">
        <v>231</v>
      </c>
      <c r="E116" s="227" t="s">
        <v>232</v>
      </c>
      <c r="F116" s="228" t="s">
        <v>233</v>
      </c>
      <c r="G116" s="229" t="s">
        <v>175</v>
      </c>
      <c r="H116" s="230">
        <v>80.799999999999997</v>
      </c>
      <c r="I116" s="231"/>
      <c r="J116" s="232">
        <f>ROUND(I116*H116,2)</f>
        <v>0</v>
      </c>
      <c r="K116" s="228" t="s">
        <v>119</v>
      </c>
      <c r="L116" s="233"/>
      <c r="M116" s="234" t="s">
        <v>19</v>
      </c>
      <c r="N116" s="235" t="s">
        <v>43</v>
      </c>
      <c r="O116" s="81"/>
      <c r="P116" s="202">
        <f>O116*H116</f>
        <v>0</v>
      </c>
      <c r="Q116" s="202">
        <v>0.41699999999999998</v>
      </c>
      <c r="R116" s="202">
        <f>Q116*H116</f>
        <v>33.693599999999996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159</v>
      </c>
      <c r="AT116" s="204" t="s">
        <v>231</v>
      </c>
      <c r="AU116" s="204" t="s">
        <v>82</v>
      </c>
      <c r="AY116" s="14" t="s">
        <v>114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80</v>
      </c>
      <c r="BK116" s="205">
        <f>ROUND(I116*H116,2)</f>
        <v>0</v>
      </c>
      <c r="BL116" s="14" t="s">
        <v>136</v>
      </c>
      <c r="BM116" s="204" t="s">
        <v>234</v>
      </c>
    </row>
    <row r="117" s="11" customFormat="1" ht="22.8" customHeight="1">
      <c r="A117" s="11"/>
      <c r="B117" s="179"/>
      <c r="C117" s="180"/>
      <c r="D117" s="181" t="s">
        <v>71</v>
      </c>
      <c r="E117" s="224" t="s">
        <v>206</v>
      </c>
      <c r="F117" s="224" t="s">
        <v>235</v>
      </c>
      <c r="G117" s="180"/>
      <c r="H117" s="180"/>
      <c r="I117" s="183"/>
      <c r="J117" s="225">
        <f>BK117</f>
        <v>0</v>
      </c>
      <c r="K117" s="180"/>
      <c r="L117" s="185"/>
      <c r="M117" s="186"/>
      <c r="N117" s="187"/>
      <c r="O117" s="187"/>
      <c r="P117" s="188">
        <f>SUM(P118:P167)</f>
        <v>0</v>
      </c>
      <c r="Q117" s="187"/>
      <c r="R117" s="188">
        <f>SUM(R118:R167)</f>
        <v>18.143152000000001</v>
      </c>
      <c r="S117" s="187"/>
      <c r="T117" s="189">
        <f>SUM(T118:T167)</f>
        <v>259.97199999999998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190" t="s">
        <v>80</v>
      </c>
      <c r="AT117" s="191" t="s">
        <v>71</v>
      </c>
      <c r="AU117" s="191" t="s">
        <v>80</v>
      </c>
      <c r="AY117" s="190" t="s">
        <v>114</v>
      </c>
      <c r="BK117" s="192">
        <f>SUM(BK118:BK167)</f>
        <v>0</v>
      </c>
    </row>
    <row r="118" s="2" customFormat="1" ht="49.05" customHeight="1">
      <c r="A118" s="35"/>
      <c r="B118" s="36"/>
      <c r="C118" s="193" t="s">
        <v>236</v>
      </c>
      <c r="D118" s="193" t="s">
        <v>115</v>
      </c>
      <c r="E118" s="194" t="s">
        <v>237</v>
      </c>
      <c r="F118" s="195" t="s">
        <v>238</v>
      </c>
      <c r="G118" s="196" t="s">
        <v>193</v>
      </c>
      <c r="H118" s="197">
        <v>20</v>
      </c>
      <c r="I118" s="198"/>
      <c r="J118" s="199">
        <f>ROUND(I118*H118,2)</f>
        <v>0</v>
      </c>
      <c r="K118" s="195" t="s">
        <v>119</v>
      </c>
      <c r="L118" s="41"/>
      <c r="M118" s="200" t="s">
        <v>19</v>
      </c>
      <c r="N118" s="201" t="s">
        <v>43</v>
      </c>
      <c r="O118" s="81"/>
      <c r="P118" s="202">
        <f>O118*H118</f>
        <v>0</v>
      </c>
      <c r="Q118" s="202">
        <v>0.20219000000000001</v>
      </c>
      <c r="R118" s="202">
        <f>Q118*H118</f>
        <v>4.0438000000000001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136</v>
      </c>
      <c r="AT118" s="204" t="s">
        <v>115</v>
      </c>
      <c r="AU118" s="204" t="s">
        <v>82</v>
      </c>
      <c r="AY118" s="14" t="s">
        <v>114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80</v>
      </c>
      <c r="BK118" s="205">
        <f>ROUND(I118*H118,2)</f>
        <v>0</v>
      </c>
      <c r="BL118" s="14" t="s">
        <v>136</v>
      </c>
      <c r="BM118" s="204" t="s">
        <v>239</v>
      </c>
    </row>
    <row r="119" s="2" customFormat="1">
      <c r="A119" s="35"/>
      <c r="B119" s="36"/>
      <c r="C119" s="37"/>
      <c r="D119" s="206" t="s">
        <v>122</v>
      </c>
      <c r="E119" s="37"/>
      <c r="F119" s="207" t="s">
        <v>240</v>
      </c>
      <c r="G119" s="37"/>
      <c r="H119" s="37"/>
      <c r="I119" s="208"/>
      <c r="J119" s="37"/>
      <c r="K119" s="37"/>
      <c r="L119" s="41"/>
      <c r="M119" s="209"/>
      <c r="N119" s="210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122</v>
      </c>
      <c r="AU119" s="14" t="s">
        <v>82</v>
      </c>
    </row>
    <row r="120" s="2" customFormat="1" ht="16.5" customHeight="1">
      <c r="A120" s="35"/>
      <c r="B120" s="36"/>
      <c r="C120" s="226" t="s">
        <v>241</v>
      </c>
      <c r="D120" s="226" t="s">
        <v>231</v>
      </c>
      <c r="E120" s="227" t="s">
        <v>242</v>
      </c>
      <c r="F120" s="228" t="s">
        <v>243</v>
      </c>
      <c r="G120" s="229" t="s">
        <v>193</v>
      </c>
      <c r="H120" s="230">
        <v>20.399999999999999</v>
      </c>
      <c r="I120" s="231"/>
      <c r="J120" s="232">
        <f>ROUND(I120*H120,2)</f>
        <v>0</v>
      </c>
      <c r="K120" s="228" t="s">
        <v>119</v>
      </c>
      <c r="L120" s="233"/>
      <c r="M120" s="234" t="s">
        <v>19</v>
      </c>
      <c r="N120" s="235" t="s">
        <v>43</v>
      </c>
      <c r="O120" s="81"/>
      <c r="P120" s="202">
        <f>O120*H120</f>
        <v>0</v>
      </c>
      <c r="Q120" s="202">
        <v>0.10199999999999999</v>
      </c>
      <c r="R120" s="202">
        <f>Q120*H120</f>
        <v>2.0807999999999995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159</v>
      </c>
      <c r="AT120" s="204" t="s">
        <v>231</v>
      </c>
      <c r="AU120" s="204" t="s">
        <v>82</v>
      </c>
      <c r="AY120" s="14" t="s">
        <v>114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4" t="s">
        <v>80</v>
      </c>
      <c r="BK120" s="205">
        <f>ROUND(I120*H120,2)</f>
        <v>0</v>
      </c>
      <c r="BL120" s="14" t="s">
        <v>136</v>
      </c>
      <c r="BM120" s="204" t="s">
        <v>244</v>
      </c>
    </row>
    <row r="121" s="2" customFormat="1" ht="55.5" customHeight="1">
      <c r="A121" s="35"/>
      <c r="B121" s="36"/>
      <c r="C121" s="193" t="s">
        <v>245</v>
      </c>
      <c r="D121" s="193" t="s">
        <v>115</v>
      </c>
      <c r="E121" s="194" t="s">
        <v>246</v>
      </c>
      <c r="F121" s="195" t="s">
        <v>247</v>
      </c>
      <c r="G121" s="196" t="s">
        <v>193</v>
      </c>
      <c r="H121" s="197">
        <v>20</v>
      </c>
      <c r="I121" s="198"/>
      <c r="J121" s="199">
        <f>ROUND(I121*H121,2)</f>
        <v>0</v>
      </c>
      <c r="K121" s="195" t="s">
        <v>119</v>
      </c>
      <c r="L121" s="41"/>
      <c r="M121" s="200" t="s">
        <v>19</v>
      </c>
      <c r="N121" s="201" t="s">
        <v>43</v>
      </c>
      <c r="O121" s="81"/>
      <c r="P121" s="202">
        <f>O121*H121</f>
        <v>0</v>
      </c>
      <c r="Q121" s="202">
        <v>0.12095</v>
      </c>
      <c r="R121" s="202">
        <f>Q121*H121</f>
        <v>2.419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136</v>
      </c>
      <c r="AT121" s="204" t="s">
        <v>115</v>
      </c>
      <c r="AU121" s="204" t="s">
        <v>82</v>
      </c>
      <c r="AY121" s="14" t="s">
        <v>114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4" t="s">
        <v>80</v>
      </c>
      <c r="BK121" s="205">
        <f>ROUND(I121*H121,2)</f>
        <v>0</v>
      </c>
      <c r="BL121" s="14" t="s">
        <v>136</v>
      </c>
      <c r="BM121" s="204" t="s">
        <v>248</v>
      </c>
    </row>
    <row r="122" s="2" customFormat="1">
      <c r="A122" s="35"/>
      <c r="B122" s="36"/>
      <c r="C122" s="37"/>
      <c r="D122" s="206" t="s">
        <v>122</v>
      </c>
      <c r="E122" s="37"/>
      <c r="F122" s="207" t="s">
        <v>249</v>
      </c>
      <c r="G122" s="37"/>
      <c r="H122" s="37"/>
      <c r="I122" s="208"/>
      <c r="J122" s="37"/>
      <c r="K122" s="37"/>
      <c r="L122" s="41"/>
      <c r="M122" s="209"/>
      <c r="N122" s="210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122</v>
      </c>
      <c r="AU122" s="14" t="s">
        <v>82</v>
      </c>
    </row>
    <row r="123" s="2" customFormat="1" ht="16.5" customHeight="1">
      <c r="A123" s="35"/>
      <c r="B123" s="36"/>
      <c r="C123" s="226" t="s">
        <v>250</v>
      </c>
      <c r="D123" s="226" t="s">
        <v>231</v>
      </c>
      <c r="E123" s="227" t="s">
        <v>251</v>
      </c>
      <c r="F123" s="228" t="s">
        <v>252</v>
      </c>
      <c r="G123" s="229" t="s">
        <v>193</v>
      </c>
      <c r="H123" s="230">
        <v>20.399999999999999</v>
      </c>
      <c r="I123" s="231"/>
      <c r="J123" s="232">
        <f>ROUND(I123*H123,2)</f>
        <v>0</v>
      </c>
      <c r="K123" s="228" t="s">
        <v>119</v>
      </c>
      <c r="L123" s="233"/>
      <c r="M123" s="234" t="s">
        <v>19</v>
      </c>
      <c r="N123" s="235" t="s">
        <v>43</v>
      </c>
      <c r="O123" s="81"/>
      <c r="P123" s="202">
        <f>O123*H123</f>
        <v>0</v>
      </c>
      <c r="Q123" s="202">
        <v>0.028129999999999999</v>
      </c>
      <c r="R123" s="202">
        <f>Q123*H123</f>
        <v>0.57385199999999992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159</v>
      </c>
      <c r="AT123" s="204" t="s">
        <v>231</v>
      </c>
      <c r="AU123" s="204" t="s">
        <v>82</v>
      </c>
      <c r="AY123" s="14" t="s">
        <v>114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4" t="s">
        <v>80</v>
      </c>
      <c r="BK123" s="205">
        <f>ROUND(I123*H123,2)</f>
        <v>0</v>
      </c>
      <c r="BL123" s="14" t="s">
        <v>136</v>
      </c>
      <c r="BM123" s="204" t="s">
        <v>253</v>
      </c>
    </row>
    <row r="124" s="2" customFormat="1" ht="78" customHeight="1">
      <c r="A124" s="35"/>
      <c r="B124" s="36"/>
      <c r="C124" s="193" t="s">
        <v>254</v>
      </c>
      <c r="D124" s="193" t="s">
        <v>115</v>
      </c>
      <c r="E124" s="194" t="s">
        <v>255</v>
      </c>
      <c r="F124" s="195" t="s">
        <v>256</v>
      </c>
      <c r="G124" s="196" t="s">
        <v>193</v>
      </c>
      <c r="H124" s="197">
        <v>200</v>
      </c>
      <c r="I124" s="198"/>
      <c r="J124" s="199">
        <f>ROUND(I124*H124,2)</f>
        <v>0</v>
      </c>
      <c r="K124" s="195" t="s">
        <v>119</v>
      </c>
      <c r="L124" s="41"/>
      <c r="M124" s="200" t="s">
        <v>19</v>
      </c>
      <c r="N124" s="201" t="s">
        <v>43</v>
      </c>
      <c r="O124" s="81"/>
      <c r="P124" s="202">
        <f>O124*H124</f>
        <v>0</v>
      </c>
      <c r="Q124" s="202">
        <v>9.0000000000000006E-05</v>
      </c>
      <c r="R124" s="202">
        <f>Q124*H124</f>
        <v>0.018000000000000002</v>
      </c>
      <c r="S124" s="202">
        <v>0.042000000000000003</v>
      </c>
      <c r="T124" s="203">
        <f>S124*H124</f>
        <v>8.4000000000000004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136</v>
      </c>
      <c r="AT124" s="204" t="s">
        <v>115</v>
      </c>
      <c r="AU124" s="204" t="s">
        <v>82</v>
      </c>
      <c r="AY124" s="14" t="s">
        <v>114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4" t="s">
        <v>80</v>
      </c>
      <c r="BK124" s="205">
        <f>ROUND(I124*H124,2)</f>
        <v>0</v>
      </c>
      <c r="BL124" s="14" t="s">
        <v>136</v>
      </c>
      <c r="BM124" s="204" t="s">
        <v>257</v>
      </c>
    </row>
    <row r="125" s="2" customFormat="1">
      <c r="A125" s="35"/>
      <c r="B125" s="36"/>
      <c r="C125" s="37"/>
      <c r="D125" s="206" t="s">
        <v>122</v>
      </c>
      <c r="E125" s="37"/>
      <c r="F125" s="207" t="s">
        <v>258</v>
      </c>
      <c r="G125" s="37"/>
      <c r="H125" s="37"/>
      <c r="I125" s="208"/>
      <c r="J125" s="37"/>
      <c r="K125" s="37"/>
      <c r="L125" s="41"/>
      <c r="M125" s="209"/>
      <c r="N125" s="210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122</v>
      </c>
      <c r="AU125" s="14" t="s">
        <v>82</v>
      </c>
    </row>
    <row r="126" s="2" customFormat="1" ht="37.8" customHeight="1">
      <c r="A126" s="35"/>
      <c r="B126" s="36"/>
      <c r="C126" s="193" t="s">
        <v>259</v>
      </c>
      <c r="D126" s="193" t="s">
        <v>115</v>
      </c>
      <c r="E126" s="194" t="s">
        <v>260</v>
      </c>
      <c r="F126" s="195" t="s">
        <v>261</v>
      </c>
      <c r="G126" s="196" t="s">
        <v>193</v>
      </c>
      <c r="H126" s="197">
        <v>184</v>
      </c>
      <c r="I126" s="198"/>
      <c r="J126" s="199">
        <f>ROUND(I126*H126,2)</f>
        <v>0</v>
      </c>
      <c r="K126" s="195" t="s">
        <v>119</v>
      </c>
      <c r="L126" s="41"/>
      <c r="M126" s="200" t="s">
        <v>19</v>
      </c>
      <c r="N126" s="201" t="s">
        <v>43</v>
      </c>
      <c r="O126" s="81"/>
      <c r="P126" s="202">
        <f>O126*H126</f>
        <v>0</v>
      </c>
      <c r="Q126" s="202">
        <v>0.029999999999999999</v>
      </c>
      <c r="R126" s="202">
        <f>Q126*H126</f>
        <v>5.5199999999999996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136</v>
      </c>
      <c r="AT126" s="204" t="s">
        <v>115</v>
      </c>
      <c r="AU126" s="204" t="s">
        <v>82</v>
      </c>
      <c r="AY126" s="14" t="s">
        <v>114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4" t="s">
        <v>80</v>
      </c>
      <c r="BK126" s="205">
        <f>ROUND(I126*H126,2)</f>
        <v>0</v>
      </c>
      <c r="BL126" s="14" t="s">
        <v>136</v>
      </c>
      <c r="BM126" s="204" t="s">
        <v>262</v>
      </c>
    </row>
    <row r="127" s="2" customFormat="1">
      <c r="A127" s="35"/>
      <c r="B127" s="36"/>
      <c r="C127" s="37"/>
      <c r="D127" s="206" t="s">
        <v>122</v>
      </c>
      <c r="E127" s="37"/>
      <c r="F127" s="207" t="s">
        <v>263</v>
      </c>
      <c r="G127" s="37"/>
      <c r="H127" s="37"/>
      <c r="I127" s="208"/>
      <c r="J127" s="37"/>
      <c r="K127" s="37"/>
      <c r="L127" s="41"/>
      <c r="M127" s="209"/>
      <c r="N127" s="210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122</v>
      </c>
      <c r="AU127" s="14" t="s">
        <v>82</v>
      </c>
    </row>
    <row r="128" s="2" customFormat="1" ht="33" customHeight="1">
      <c r="A128" s="35"/>
      <c r="B128" s="36"/>
      <c r="C128" s="193" t="s">
        <v>7</v>
      </c>
      <c r="D128" s="193" t="s">
        <v>115</v>
      </c>
      <c r="E128" s="194" t="s">
        <v>264</v>
      </c>
      <c r="F128" s="195" t="s">
        <v>265</v>
      </c>
      <c r="G128" s="196" t="s">
        <v>193</v>
      </c>
      <c r="H128" s="197">
        <v>16</v>
      </c>
      <c r="I128" s="198"/>
      <c r="J128" s="199">
        <f>ROUND(I128*H128,2)</f>
        <v>0</v>
      </c>
      <c r="K128" s="195" t="s">
        <v>266</v>
      </c>
      <c r="L128" s="41"/>
      <c r="M128" s="200" t="s">
        <v>19</v>
      </c>
      <c r="N128" s="201" t="s">
        <v>43</v>
      </c>
      <c r="O128" s="81"/>
      <c r="P128" s="202">
        <f>O128*H128</f>
        <v>0</v>
      </c>
      <c r="Q128" s="202">
        <v>0.027799999999999998</v>
      </c>
      <c r="R128" s="202">
        <f>Q128*H128</f>
        <v>0.44479999999999997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136</v>
      </c>
      <c r="AT128" s="204" t="s">
        <v>115</v>
      </c>
      <c r="AU128" s="204" t="s">
        <v>82</v>
      </c>
      <c r="AY128" s="14" t="s">
        <v>114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4" t="s">
        <v>80</v>
      </c>
      <c r="BK128" s="205">
        <f>ROUND(I128*H128,2)</f>
        <v>0</v>
      </c>
      <c r="BL128" s="14" t="s">
        <v>136</v>
      </c>
      <c r="BM128" s="204" t="s">
        <v>267</v>
      </c>
    </row>
    <row r="129" s="2" customFormat="1">
      <c r="A129" s="35"/>
      <c r="B129" s="36"/>
      <c r="C129" s="37"/>
      <c r="D129" s="206" t="s">
        <v>122</v>
      </c>
      <c r="E129" s="37"/>
      <c r="F129" s="207" t="s">
        <v>268</v>
      </c>
      <c r="G129" s="37"/>
      <c r="H129" s="37"/>
      <c r="I129" s="208"/>
      <c r="J129" s="37"/>
      <c r="K129" s="37"/>
      <c r="L129" s="41"/>
      <c r="M129" s="209"/>
      <c r="N129" s="210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122</v>
      </c>
      <c r="AU129" s="14" t="s">
        <v>82</v>
      </c>
    </row>
    <row r="130" s="2" customFormat="1" ht="24.15" customHeight="1">
      <c r="A130" s="35"/>
      <c r="B130" s="36"/>
      <c r="C130" s="193" t="s">
        <v>269</v>
      </c>
      <c r="D130" s="193" t="s">
        <v>115</v>
      </c>
      <c r="E130" s="194" t="s">
        <v>270</v>
      </c>
      <c r="F130" s="195" t="s">
        <v>271</v>
      </c>
      <c r="G130" s="196" t="s">
        <v>126</v>
      </c>
      <c r="H130" s="197">
        <v>14</v>
      </c>
      <c r="I130" s="198"/>
      <c r="J130" s="199">
        <f>ROUND(I130*H130,2)</f>
        <v>0</v>
      </c>
      <c r="K130" s="195" t="s">
        <v>119</v>
      </c>
      <c r="L130" s="41"/>
      <c r="M130" s="200" t="s">
        <v>19</v>
      </c>
      <c r="N130" s="201" t="s">
        <v>43</v>
      </c>
      <c r="O130" s="8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136</v>
      </c>
      <c r="AT130" s="204" t="s">
        <v>115</v>
      </c>
      <c r="AU130" s="204" t="s">
        <v>82</v>
      </c>
      <c r="AY130" s="14" t="s">
        <v>114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4" t="s">
        <v>80</v>
      </c>
      <c r="BK130" s="205">
        <f>ROUND(I130*H130,2)</f>
        <v>0</v>
      </c>
      <c r="BL130" s="14" t="s">
        <v>136</v>
      </c>
      <c r="BM130" s="204" t="s">
        <v>272</v>
      </c>
    </row>
    <row r="131" s="2" customFormat="1">
      <c r="A131" s="35"/>
      <c r="B131" s="36"/>
      <c r="C131" s="37"/>
      <c r="D131" s="206" t="s">
        <v>122</v>
      </c>
      <c r="E131" s="37"/>
      <c r="F131" s="207" t="s">
        <v>273</v>
      </c>
      <c r="G131" s="37"/>
      <c r="H131" s="37"/>
      <c r="I131" s="208"/>
      <c r="J131" s="37"/>
      <c r="K131" s="37"/>
      <c r="L131" s="41"/>
      <c r="M131" s="209"/>
      <c r="N131" s="210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122</v>
      </c>
      <c r="AU131" s="14" t="s">
        <v>82</v>
      </c>
    </row>
    <row r="132" s="2" customFormat="1" ht="16.5" customHeight="1">
      <c r="A132" s="35"/>
      <c r="B132" s="36"/>
      <c r="C132" s="226" t="s">
        <v>274</v>
      </c>
      <c r="D132" s="226" t="s">
        <v>231</v>
      </c>
      <c r="E132" s="227" t="s">
        <v>275</v>
      </c>
      <c r="F132" s="228" t="s">
        <v>276</v>
      </c>
      <c r="G132" s="229" t="s">
        <v>126</v>
      </c>
      <c r="H132" s="230">
        <v>14</v>
      </c>
      <c r="I132" s="231"/>
      <c r="J132" s="232">
        <f>ROUND(I132*H132,2)</f>
        <v>0</v>
      </c>
      <c r="K132" s="228" t="s">
        <v>119</v>
      </c>
      <c r="L132" s="233"/>
      <c r="M132" s="234" t="s">
        <v>19</v>
      </c>
      <c r="N132" s="235" t="s">
        <v>43</v>
      </c>
      <c r="O132" s="81"/>
      <c r="P132" s="202">
        <f>O132*H132</f>
        <v>0</v>
      </c>
      <c r="Q132" s="202">
        <v>0.0014499999999999999</v>
      </c>
      <c r="R132" s="202">
        <f>Q132*H132</f>
        <v>0.020299999999999999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159</v>
      </c>
      <c r="AT132" s="204" t="s">
        <v>231</v>
      </c>
      <c r="AU132" s="204" t="s">
        <v>82</v>
      </c>
      <c r="AY132" s="14" t="s">
        <v>114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4" t="s">
        <v>80</v>
      </c>
      <c r="BK132" s="205">
        <f>ROUND(I132*H132,2)</f>
        <v>0</v>
      </c>
      <c r="BL132" s="14" t="s">
        <v>136</v>
      </c>
      <c r="BM132" s="204" t="s">
        <v>277</v>
      </c>
    </row>
    <row r="133" s="2" customFormat="1" ht="24.15" customHeight="1">
      <c r="A133" s="35"/>
      <c r="B133" s="36"/>
      <c r="C133" s="193" t="s">
        <v>278</v>
      </c>
      <c r="D133" s="193" t="s">
        <v>115</v>
      </c>
      <c r="E133" s="194" t="s">
        <v>279</v>
      </c>
      <c r="F133" s="195" t="s">
        <v>280</v>
      </c>
      <c r="G133" s="196" t="s">
        <v>126</v>
      </c>
      <c r="H133" s="197">
        <v>16</v>
      </c>
      <c r="I133" s="198"/>
      <c r="J133" s="199">
        <f>ROUND(I133*H133,2)</f>
        <v>0</v>
      </c>
      <c r="K133" s="195" t="s">
        <v>119</v>
      </c>
      <c r="L133" s="41"/>
      <c r="M133" s="200" t="s">
        <v>19</v>
      </c>
      <c r="N133" s="201" t="s">
        <v>43</v>
      </c>
      <c r="O133" s="81"/>
      <c r="P133" s="202">
        <f>O133*H133</f>
        <v>0</v>
      </c>
      <c r="Q133" s="202">
        <v>0.00069999999999999999</v>
      </c>
      <c r="R133" s="202">
        <f>Q133*H133</f>
        <v>0.0112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136</v>
      </c>
      <c r="AT133" s="204" t="s">
        <v>115</v>
      </c>
      <c r="AU133" s="204" t="s">
        <v>82</v>
      </c>
      <c r="AY133" s="14" t="s">
        <v>114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4" t="s">
        <v>80</v>
      </c>
      <c r="BK133" s="205">
        <f>ROUND(I133*H133,2)</f>
        <v>0</v>
      </c>
      <c r="BL133" s="14" t="s">
        <v>136</v>
      </c>
      <c r="BM133" s="204" t="s">
        <v>281</v>
      </c>
    </row>
    <row r="134" s="2" customFormat="1">
      <c r="A134" s="35"/>
      <c r="B134" s="36"/>
      <c r="C134" s="37"/>
      <c r="D134" s="206" t="s">
        <v>122</v>
      </c>
      <c r="E134" s="37"/>
      <c r="F134" s="207" t="s">
        <v>282</v>
      </c>
      <c r="G134" s="37"/>
      <c r="H134" s="37"/>
      <c r="I134" s="208"/>
      <c r="J134" s="37"/>
      <c r="K134" s="37"/>
      <c r="L134" s="41"/>
      <c r="M134" s="209"/>
      <c r="N134" s="210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122</v>
      </c>
      <c r="AU134" s="14" t="s">
        <v>82</v>
      </c>
    </row>
    <row r="135" s="2" customFormat="1" ht="21.75" customHeight="1">
      <c r="A135" s="35"/>
      <c r="B135" s="36"/>
      <c r="C135" s="226" t="s">
        <v>283</v>
      </c>
      <c r="D135" s="226" t="s">
        <v>231</v>
      </c>
      <c r="E135" s="227" t="s">
        <v>284</v>
      </c>
      <c r="F135" s="228" t="s">
        <v>285</v>
      </c>
      <c r="G135" s="229" t="s">
        <v>126</v>
      </c>
      <c r="H135" s="230">
        <v>1</v>
      </c>
      <c r="I135" s="231"/>
      <c r="J135" s="232">
        <f>ROUND(I135*H135,2)</f>
        <v>0</v>
      </c>
      <c r="K135" s="228" t="s">
        <v>119</v>
      </c>
      <c r="L135" s="233"/>
      <c r="M135" s="234" t="s">
        <v>19</v>
      </c>
      <c r="N135" s="235" t="s">
        <v>43</v>
      </c>
      <c r="O135" s="81"/>
      <c r="P135" s="202">
        <f>O135*H135</f>
        <v>0</v>
      </c>
      <c r="Q135" s="202">
        <v>0.0050000000000000001</v>
      </c>
      <c r="R135" s="202">
        <f>Q135*H135</f>
        <v>0.0050000000000000001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159</v>
      </c>
      <c r="AT135" s="204" t="s">
        <v>231</v>
      </c>
      <c r="AU135" s="204" t="s">
        <v>82</v>
      </c>
      <c r="AY135" s="14" t="s">
        <v>114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4" t="s">
        <v>80</v>
      </c>
      <c r="BK135" s="205">
        <f>ROUND(I135*H135,2)</f>
        <v>0</v>
      </c>
      <c r="BL135" s="14" t="s">
        <v>136</v>
      </c>
      <c r="BM135" s="204" t="s">
        <v>286</v>
      </c>
    </row>
    <row r="136" s="2" customFormat="1" ht="16.5" customHeight="1">
      <c r="A136" s="35"/>
      <c r="B136" s="36"/>
      <c r="C136" s="226" t="s">
        <v>287</v>
      </c>
      <c r="D136" s="226" t="s">
        <v>231</v>
      </c>
      <c r="E136" s="227" t="s">
        <v>288</v>
      </c>
      <c r="F136" s="228" t="s">
        <v>289</v>
      </c>
      <c r="G136" s="229" t="s">
        <v>126</v>
      </c>
      <c r="H136" s="230">
        <v>5</v>
      </c>
      <c r="I136" s="231"/>
      <c r="J136" s="232">
        <f>ROUND(I136*H136,2)</f>
        <v>0</v>
      </c>
      <c r="K136" s="228" t="s">
        <v>119</v>
      </c>
      <c r="L136" s="233"/>
      <c r="M136" s="234" t="s">
        <v>19</v>
      </c>
      <c r="N136" s="235" t="s">
        <v>43</v>
      </c>
      <c r="O136" s="81"/>
      <c r="P136" s="202">
        <f>O136*H136</f>
        <v>0</v>
      </c>
      <c r="Q136" s="202">
        <v>0.0050000000000000001</v>
      </c>
      <c r="R136" s="202">
        <f>Q136*H136</f>
        <v>0.025000000000000001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159</v>
      </c>
      <c r="AT136" s="204" t="s">
        <v>231</v>
      </c>
      <c r="AU136" s="204" t="s">
        <v>82</v>
      </c>
      <c r="AY136" s="14" t="s">
        <v>114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4" t="s">
        <v>80</v>
      </c>
      <c r="BK136" s="205">
        <f>ROUND(I136*H136,2)</f>
        <v>0</v>
      </c>
      <c r="BL136" s="14" t="s">
        <v>136</v>
      </c>
      <c r="BM136" s="204" t="s">
        <v>290</v>
      </c>
    </row>
    <row r="137" s="2" customFormat="1" ht="24.15" customHeight="1">
      <c r="A137" s="35"/>
      <c r="B137" s="36"/>
      <c r="C137" s="226" t="s">
        <v>291</v>
      </c>
      <c r="D137" s="226" t="s">
        <v>231</v>
      </c>
      <c r="E137" s="227" t="s">
        <v>292</v>
      </c>
      <c r="F137" s="228" t="s">
        <v>293</v>
      </c>
      <c r="G137" s="229" t="s">
        <v>126</v>
      </c>
      <c r="H137" s="230">
        <v>9</v>
      </c>
      <c r="I137" s="231"/>
      <c r="J137" s="232">
        <f>ROUND(I137*H137,2)</f>
        <v>0</v>
      </c>
      <c r="K137" s="228" t="s">
        <v>119</v>
      </c>
      <c r="L137" s="233"/>
      <c r="M137" s="234" t="s">
        <v>19</v>
      </c>
      <c r="N137" s="235" t="s">
        <v>43</v>
      </c>
      <c r="O137" s="81"/>
      <c r="P137" s="202">
        <f>O137*H137</f>
        <v>0</v>
      </c>
      <c r="Q137" s="202">
        <v>0.0025000000000000001</v>
      </c>
      <c r="R137" s="202">
        <f>Q137*H137</f>
        <v>0.022499999999999999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159</v>
      </c>
      <c r="AT137" s="204" t="s">
        <v>231</v>
      </c>
      <c r="AU137" s="204" t="s">
        <v>82</v>
      </c>
      <c r="AY137" s="14" t="s">
        <v>114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4" t="s">
        <v>80</v>
      </c>
      <c r="BK137" s="205">
        <f>ROUND(I137*H137,2)</f>
        <v>0</v>
      </c>
      <c r="BL137" s="14" t="s">
        <v>136</v>
      </c>
      <c r="BM137" s="204" t="s">
        <v>294</v>
      </c>
    </row>
    <row r="138" s="2" customFormat="1" ht="16.5" customHeight="1">
      <c r="A138" s="35"/>
      <c r="B138" s="36"/>
      <c r="C138" s="226" t="s">
        <v>295</v>
      </c>
      <c r="D138" s="226" t="s">
        <v>231</v>
      </c>
      <c r="E138" s="227" t="s">
        <v>296</v>
      </c>
      <c r="F138" s="228" t="s">
        <v>297</v>
      </c>
      <c r="G138" s="229" t="s">
        <v>126</v>
      </c>
      <c r="H138" s="230">
        <v>1</v>
      </c>
      <c r="I138" s="231"/>
      <c r="J138" s="232">
        <f>ROUND(I138*H138,2)</f>
        <v>0</v>
      </c>
      <c r="K138" s="228" t="s">
        <v>119</v>
      </c>
      <c r="L138" s="233"/>
      <c r="M138" s="234" t="s">
        <v>19</v>
      </c>
      <c r="N138" s="235" t="s">
        <v>43</v>
      </c>
      <c r="O138" s="81"/>
      <c r="P138" s="202">
        <f>O138*H138</f>
        <v>0</v>
      </c>
      <c r="Q138" s="202">
        <v>0.0035000000000000001</v>
      </c>
      <c r="R138" s="202">
        <f>Q138*H138</f>
        <v>0.0035000000000000001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159</v>
      </c>
      <c r="AT138" s="204" t="s">
        <v>231</v>
      </c>
      <c r="AU138" s="204" t="s">
        <v>82</v>
      </c>
      <c r="AY138" s="14" t="s">
        <v>114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4" t="s">
        <v>80</v>
      </c>
      <c r="BK138" s="205">
        <f>ROUND(I138*H138,2)</f>
        <v>0</v>
      </c>
      <c r="BL138" s="14" t="s">
        <v>136</v>
      </c>
      <c r="BM138" s="204" t="s">
        <v>298</v>
      </c>
    </row>
    <row r="139" s="2" customFormat="1" ht="16.5" customHeight="1">
      <c r="A139" s="35"/>
      <c r="B139" s="36"/>
      <c r="C139" s="226" t="s">
        <v>299</v>
      </c>
      <c r="D139" s="226" t="s">
        <v>231</v>
      </c>
      <c r="E139" s="227" t="s">
        <v>300</v>
      </c>
      <c r="F139" s="228" t="s">
        <v>301</v>
      </c>
      <c r="G139" s="229" t="s">
        <v>126</v>
      </c>
      <c r="H139" s="230">
        <v>5</v>
      </c>
      <c r="I139" s="231"/>
      <c r="J139" s="232">
        <f>ROUND(I139*H139,2)</f>
        <v>0</v>
      </c>
      <c r="K139" s="228" t="s">
        <v>119</v>
      </c>
      <c r="L139" s="233"/>
      <c r="M139" s="234" t="s">
        <v>19</v>
      </c>
      <c r="N139" s="235" t="s">
        <v>43</v>
      </c>
      <c r="O139" s="81"/>
      <c r="P139" s="202">
        <f>O139*H139</f>
        <v>0</v>
      </c>
      <c r="Q139" s="202">
        <v>0.0025000000000000001</v>
      </c>
      <c r="R139" s="202">
        <f>Q139*H139</f>
        <v>0.012500000000000001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159</v>
      </c>
      <c r="AT139" s="204" t="s">
        <v>231</v>
      </c>
      <c r="AU139" s="204" t="s">
        <v>82</v>
      </c>
      <c r="AY139" s="14" t="s">
        <v>114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4" t="s">
        <v>80</v>
      </c>
      <c r="BK139" s="205">
        <f>ROUND(I139*H139,2)</f>
        <v>0</v>
      </c>
      <c r="BL139" s="14" t="s">
        <v>136</v>
      </c>
      <c r="BM139" s="204" t="s">
        <v>302</v>
      </c>
    </row>
    <row r="140" s="2" customFormat="1" ht="16.5" customHeight="1">
      <c r="A140" s="35"/>
      <c r="B140" s="36"/>
      <c r="C140" s="226" t="s">
        <v>303</v>
      </c>
      <c r="D140" s="226" t="s">
        <v>231</v>
      </c>
      <c r="E140" s="227" t="s">
        <v>304</v>
      </c>
      <c r="F140" s="228" t="s">
        <v>305</v>
      </c>
      <c r="G140" s="229" t="s">
        <v>126</v>
      </c>
      <c r="H140" s="230">
        <v>3</v>
      </c>
      <c r="I140" s="231"/>
      <c r="J140" s="232">
        <f>ROUND(I140*H140,2)</f>
        <v>0</v>
      </c>
      <c r="K140" s="228" t="s">
        <v>119</v>
      </c>
      <c r="L140" s="233"/>
      <c r="M140" s="234" t="s">
        <v>19</v>
      </c>
      <c r="N140" s="235" t="s">
        <v>43</v>
      </c>
      <c r="O140" s="81"/>
      <c r="P140" s="202">
        <f>O140*H140</f>
        <v>0</v>
      </c>
      <c r="Q140" s="202">
        <v>0.0025999999999999999</v>
      </c>
      <c r="R140" s="202">
        <f>Q140*H140</f>
        <v>0.0077999999999999996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159</v>
      </c>
      <c r="AT140" s="204" t="s">
        <v>231</v>
      </c>
      <c r="AU140" s="204" t="s">
        <v>82</v>
      </c>
      <c r="AY140" s="14" t="s">
        <v>114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4" t="s">
        <v>80</v>
      </c>
      <c r="BK140" s="205">
        <f>ROUND(I140*H140,2)</f>
        <v>0</v>
      </c>
      <c r="BL140" s="14" t="s">
        <v>136</v>
      </c>
      <c r="BM140" s="204" t="s">
        <v>306</v>
      </c>
    </row>
    <row r="141" s="2" customFormat="1" ht="24.15" customHeight="1">
      <c r="A141" s="35"/>
      <c r="B141" s="36"/>
      <c r="C141" s="193" t="s">
        <v>307</v>
      </c>
      <c r="D141" s="193" t="s">
        <v>115</v>
      </c>
      <c r="E141" s="194" t="s">
        <v>308</v>
      </c>
      <c r="F141" s="195" t="s">
        <v>309</v>
      </c>
      <c r="G141" s="196" t="s">
        <v>126</v>
      </c>
      <c r="H141" s="197">
        <v>16</v>
      </c>
      <c r="I141" s="198"/>
      <c r="J141" s="199">
        <f>ROUND(I141*H141,2)</f>
        <v>0</v>
      </c>
      <c r="K141" s="195" t="s">
        <v>119</v>
      </c>
      <c r="L141" s="41"/>
      <c r="M141" s="200" t="s">
        <v>19</v>
      </c>
      <c r="N141" s="201" t="s">
        <v>43</v>
      </c>
      <c r="O141" s="81"/>
      <c r="P141" s="202">
        <f>O141*H141</f>
        <v>0</v>
      </c>
      <c r="Q141" s="202">
        <v>0.10940999999999999</v>
      </c>
      <c r="R141" s="202">
        <f>Q141*H141</f>
        <v>1.7505599999999999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136</v>
      </c>
      <c r="AT141" s="204" t="s">
        <v>115</v>
      </c>
      <c r="AU141" s="204" t="s">
        <v>82</v>
      </c>
      <c r="AY141" s="14" t="s">
        <v>114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4" t="s">
        <v>80</v>
      </c>
      <c r="BK141" s="205">
        <f>ROUND(I141*H141,2)</f>
        <v>0</v>
      </c>
      <c r="BL141" s="14" t="s">
        <v>136</v>
      </c>
      <c r="BM141" s="204" t="s">
        <v>310</v>
      </c>
    </row>
    <row r="142" s="2" customFormat="1">
      <c r="A142" s="35"/>
      <c r="B142" s="36"/>
      <c r="C142" s="37"/>
      <c r="D142" s="206" t="s">
        <v>122</v>
      </c>
      <c r="E142" s="37"/>
      <c r="F142" s="207" t="s">
        <v>311</v>
      </c>
      <c r="G142" s="37"/>
      <c r="H142" s="37"/>
      <c r="I142" s="208"/>
      <c r="J142" s="37"/>
      <c r="K142" s="37"/>
      <c r="L142" s="41"/>
      <c r="M142" s="209"/>
      <c r="N142" s="210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122</v>
      </c>
      <c r="AU142" s="14" t="s">
        <v>82</v>
      </c>
    </row>
    <row r="143" s="2" customFormat="1" ht="21.75" customHeight="1">
      <c r="A143" s="35"/>
      <c r="B143" s="36"/>
      <c r="C143" s="226" t="s">
        <v>312</v>
      </c>
      <c r="D143" s="226" t="s">
        <v>231</v>
      </c>
      <c r="E143" s="227" t="s">
        <v>313</v>
      </c>
      <c r="F143" s="228" t="s">
        <v>314</v>
      </c>
      <c r="G143" s="229" t="s">
        <v>126</v>
      </c>
      <c r="H143" s="230">
        <v>16</v>
      </c>
      <c r="I143" s="231"/>
      <c r="J143" s="232">
        <f>ROUND(I143*H143,2)</f>
        <v>0</v>
      </c>
      <c r="K143" s="228" t="s">
        <v>119</v>
      </c>
      <c r="L143" s="233"/>
      <c r="M143" s="234" t="s">
        <v>19</v>
      </c>
      <c r="N143" s="235" t="s">
        <v>43</v>
      </c>
      <c r="O143" s="81"/>
      <c r="P143" s="202">
        <f>O143*H143</f>
        <v>0</v>
      </c>
      <c r="Q143" s="202">
        <v>0.0061000000000000004</v>
      </c>
      <c r="R143" s="202">
        <f>Q143*H143</f>
        <v>0.097600000000000006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159</v>
      </c>
      <c r="AT143" s="204" t="s">
        <v>231</v>
      </c>
      <c r="AU143" s="204" t="s">
        <v>82</v>
      </c>
      <c r="AY143" s="14" t="s">
        <v>114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4" t="s">
        <v>80</v>
      </c>
      <c r="BK143" s="205">
        <f>ROUND(I143*H143,2)</f>
        <v>0</v>
      </c>
      <c r="BL143" s="14" t="s">
        <v>136</v>
      </c>
      <c r="BM143" s="204" t="s">
        <v>315</v>
      </c>
    </row>
    <row r="144" s="2" customFormat="1" ht="37.8" customHeight="1">
      <c r="A144" s="35"/>
      <c r="B144" s="36"/>
      <c r="C144" s="193" t="s">
        <v>316</v>
      </c>
      <c r="D144" s="193" t="s">
        <v>115</v>
      </c>
      <c r="E144" s="194" t="s">
        <v>317</v>
      </c>
      <c r="F144" s="195" t="s">
        <v>318</v>
      </c>
      <c r="G144" s="196" t="s">
        <v>193</v>
      </c>
      <c r="H144" s="197">
        <v>1178</v>
      </c>
      <c r="I144" s="198"/>
      <c r="J144" s="199">
        <f>ROUND(I144*H144,2)</f>
        <v>0</v>
      </c>
      <c r="K144" s="195" t="s">
        <v>119</v>
      </c>
      <c r="L144" s="41"/>
      <c r="M144" s="200" t="s">
        <v>19</v>
      </c>
      <c r="N144" s="201" t="s">
        <v>43</v>
      </c>
      <c r="O144" s="8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136</v>
      </c>
      <c r="AT144" s="204" t="s">
        <v>115</v>
      </c>
      <c r="AU144" s="204" t="s">
        <v>82</v>
      </c>
      <c r="AY144" s="14" t="s">
        <v>114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4" t="s">
        <v>80</v>
      </c>
      <c r="BK144" s="205">
        <f>ROUND(I144*H144,2)</f>
        <v>0</v>
      </c>
      <c r="BL144" s="14" t="s">
        <v>136</v>
      </c>
      <c r="BM144" s="204" t="s">
        <v>319</v>
      </c>
    </row>
    <row r="145" s="2" customFormat="1">
      <c r="A145" s="35"/>
      <c r="B145" s="36"/>
      <c r="C145" s="37"/>
      <c r="D145" s="206" t="s">
        <v>122</v>
      </c>
      <c r="E145" s="37"/>
      <c r="F145" s="207" t="s">
        <v>320</v>
      </c>
      <c r="G145" s="37"/>
      <c r="H145" s="37"/>
      <c r="I145" s="208"/>
      <c r="J145" s="37"/>
      <c r="K145" s="37"/>
      <c r="L145" s="41"/>
      <c r="M145" s="209"/>
      <c r="N145" s="210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122</v>
      </c>
      <c r="AU145" s="14" t="s">
        <v>82</v>
      </c>
    </row>
    <row r="146" s="2" customFormat="1" ht="37.8" customHeight="1">
      <c r="A146" s="35"/>
      <c r="B146" s="36"/>
      <c r="C146" s="193" t="s">
        <v>321</v>
      </c>
      <c r="D146" s="193" t="s">
        <v>115</v>
      </c>
      <c r="E146" s="194" t="s">
        <v>322</v>
      </c>
      <c r="F146" s="195" t="s">
        <v>323</v>
      </c>
      <c r="G146" s="196" t="s">
        <v>175</v>
      </c>
      <c r="H146" s="197">
        <v>45</v>
      </c>
      <c r="I146" s="198"/>
      <c r="J146" s="199">
        <f>ROUND(I146*H146,2)</f>
        <v>0</v>
      </c>
      <c r="K146" s="195" t="s">
        <v>119</v>
      </c>
      <c r="L146" s="41"/>
      <c r="M146" s="200" t="s">
        <v>19</v>
      </c>
      <c r="N146" s="201" t="s">
        <v>43</v>
      </c>
      <c r="O146" s="81"/>
      <c r="P146" s="202">
        <f>O146*H146</f>
        <v>0</v>
      </c>
      <c r="Q146" s="202">
        <v>1.0000000000000001E-05</v>
      </c>
      <c r="R146" s="202">
        <f>Q146*H146</f>
        <v>0.00045000000000000004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136</v>
      </c>
      <c r="AT146" s="204" t="s">
        <v>115</v>
      </c>
      <c r="AU146" s="204" t="s">
        <v>82</v>
      </c>
      <c r="AY146" s="14" t="s">
        <v>114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4" t="s">
        <v>80</v>
      </c>
      <c r="BK146" s="205">
        <f>ROUND(I146*H146,2)</f>
        <v>0</v>
      </c>
      <c r="BL146" s="14" t="s">
        <v>136</v>
      </c>
      <c r="BM146" s="204" t="s">
        <v>324</v>
      </c>
    </row>
    <row r="147" s="2" customFormat="1">
      <c r="A147" s="35"/>
      <c r="B147" s="36"/>
      <c r="C147" s="37"/>
      <c r="D147" s="206" t="s">
        <v>122</v>
      </c>
      <c r="E147" s="37"/>
      <c r="F147" s="207" t="s">
        <v>325</v>
      </c>
      <c r="G147" s="37"/>
      <c r="H147" s="37"/>
      <c r="I147" s="208"/>
      <c r="J147" s="37"/>
      <c r="K147" s="37"/>
      <c r="L147" s="41"/>
      <c r="M147" s="209"/>
      <c r="N147" s="210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122</v>
      </c>
      <c r="AU147" s="14" t="s">
        <v>82</v>
      </c>
    </row>
    <row r="148" s="2" customFormat="1" ht="33" customHeight="1">
      <c r="A148" s="35"/>
      <c r="B148" s="36"/>
      <c r="C148" s="193" t="s">
        <v>326</v>
      </c>
      <c r="D148" s="193" t="s">
        <v>115</v>
      </c>
      <c r="E148" s="194" t="s">
        <v>327</v>
      </c>
      <c r="F148" s="195" t="s">
        <v>328</v>
      </c>
      <c r="G148" s="196" t="s">
        <v>193</v>
      </c>
      <c r="H148" s="197">
        <v>52</v>
      </c>
      <c r="I148" s="198"/>
      <c r="J148" s="199">
        <f>ROUND(I148*H148,2)</f>
        <v>0</v>
      </c>
      <c r="K148" s="195" t="s">
        <v>119</v>
      </c>
      <c r="L148" s="41"/>
      <c r="M148" s="200" t="s">
        <v>19</v>
      </c>
      <c r="N148" s="201" t="s">
        <v>43</v>
      </c>
      <c r="O148" s="81"/>
      <c r="P148" s="202">
        <f>O148*H148</f>
        <v>0</v>
      </c>
      <c r="Q148" s="202">
        <v>0.00033</v>
      </c>
      <c r="R148" s="202">
        <f>Q148*H148</f>
        <v>0.017160000000000002</v>
      </c>
      <c r="S148" s="202">
        <v>0</v>
      </c>
      <c r="T148" s="20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136</v>
      </c>
      <c r="AT148" s="204" t="s">
        <v>115</v>
      </c>
      <c r="AU148" s="204" t="s">
        <v>82</v>
      </c>
      <c r="AY148" s="14" t="s">
        <v>114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4" t="s">
        <v>80</v>
      </c>
      <c r="BK148" s="205">
        <f>ROUND(I148*H148,2)</f>
        <v>0</v>
      </c>
      <c r="BL148" s="14" t="s">
        <v>136</v>
      </c>
      <c r="BM148" s="204" t="s">
        <v>329</v>
      </c>
    </row>
    <row r="149" s="2" customFormat="1">
      <c r="A149" s="35"/>
      <c r="B149" s="36"/>
      <c r="C149" s="37"/>
      <c r="D149" s="206" t="s">
        <v>122</v>
      </c>
      <c r="E149" s="37"/>
      <c r="F149" s="207" t="s">
        <v>330</v>
      </c>
      <c r="G149" s="37"/>
      <c r="H149" s="37"/>
      <c r="I149" s="208"/>
      <c r="J149" s="37"/>
      <c r="K149" s="37"/>
      <c r="L149" s="41"/>
      <c r="M149" s="209"/>
      <c r="N149" s="210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122</v>
      </c>
      <c r="AU149" s="14" t="s">
        <v>82</v>
      </c>
    </row>
    <row r="150" s="2" customFormat="1" ht="33" customHeight="1">
      <c r="A150" s="35"/>
      <c r="B150" s="36"/>
      <c r="C150" s="193" t="s">
        <v>331</v>
      </c>
      <c r="D150" s="193" t="s">
        <v>115</v>
      </c>
      <c r="E150" s="194" t="s">
        <v>332</v>
      </c>
      <c r="F150" s="195" t="s">
        <v>333</v>
      </c>
      <c r="G150" s="196" t="s">
        <v>193</v>
      </c>
      <c r="H150" s="197">
        <v>267</v>
      </c>
      <c r="I150" s="198"/>
      <c r="J150" s="199">
        <f>ROUND(I150*H150,2)</f>
        <v>0</v>
      </c>
      <c r="K150" s="195" t="s">
        <v>119</v>
      </c>
      <c r="L150" s="41"/>
      <c r="M150" s="200" t="s">
        <v>19</v>
      </c>
      <c r="N150" s="201" t="s">
        <v>43</v>
      </c>
      <c r="O150" s="81"/>
      <c r="P150" s="202">
        <f>O150*H150</f>
        <v>0</v>
      </c>
      <c r="Q150" s="202">
        <v>0.00011</v>
      </c>
      <c r="R150" s="202">
        <f>Q150*H150</f>
        <v>0.02937</v>
      </c>
      <c r="S150" s="202">
        <v>0</v>
      </c>
      <c r="T150" s="20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136</v>
      </c>
      <c r="AT150" s="204" t="s">
        <v>115</v>
      </c>
      <c r="AU150" s="204" t="s">
        <v>82</v>
      </c>
      <c r="AY150" s="14" t="s">
        <v>114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4" t="s">
        <v>80</v>
      </c>
      <c r="BK150" s="205">
        <f>ROUND(I150*H150,2)</f>
        <v>0</v>
      </c>
      <c r="BL150" s="14" t="s">
        <v>136</v>
      </c>
      <c r="BM150" s="204" t="s">
        <v>334</v>
      </c>
    </row>
    <row r="151" s="2" customFormat="1">
      <c r="A151" s="35"/>
      <c r="B151" s="36"/>
      <c r="C151" s="37"/>
      <c r="D151" s="206" t="s">
        <v>122</v>
      </c>
      <c r="E151" s="37"/>
      <c r="F151" s="207" t="s">
        <v>335</v>
      </c>
      <c r="G151" s="37"/>
      <c r="H151" s="37"/>
      <c r="I151" s="208"/>
      <c r="J151" s="37"/>
      <c r="K151" s="37"/>
      <c r="L151" s="41"/>
      <c r="M151" s="209"/>
      <c r="N151" s="210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122</v>
      </c>
      <c r="AU151" s="14" t="s">
        <v>82</v>
      </c>
    </row>
    <row r="152" s="2" customFormat="1" ht="33" customHeight="1">
      <c r="A152" s="35"/>
      <c r="B152" s="36"/>
      <c r="C152" s="193" t="s">
        <v>336</v>
      </c>
      <c r="D152" s="193" t="s">
        <v>115</v>
      </c>
      <c r="E152" s="194" t="s">
        <v>337</v>
      </c>
      <c r="F152" s="195" t="s">
        <v>338</v>
      </c>
      <c r="G152" s="196" t="s">
        <v>193</v>
      </c>
      <c r="H152" s="197">
        <v>842</v>
      </c>
      <c r="I152" s="198"/>
      <c r="J152" s="199">
        <f>ROUND(I152*H152,2)</f>
        <v>0</v>
      </c>
      <c r="K152" s="195" t="s">
        <v>119</v>
      </c>
      <c r="L152" s="41"/>
      <c r="M152" s="200" t="s">
        <v>19</v>
      </c>
      <c r="N152" s="201" t="s">
        <v>43</v>
      </c>
      <c r="O152" s="81"/>
      <c r="P152" s="202">
        <f>O152*H152</f>
        <v>0</v>
      </c>
      <c r="Q152" s="202">
        <v>0.00064999999999999997</v>
      </c>
      <c r="R152" s="202">
        <f>Q152*H152</f>
        <v>0.54730000000000001</v>
      </c>
      <c r="S152" s="202">
        <v>0</v>
      </c>
      <c r="T152" s="20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136</v>
      </c>
      <c r="AT152" s="204" t="s">
        <v>115</v>
      </c>
      <c r="AU152" s="204" t="s">
        <v>82</v>
      </c>
      <c r="AY152" s="14" t="s">
        <v>114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4" t="s">
        <v>80</v>
      </c>
      <c r="BK152" s="205">
        <f>ROUND(I152*H152,2)</f>
        <v>0</v>
      </c>
      <c r="BL152" s="14" t="s">
        <v>136</v>
      </c>
      <c r="BM152" s="204" t="s">
        <v>339</v>
      </c>
    </row>
    <row r="153" s="2" customFormat="1">
      <c r="A153" s="35"/>
      <c r="B153" s="36"/>
      <c r="C153" s="37"/>
      <c r="D153" s="206" t="s">
        <v>122</v>
      </c>
      <c r="E153" s="37"/>
      <c r="F153" s="207" t="s">
        <v>340</v>
      </c>
      <c r="G153" s="37"/>
      <c r="H153" s="37"/>
      <c r="I153" s="208"/>
      <c r="J153" s="37"/>
      <c r="K153" s="37"/>
      <c r="L153" s="41"/>
      <c r="M153" s="209"/>
      <c r="N153" s="210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122</v>
      </c>
      <c r="AU153" s="14" t="s">
        <v>82</v>
      </c>
    </row>
    <row r="154" s="2" customFormat="1" ht="33" customHeight="1">
      <c r="A154" s="35"/>
      <c r="B154" s="36"/>
      <c r="C154" s="193" t="s">
        <v>341</v>
      </c>
      <c r="D154" s="193" t="s">
        <v>115</v>
      </c>
      <c r="E154" s="194" t="s">
        <v>342</v>
      </c>
      <c r="F154" s="195" t="s">
        <v>343</v>
      </c>
      <c r="G154" s="196" t="s">
        <v>193</v>
      </c>
      <c r="H154" s="197">
        <v>117</v>
      </c>
      <c r="I154" s="198"/>
      <c r="J154" s="199">
        <f>ROUND(I154*H154,2)</f>
        <v>0</v>
      </c>
      <c r="K154" s="195" t="s">
        <v>119</v>
      </c>
      <c r="L154" s="41"/>
      <c r="M154" s="200" t="s">
        <v>19</v>
      </c>
      <c r="N154" s="201" t="s">
        <v>43</v>
      </c>
      <c r="O154" s="81"/>
      <c r="P154" s="202">
        <f>O154*H154</f>
        <v>0</v>
      </c>
      <c r="Q154" s="202">
        <v>0.00038000000000000002</v>
      </c>
      <c r="R154" s="202">
        <f>Q154*H154</f>
        <v>0.04446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136</v>
      </c>
      <c r="AT154" s="204" t="s">
        <v>115</v>
      </c>
      <c r="AU154" s="204" t="s">
        <v>82</v>
      </c>
      <c r="AY154" s="14" t="s">
        <v>114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4" t="s">
        <v>80</v>
      </c>
      <c r="BK154" s="205">
        <f>ROUND(I154*H154,2)</f>
        <v>0</v>
      </c>
      <c r="BL154" s="14" t="s">
        <v>136</v>
      </c>
      <c r="BM154" s="204" t="s">
        <v>344</v>
      </c>
    </row>
    <row r="155" s="2" customFormat="1">
      <c r="A155" s="35"/>
      <c r="B155" s="36"/>
      <c r="C155" s="37"/>
      <c r="D155" s="206" t="s">
        <v>122</v>
      </c>
      <c r="E155" s="37"/>
      <c r="F155" s="207" t="s">
        <v>345</v>
      </c>
      <c r="G155" s="37"/>
      <c r="H155" s="37"/>
      <c r="I155" s="208"/>
      <c r="J155" s="37"/>
      <c r="K155" s="37"/>
      <c r="L155" s="41"/>
      <c r="M155" s="209"/>
      <c r="N155" s="210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122</v>
      </c>
      <c r="AU155" s="14" t="s">
        <v>82</v>
      </c>
    </row>
    <row r="156" s="2" customFormat="1" ht="37.8" customHeight="1">
      <c r="A156" s="35"/>
      <c r="B156" s="36"/>
      <c r="C156" s="193" t="s">
        <v>346</v>
      </c>
      <c r="D156" s="193" t="s">
        <v>115</v>
      </c>
      <c r="E156" s="194" t="s">
        <v>347</v>
      </c>
      <c r="F156" s="195" t="s">
        <v>348</v>
      </c>
      <c r="G156" s="196" t="s">
        <v>175</v>
      </c>
      <c r="H156" s="197">
        <v>45</v>
      </c>
      <c r="I156" s="198"/>
      <c r="J156" s="199">
        <f>ROUND(I156*H156,2)</f>
        <v>0</v>
      </c>
      <c r="K156" s="195" t="s">
        <v>119</v>
      </c>
      <c r="L156" s="41"/>
      <c r="M156" s="200" t="s">
        <v>19</v>
      </c>
      <c r="N156" s="201" t="s">
        <v>43</v>
      </c>
      <c r="O156" s="81"/>
      <c r="P156" s="202">
        <f>O156*H156</f>
        <v>0</v>
      </c>
      <c r="Q156" s="202">
        <v>0.0025999999999999999</v>
      </c>
      <c r="R156" s="202">
        <f>Q156*H156</f>
        <v>0.11699999999999999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136</v>
      </c>
      <c r="AT156" s="204" t="s">
        <v>115</v>
      </c>
      <c r="AU156" s="204" t="s">
        <v>82</v>
      </c>
      <c r="AY156" s="14" t="s">
        <v>114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4" t="s">
        <v>80</v>
      </c>
      <c r="BK156" s="205">
        <f>ROUND(I156*H156,2)</f>
        <v>0</v>
      </c>
      <c r="BL156" s="14" t="s">
        <v>136</v>
      </c>
      <c r="BM156" s="204" t="s">
        <v>349</v>
      </c>
    </row>
    <row r="157" s="2" customFormat="1">
      <c r="A157" s="35"/>
      <c r="B157" s="36"/>
      <c r="C157" s="37"/>
      <c r="D157" s="206" t="s">
        <v>122</v>
      </c>
      <c r="E157" s="37"/>
      <c r="F157" s="207" t="s">
        <v>350</v>
      </c>
      <c r="G157" s="37"/>
      <c r="H157" s="37"/>
      <c r="I157" s="208"/>
      <c r="J157" s="37"/>
      <c r="K157" s="37"/>
      <c r="L157" s="41"/>
      <c r="M157" s="209"/>
      <c r="N157" s="210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122</v>
      </c>
      <c r="AU157" s="14" t="s">
        <v>82</v>
      </c>
    </row>
    <row r="158" s="2" customFormat="1" ht="33" customHeight="1">
      <c r="A158" s="35"/>
      <c r="B158" s="36"/>
      <c r="C158" s="193" t="s">
        <v>351</v>
      </c>
      <c r="D158" s="193" t="s">
        <v>115</v>
      </c>
      <c r="E158" s="194" t="s">
        <v>352</v>
      </c>
      <c r="F158" s="195" t="s">
        <v>353</v>
      </c>
      <c r="G158" s="196" t="s">
        <v>193</v>
      </c>
      <c r="H158" s="197">
        <v>132</v>
      </c>
      <c r="I158" s="198"/>
      <c r="J158" s="199">
        <f>ROUND(I158*H158,2)</f>
        <v>0</v>
      </c>
      <c r="K158" s="195" t="s">
        <v>119</v>
      </c>
      <c r="L158" s="41"/>
      <c r="M158" s="200" t="s">
        <v>19</v>
      </c>
      <c r="N158" s="201" t="s">
        <v>43</v>
      </c>
      <c r="O158" s="8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136</v>
      </c>
      <c r="AT158" s="204" t="s">
        <v>115</v>
      </c>
      <c r="AU158" s="204" t="s">
        <v>82</v>
      </c>
      <c r="AY158" s="14" t="s">
        <v>114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4" t="s">
        <v>80</v>
      </c>
      <c r="BK158" s="205">
        <f>ROUND(I158*H158,2)</f>
        <v>0</v>
      </c>
      <c r="BL158" s="14" t="s">
        <v>136</v>
      </c>
      <c r="BM158" s="204" t="s">
        <v>354</v>
      </c>
    </row>
    <row r="159" s="2" customFormat="1">
      <c r="A159" s="35"/>
      <c r="B159" s="36"/>
      <c r="C159" s="37"/>
      <c r="D159" s="206" t="s">
        <v>122</v>
      </c>
      <c r="E159" s="37"/>
      <c r="F159" s="207" t="s">
        <v>355</v>
      </c>
      <c r="G159" s="37"/>
      <c r="H159" s="37"/>
      <c r="I159" s="208"/>
      <c r="J159" s="37"/>
      <c r="K159" s="37"/>
      <c r="L159" s="41"/>
      <c r="M159" s="209"/>
      <c r="N159" s="210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122</v>
      </c>
      <c r="AU159" s="14" t="s">
        <v>82</v>
      </c>
    </row>
    <row r="160" s="2" customFormat="1" ht="55.5" customHeight="1">
      <c r="A160" s="35"/>
      <c r="B160" s="36"/>
      <c r="C160" s="193" t="s">
        <v>356</v>
      </c>
      <c r="D160" s="193" t="s">
        <v>115</v>
      </c>
      <c r="E160" s="194" t="s">
        <v>357</v>
      </c>
      <c r="F160" s="195" t="s">
        <v>358</v>
      </c>
      <c r="G160" s="196" t="s">
        <v>193</v>
      </c>
      <c r="H160" s="197">
        <v>552</v>
      </c>
      <c r="I160" s="198"/>
      <c r="J160" s="199">
        <f>ROUND(I160*H160,2)</f>
        <v>0</v>
      </c>
      <c r="K160" s="195" t="s">
        <v>119</v>
      </c>
      <c r="L160" s="41"/>
      <c r="M160" s="200" t="s">
        <v>19</v>
      </c>
      <c r="N160" s="201" t="s">
        <v>43</v>
      </c>
      <c r="O160" s="81"/>
      <c r="P160" s="202">
        <f>O160*H160</f>
        <v>0</v>
      </c>
      <c r="Q160" s="202">
        <v>0.00059999999999999995</v>
      </c>
      <c r="R160" s="202">
        <f>Q160*H160</f>
        <v>0.33119999999999999</v>
      </c>
      <c r="S160" s="202">
        <v>0</v>
      </c>
      <c r="T160" s="20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4" t="s">
        <v>136</v>
      </c>
      <c r="AT160" s="204" t="s">
        <v>115</v>
      </c>
      <c r="AU160" s="204" t="s">
        <v>82</v>
      </c>
      <c r="AY160" s="14" t="s">
        <v>114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4" t="s">
        <v>80</v>
      </c>
      <c r="BK160" s="205">
        <f>ROUND(I160*H160,2)</f>
        <v>0</v>
      </c>
      <c r="BL160" s="14" t="s">
        <v>136</v>
      </c>
      <c r="BM160" s="204" t="s">
        <v>359</v>
      </c>
    </row>
    <row r="161" s="2" customFormat="1">
      <c r="A161" s="35"/>
      <c r="B161" s="36"/>
      <c r="C161" s="37"/>
      <c r="D161" s="206" t="s">
        <v>122</v>
      </c>
      <c r="E161" s="37"/>
      <c r="F161" s="207" t="s">
        <v>360</v>
      </c>
      <c r="G161" s="37"/>
      <c r="H161" s="37"/>
      <c r="I161" s="208"/>
      <c r="J161" s="37"/>
      <c r="K161" s="37"/>
      <c r="L161" s="41"/>
      <c r="M161" s="209"/>
      <c r="N161" s="210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122</v>
      </c>
      <c r="AU161" s="14" t="s">
        <v>82</v>
      </c>
    </row>
    <row r="162" s="2" customFormat="1" ht="62.7" customHeight="1">
      <c r="A162" s="35"/>
      <c r="B162" s="36"/>
      <c r="C162" s="193" t="s">
        <v>361</v>
      </c>
      <c r="D162" s="193" t="s">
        <v>115</v>
      </c>
      <c r="E162" s="194" t="s">
        <v>362</v>
      </c>
      <c r="F162" s="195" t="s">
        <v>363</v>
      </c>
      <c r="G162" s="196" t="s">
        <v>175</v>
      </c>
      <c r="H162" s="197">
        <v>5142</v>
      </c>
      <c r="I162" s="198"/>
      <c r="J162" s="199">
        <f>ROUND(I162*H162,2)</f>
        <v>0</v>
      </c>
      <c r="K162" s="195" t="s">
        <v>119</v>
      </c>
      <c r="L162" s="41"/>
      <c r="M162" s="200" t="s">
        <v>19</v>
      </c>
      <c r="N162" s="201" t="s">
        <v>43</v>
      </c>
      <c r="O162" s="81"/>
      <c r="P162" s="202">
        <f>O162*H162</f>
        <v>0</v>
      </c>
      <c r="Q162" s="202">
        <v>0</v>
      </c>
      <c r="R162" s="202">
        <f>Q162*H162</f>
        <v>0</v>
      </c>
      <c r="S162" s="202">
        <v>0.02</v>
      </c>
      <c r="T162" s="203">
        <f>S162*H162</f>
        <v>102.84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136</v>
      </c>
      <c r="AT162" s="204" t="s">
        <v>115</v>
      </c>
      <c r="AU162" s="204" t="s">
        <v>82</v>
      </c>
      <c r="AY162" s="14" t="s">
        <v>114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4" t="s">
        <v>80</v>
      </c>
      <c r="BK162" s="205">
        <f>ROUND(I162*H162,2)</f>
        <v>0</v>
      </c>
      <c r="BL162" s="14" t="s">
        <v>136</v>
      </c>
      <c r="BM162" s="204" t="s">
        <v>364</v>
      </c>
    </row>
    <row r="163" s="2" customFormat="1">
      <c r="A163" s="35"/>
      <c r="B163" s="36"/>
      <c r="C163" s="37"/>
      <c r="D163" s="206" t="s">
        <v>122</v>
      </c>
      <c r="E163" s="37"/>
      <c r="F163" s="207" t="s">
        <v>365</v>
      </c>
      <c r="G163" s="37"/>
      <c r="H163" s="37"/>
      <c r="I163" s="208"/>
      <c r="J163" s="37"/>
      <c r="K163" s="37"/>
      <c r="L163" s="41"/>
      <c r="M163" s="209"/>
      <c r="N163" s="210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122</v>
      </c>
      <c r="AU163" s="14" t="s">
        <v>82</v>
      </c>
    </row>
    <row r="164" s="2" customFormat="1" ht="66.75" customHeight="1">
      <c r="A164" s="35"/>
      <c r="B164" s="36"/>
      <c r="C164" s="193" t="s">
        <v>366</v>
      </c>
      <c r="D164" s="193" t="s">
        <v>115</v>
      </c>
      <c r="E164" s="194" t="s">
        <v>367</v>
      </c>
      <c r="F164" s="195" t="s">
        <v>368</v>
      </c>
      <c r="G164" s="196" t="s">
        <v>175</v>
      </c>
      <c r="H164" s="197">
        <v>585</v>
      </c>
      <c r="I164" s="198"/>
      <c r="J164" s="199">
        <f>ROUND(I164*H164,2)</f>
        <v>0</v>
      </c>
      <c r="K164" s="195" t="s">
        <v>119</v>
      </c>
      <c r="L164" s="41"/>
      <c r="M164" s="200" t="s">
        <v>19</v>
      </c>
      <c r="N164" s="201" t="s">
        <v>43</v>
      </c>
      <c r="O164" s="81"/>
      <c r="P164" s="202">
        <f>O164*H164</f>
        <v>0</v>
      </c>
      <c r="Q164" s="202">
        <v>0</v>
      </c>
      <c r="R164" s="202">
        <f>Q164*H164</f>
        <v>0</v>
      </c>
      <c r="S164" s="202">
        <v>0.252</v>
      </c>
      <c r="T164" s="203">
        <f>S164*H164</f>
        <v>147.41999999999999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136</v>
      </c>
      <c r="AT164" s="204" t="s">
        <v>115</v>
      </c>
      <c r="AU164" s="204" t="s">
        <v>82</v>
      </c>
      <c r="AY164" s="14" t="s">
        <v>114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4" t="s">
        <v>80</v>
      </c>
      <c r="BK164" s="205">
        <f>ROUND(I164*H164,2)</f>
        <v>0</v>
      </c>
      <c r="BL164" s="14" t="s">
        <v>136</v>
      </c>
      <c r="BM164" s="204" t="s">
        <v>369</v>
      </c>
    </row>
    <row r="165" s="2" customFormat="1">
      <c r="A165" s="35"/>
      <c r="B165" s="36"/>
      <c r="C165" s="37"/>
      <c r="D165" s="206" t="s">
        <v>122</v>
      </c>
      <c r="E165" s="37"/>
      <c r="F165" s="207" t="s">
        <v>370</v>
      </c>
      <c r="G165" s="37"/>
      <c r="H165" s="37"/>
      <c r="I165" s="208"/>
      <c r="J165" s="37"/>
      <c r="K165" s="37"/>
      <c r="L165" s="41"/>
      <c r="M165" s="209"/>
      <c r="N165" s="210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122</v>
      </c>
      <c r="AU165" s="14" t="s">
        <v>82</v>
      </c>
    </row>
    <row r="166" s="2" customFormat="1" ht="55.5" customHeight="1">
      <c r="A166" s="35"/>
      <c r="B166" s="36"/>
      <c r="C166" s="193" t="s">
        <v>371</v>
      </c>
      <c r="D166" s="193" t="s">
        <v>115</v>
      </c>
      <c r="E166" s="194" t="s">
        <v>372</v>
      </c>
      <c r="F166" s="195" t="s">
        <v>373</v>
      </c>
      <c r="G166" s="196" t="s">
        <v>126</v>
      </c>
      <c r="H166" s="197">
        <v>16</v>
      </c>
      <c r="I166" s="198"/>
      <c r="J166" s="199">
        <f>ROUND(I166*H166,2)</f>
        <v>0</v>
      </c>
      <c r="K166" s="195" t="s">
        <v>119</v>
      </c>
      <c r="L166" s="41"/>
      <c r="M166" s="200" t="s">
        <v>19</v>
      </c>
      <c r="N166" s="201" t="s">
        <v>43</v>
      </c>
      <c r="O166" s="81"/>
      <c r="P166" s="202">
        <f>O166*H166</f>
        <v>0</v>
      </c>
      <c r="Q166" s="202">
        <v>0</v>
      </c>
      <c r="R166" s="202">
        <f>Q166*H166</f>
        <v>0</v>
      </c>
      <c r="S166" s="202">
        <v>0.082000000000000003</v>
      </c>
      <c r="T166" s="203">
        <f>S166*H166</f>
        <v>1.3120000000000001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136</v>
      </c>
      <c r="AT166" s="204" t="s">
        <v>115</v>
      </c>
      <c r="AU166" s="204" t="s">
        <v>82</v>
      </c>
      <c r="AY166" s="14" t="s">
        <v>114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4" t="s">
        <v>80</v>
      </c>
      <c r="BK166" s="205">
        <f>ROUND(I166*H166,2)</f>
        <v>0</v>
      </c>
      <c r="BL166" s="14" t="s">
        <v>136</v>
      </c>
      <c r="BM166" s="204" t="s">
        <v>374</v>
      </c>
    </row>
    <row r="167" s="2" customFormat="1">
      <c r="A167" s="35"/>
      <c r="B167" s="36"/>
      <c r="C167" s="37"/>
      <c r="D167" s="206" t="s">
        <v>122</v>
      </c>
      <c r="E167" s="37"/>
      <c r="F167" s="207" t="s">
        <v>375</v>
      </c>
      <c r="G167" s="37"/>
      <c r="H167" s="37"/>
      <c r="I167" s="208"/>
      <c r="J167" s="37"/>
      <c r="K167" s="37"/>
      <c r="L167" s="41"/>
      <c r="M167" s="209"/>
      <c r="N167" s="210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122</v>
      </c>
      <c r="AU167" s="14" t="s">
        <v>82</v>
      </c>
    </row>
    <row r="168" s="11" customFormat="1" ht="22.8" customHeight="1">
      <c r="A168" s="11"/>
      <c r="B168" s="179"/>
      <c r="C168" s="180"/>
      <c r="D168" s="181" t="s">
        <v>71</v>
      </c>
      <c r="E168" s="224" t="s">
        <v>376</v>
      </c>
      <c r="F168" s="224" t="s">
        <v>377</v>
      </c>
      <c r="G168" s="180"/>
      <c r="H168" s="180"/>
      <c r="I168" s="183"/>
      <c r="J168" s="225">
        <f>BK168</f>
        <v>0</v>
      </c>
      <c r="K168" s="180"/>
      <c r="L168" s="185"/>
      <c r="M168" s="186"/>
      <c r="N168" s="187"/>
      <c r="O168" s="187"/>
      <c r="P168" s="188">
        <f>SUM(P169:P170)</f>
        <v>0</v>
      </c>
      <c r="Q168" s="187"/>
      <c r="R168" s="188">
        <f>SUM(R169:R170)</f>
        <v>0</v>
      </c>
      <c r="S168" s="187"/>
      <c r="T168" s="189">
        <f>SUM(T169:T170)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0" t="s">
        <v>80</v>
      </c>
      <c r="AT168" s="191" t="s">
        <v>71</v>
      </c>
      <c r="AU168" s="191" t="s">
        <v>80</v>
      </c>
      <c r="AY168" s="190" t="s">
        <v>114</v>
      </c>
      <c r="BK168" s="192">
        <f>SUM(BK169:BK170)</f>
        <v>0</v>
      </c>
    </row>
    <row r="169" s="2" customFormat="1" ht="44.25" customHeight="1">
      <c r="A169" s="35"/>
      <c r="B169" s="36"/>
      <c r="C169" s="193" t="s">
        <v>378</v>
      </c>
      <c r="D169" s="193" t="s">
        <v>115</v>
      </c>
      <c r="E169" s="194" t="s">
        <v>379</v>
      </c>
      <c r="F169" s="195" t="s">
        <v>380</v>
      </c>
      <c r="G169" s="196" t="s">
        <v>381</v>
      </c>
      <c r="H169" s="197">
        <v>257.137</v>
      </c>
      <c r="I169" s="198"/>
      <c r="J169" s="199">
        <f>ROUND(I169*H169,2)</f>
        <v>0</v>
      </c>
      <c r="K169" s="195" t="s">
        <v>119</v>
      </c>
      <c r="L169" s="41"/>
      <c r="M169" s="200" t="s">
        <v>19</v>
      </c>
      <c r="N169" s="201" t="s">
        <v>43</v>
      </c>
      <c r="O169" s="8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136</v>
      </c>
      <c r="AT169" s="204" t="s">
        <v>115</v>
      </c>
      <c r="AU169" s="204" t="s">
        <v>82</v>
      </c>
      <c r="AY169" s="14" t="s">
        <v>114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4" t="s">
        <v>80</v>
      </c>
      <c r="BK169" s="205">
        <f>ROUND(I169*H169,2)</f>
        <v>0</v>
      </c>
      <c r="BL169" s="14" t="s">
        <v>136</v>
      </c>
      <c r="BM169" s="204" t="s">
        <v>382</v>
      </c>
    </row>
    <row r="170" s="2" customFormat="1">
      <c r="A170" s="35"/>
      <c r="B170" s="36"/>
      <c r="C170" s="37"/>
      <c r="D170" s="206" t="s">
        <v>122</v>
      </c>
      <c r="E170" s="37"/>
      <c r="F170" s="207" t="s">
        <v>383</v>
      </c>
      <c r="G170" s="37"/>
      <c r="H170" s="37"/>
      <c r="I170" s="208"/>
      <c r="J170" s="37"/>
      <c r="K170" s="37"/>
      <c r="L170" s="41"/>
      <c r="M170" s="209"/>
      <c r="N170" s="210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122</v>
      </c>
      <c r="AU170" s="14" t="s">
        <v>82</v>
      </c>
    </row>
    <row r="171" s="11" customFormat="1" ht="22.8" customHeight="1">
      <c r="A171" s="11"/>
      <c r="B171" s="179"/>
      <c r="C171" s="180"/>
      <c r="D171" s="181" t="s">
        <v>71</v>
      </c>
      <c r="E171" s="224" t="s">
        <v>384</v>
      </c>
      <c r="F171" s="224" t="s">
        <v>385</v>
      </c>
      <c r="G171" s="180"/>
      <c r="H171" s="180"/>
      <c r="I171" s="183"/>
      <c r="J171" s="225">
        <f>BK171</f>
        <v>0</v>
      </c>
      <c r="K171" s="180"/>
      <c r="L171" s="185"/>
      <c r="M171" s="186"/>
      <c r="N171" s="187"/>
      <c r="O171" s="187"/>
      <c r="P171" s="188">
        <f>SUM(P172:P186)</f>
        <v>0</v>
      </c>
      <c r="Q171" s="187"/>
      <c r="R171" s="188">
        <f>SUM(R172:R186)</f>
        <v>0</v>
      </c>
      <c r="S171" s="187"/>
      <c r="T171" s="189">
        <f>SUM(T172:T186)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90" t="s">
        <v>80</v>
      </c>
      <c r="AT171" s="191" t="s">
        <v>71</v>
      </c>
      <c r="AU171" s="191" t="s">
        <v>80</v>
      </c>
      <c r="AY171" s="190" t="s">
        <v>114</v>
      </c>
      <c r="BK171" s="192">
        <f>SUM(BK172:BK186)</f>
        <v>0</v>
      </c>
    </row>
    <row r="172" s="2" customFormat="1" ht="24.15" customHeight="1">
      <c r="A172" s="35"/>
      <c r="B172" s="36"/>
      <c r="C172" s="193" t="s">
        <v>386</v>
      </c>
      <c r="D172" s="193" t="s">
        <v>115</v>
      </c>
      <c r="E172" s="194" t="s">
        <v>387</v>
      </c>
      <c r="F172" s="195" t="s">
        <v>388</v>
      </c>
      <c r="G172" s="196" t="s">
        <v>381</v>
      </c>
      <c r="H172" s="197">
        <v>189</v>
      </c>
      <c r="I172" s="198"/>
      <c r="J172" s="199">
        <f>ROUND(I172*H172,2)</f>
        <v>0</v>
      </c>
      <c r="K172" s="195" t="s">
        <v>119</v>
      </c>
      <c r="L172" s="41"/>
      <c r="M172" s="200" t="s">
        <v>19</v>
      </c>
      <c r="N172" s="201" t="s">
        <v>43</v>
      </c>
      <c r="O172" s="81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4" t="s">
        <v>136</v>
      </c>
      <c r="AT172" s="204" t="s">
        <v>115</v>
      </c>
      <c r="AU172" s="204" t="s">
        <v>82</v>
      </c>
      <c r="AY172" s="14" t="s">
        <v>114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4" t="s">
        <v>80</v>
      </c>
      <c r="BK172" s="205">
        <f>ROUND(I172*H172,2)</f>
        <v>0</v>
      </c>
      <c r="BL172" s="14" t="s">
        <v>136</v>
      </c>
      <c r="BM172" s="204" t="s">
        <v>389</v>
      </c>
    </row>
    <row r="173" s="2" customFormat="1">
      <c r="A173" s="35"/>
      <c r="B173" s="36"/>
      <c r="C173" s="37"/>
      <c r="D173" s="206" t="s">
        <v>122</v>
      </c>
      <c r="E173" s="37"/>
      <c r="F173" s="207" t="s">
        <v>390</v>
      </c>
      <c r="G173" s="37"/>
      <c r="H173" s="37"/>
      <c r="I173" s="208"/>
      <c r="J173" s="37"/>
      <c r="K173" s="37"/>
      <c r="L173" s="41"/>
      <c r="M173" s="209"/>
      <c r="N173" s="210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122</v>
      </c>
      <c r="AU173" s="14" t="s">
        <v>82</v>
      </c>
    </row>
    <row r="174" s="2" customFormat="1" ht="24.15" customHeight="1">
      <c r="A174" s="35"/>
      <c r="B174" s="36"/>
      <c r="C174" s="193" t="s">
        <v>391</v>
      </c>
      <c r="D174" s="193" t="s">
        <v>115</v>
      </c>
      <c r="E174" s="194" t="s">
        <v>392</v>
      </c>
      <c r="F174" s="195" t="s">
        <v>393</v>
      </c>
      <c r="G174" s="196" t="s">
        <v>381</v>
      </c>
      <c r="H174" s="197">
        <v>189</v>
      </c>
      <c r="I174" s="198"/>
      <c r="J174" s="199">
        <f>ROUND(I174*H174,2)</f>
        <v>0</v>
      </c>
      <c r="K174" s="195" t="s">
        <v>19</v>
      </c>
      <c r="L174" s="41"/>
      <c r="M174" s="200" t="s">
        <v>19</v>
      </c>
      <c r="N174" s="201" t="s">
        <v>43</v>
      </c>
      <c r="O174" s="81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136</v>
      </c>
      <c r="AT174" s="204" t="s">
        <v>115</v>
      </c>
      <c r="AU174" s="204" t="s">
        <v>82</v>
      </c>
      <c r="AY174" s="14" t="s">
        <v>114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4" t="s">
        <v>80</v>
      </c>
      <c r="BK174" s="205">
        <f>ROUND(I174*H174,2)</f>
        <v>0</v>
      </c>
      <c r="BL174" s="14" t="s">
        <v>136</v>
      </c>
      <c r="BM174" s="204" t="s">
        <v>394</v>
      </c>
    </row>
    <row r="175" s="2" customFormat="1" ht="37.8" customHeight="1">
      <c r="A175" s="35"/>
      <c r="B175" s="36"/>
      <c r="C175" s="193" t="s">
        <v>395</v>
      </c>
      <c r="D175" s="193" t="s">
        <v>115</v>
      </c>
      <c r="E175" s="194" t="s">
        <v>396</v>
      </c>
      <c r="F175" s="195" t="s">
        <v>397</v>
      </c>
      <c r="G175" s="196" t="s">
        <v>381</v>
      </c>
      <c r="H175" s="197">
        <v>147.40000000000001</v>
      </c>
      <c r="I175" s="198"/>
      <c r="J175" s="199">
        <f>ROUND(I175*H175,2)</f>
        <v>0</v>
      </c>
      <c r="K175" s="195" t="s">
        <v>119</v>
      </c>
      <c r="L175" s="41"/>
      <c r="M175" s="200" t="s">
        <v>19</v>
      </c>
      <c r="N175" s="201" t="s">
        <v>43</v>
      </c>
      <c r="O175" s="8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136</v>
      </c>
      <c r="AT175" s="204" t="s">
        <v>115</v>
      </c>
      <c r="AU175" s="204" t="s">
        <v>82</v>
      </c>
      <c r="AY175" s="14" t="s">
        <v>114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4" t="s">
        <v>80</v>
      </c>
      <c r="BK175" s="205">
        <f>ROUND(I175*H175,2)</f>
        <v>0</v>
      </c>
      <c r="BL175" s="14" t="s">
        <v>136</v>
      </c>
      <c r="BM175" s="204" t="s">
        <v>398</v>
      </c>
    </row>
    <row r="176" s="2" customFormat="1">
      <c r="A176" s="35"/>
      <c r="B176" s="36"/>
      <c r="C176" s="37"/>
      <c r="D176" s="206" t="s">
        <v>122</v>
      </c>
      <c r="E176" s="37"/>
      <c r="F176" s="207" t="s">
        <v>399</v>
      </c>
      <c r="G176" s="37"/>
      <c r="H176" s="37"/>
      <c r="I176" s="208"/>
      <c r="J176" s="37"/>
      <c r="K176" s="37"/>
      <c r="L176" s="41"/>
      <c r="M176" s="209"/>
      <c r="N176" s="210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122</v>
      </c>
      <c r="AU176" s="14" t="s">
        <v>82</v>
      </c>
    </row>
    <row r="177" s="2" customFormat="1" ht="37.8" customHeight="1">
      <c r="A177" s="35"/>
      <c r="B177" s="36"/>
      <c r="C177" s="193" t="s">
        <v>400</v>
      </c>
      <c r="D177" s="193" t="s">
        <v>115</v>
      </c>
      <c r="E177" s="194" t="s">
        <v>401</v>
      </c>
      <c r="F177" s="195" t="s">
        <v>402</v>
      </c>
      <c r="G177" s="196" t="s">
        <v>381</v>
      </c>
      <c r="H177" s="197">
        <v>1031.8</v>
      </c>
      <c r="I177" s="198"/>
      <c r="J177" s="199">
        <f>ROUND(I177*H177,2)</f>
        <v>0</v>
      </c>
      <c r="K177" s="195" t="s">
        <v>119</v>
      </c>
      <c r="L177" s="41"/>
      <c r="M177" s="200" t="s">
        <v>19</v>
      </c>
      <c r="N177" s="201" t="s">
        <v>43</v>
      </c>
      <c r="O177" s="81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136</v>
      </c>
      <c r="AT177" s="204" t="s">
        <v>115</v>
      </c>
      <c r="AU177" s="204" t="s">
        <v>82</v>
      </c>
      <c r="AY177" s="14" t="s">
        <v>114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4" t="s">
        <v>80</v>
      </c>
      <c r="BK177" s="205">
        <f>ROUND(I177*H177,2)</f>
        <v>0</v>
      </c>
      <c r="BL177" s="14" t="s">
        <v>136</v>
      </c>
      <c r="BM177" s="204" t="s">
        <v>403</v>
      </c>
    </row>
    <row r="178" s="2" customFormat="1">
      <c r="A178" s="35"/>
      <c r="B178" s="36"/>
      <c r="C178" s="37"/>
      <c r="D178" s="206" t="s">
        <v>122</v>
      </c>
      <c r="E178" s="37"/>
      <c r="F178" s="207" t="s">
        <v>404</v>
      </c>
      <c r="G178" s="37"/>
      <c r="H178" s="37"/>
      <c r="I178" s="208"/>
      <c r="J178" s="37"/>
      <c r="K178" s="37"/>
      <c r="L178" s="41"/>
      <c r="M178" s="209"/>
      <c r="N178" s="210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122</v>
      </c>
      <c r="AU178" s="14" t="s">
        <v>82</v>
      </c>
    </row>
    <row r="179" s="2" customFormat="1" ht="44.25" customHeight="1">
      <c r="A179" s="35"/>
      <c r="B179" s="36"/>
      <c r="C179" s="193" t="s">
        <v>405</v>
      </c>
      <c r="D179" s="193" t="s">
        <v>115</v>
      </c>
      <c r="E179" s="194" t="s">
        <v>406</v>
      </c>
      <c r="F179" s="195" t="s">
        <v>407</v>
      </c>
      <c r="G179" s="196" t="s">
        <v>381</v>
      </c>
      <c r="H179" s="197">
        <v>147.40000000000001</v>
      </c>
      <c r="I179" s="198"/>
      <c r="J179" s="199">
        <f>ROUND(I179*H179,2)</f>
        <v>0</v>
      </c>
      <c r="K179" s="195" t="s">
        <v>119</v>
      </c>
      <c r="L179" s="41"/>
      <c r="M179" s="200" t="s">
        <v>19</v>
      </c>
      <c r="N179" s="201" t="s">
        <v>43</v>
      </c>
      <c r="O179" s="81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136</v>
      </c>
      <c r="AT179" s="204" t="s">
        <v>115</v>
      </c>
      <c r="AU179" s="204" t="s">
        <v>82</v>
      </c>
      <c r="AY179" s="14" t="s">
        <v>114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4" t="s">
        <v>80</v>
      </c>
      <c r="BK179" s="205">
        <f>ROUND(I179*H179,2)</f>
        <v>0</v>
      </c>
      <c r="BL179" s="14" t="s">
        <v>136</v>
      </c>
      <c r="BM179" s="204" t="s">
        <v>408</v>
      </c>
    </row>
    <row r="180" s="2" customFormat="1">
      <c r="A180" s="35"/>
      <c r="B180" s="36"/>
      <c r="C180" s="37"/>
      <c r="D180" s="206" t="s">
        <v>122</v>
      </c>
      <c r="E180" s="37"/>
      <c r="F180" s="207" t="s">
        <v>409</v>
      </c>
      <c r="G180" s="37"/>
      <c r="H180" s="37"/>
      <c r="I180" s="208"/>
      <c r="J180" s="37"/>
      <c r="K180" s="37"/>
      <c r="L180" s="41"/>
      <c r="M180" s="209"/>
      <c r="N180" s="210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122</v>
      </c>
      <c r="AU180" s="14" t="s">
        <v>82</v>
      </c>
    </row>
    <row r="181" s="2" customFormat="1" ht="37.8" customHeight="1">
      <c r="A181" s="35"/>
      <c r="B181" s="36"/>
      <c r="C181" s="193" t="s">
        <v>410</v>
      </c>
      <c r="D181" s="193" t="s">
        <v>115</v>
      </c>
      <c r="E181" s="194" t="s">
        <v>411</v>
      </c>
      <c r="F181" s="195" t="s">
        <v>412</v>
      </c>
      <c r="G181" s="196" t="s">
        <v>381</v>
      </c>
      <c r="H181" s="197">
        <v>31.800000000000001</v>
      </c>
      <c r="I181" s="198"/>
      <c r="J181" s="199">
        <f>ROUND(I181*H181,2)</f>
        <v>0</v>
      </c>
      <c r="K181" s="195" t="s">
        <v>119</v>
      </c>
      <c r="L181" s="41"/>
      <c r="M181" s="200" t="s">
        <v>19</v>
      </c>
      <c r="N181" s="201" t="s">
        <v>43</v>
      </c>
      <c r="O181" s="81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136</v>
      </c>
      <c r="AT181" s="204" t="s">
        <v>115</v>
      </c>
      <c r="AU181" s="204" t="s">
        <v>82</v>
      </c>
      <c r="AY181" s="14" t="s">
        <v>114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4" t="s">
        <v>80</v>
      </c>
      <c r="BK181" s="205">
        <f>ROUND(I181*H181,2)</f>
        <v>0</v>
      </c>
      <c r="BL181" s="14" t="s">
        <v>136</v>
      </c>
      <c r="BM181" s="204" t="s">
        <v>413</v>
      </c>
    </row>
    <row r="182" s="2" customFormat="1">
      <c r="A182" s="35"/>
      <c r="B182" s="36"/>
      <c r="C182" s="37"/>
      <c r="D182" s="206" t="s">
        <v>122</v>
      </c>
      <c r="E182" s="37"/>
      <c r="F182" s="207" t="s">
        <v>414</v>
      </c>
      <c r="G182" s="37"/>
      <c r="H182" s="37"/>
      <c r="I182" s="208"/>
      <c r="J182" s="37"/>
      <c r="K182" s="37"/>
      <c r="L182" s="41"/>
      <c r="M182" s="209"/>
      <c r="N182" s="210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122</v>
      </c>
      <c r="AU182" s="14" t="s">
        <v>82</v>
      </c>
    </row>
    <row r="183" s="2" customFormat="1" ht="49.05" customHeight="1">
      <c r="A183" s="35"/>
      <c r="B183" s="36"/>
      <c r="C183" s="193" t="s">
        <v>415</v>
      </c>
      <c r="D183" s="193" t="s">
        <v>115</v>
      </c>
      <c r="E183" s="194" t="s">
        <v>416</v>
      </c>
      <c r="F183" s="195" t="s">
        <v>417</v>
      </c>
      <c r="G183" s="196" t="s">
        <v>381</v>
      </c>
      <c r="H183" s="197">
        <v>222.59999999999999</v>
      </c>
      <c r="I183" s="198"/>
      <c r="J183" s="199">
        <f>ROUND(I183*H183,2)</f>
        <v>0</v>
      </c>
      <c r="K183" s="195" t="s">
        <v>119</v>
      </c>
      <c r="L183" s="41"/>
      <c r="M183" s="200" t="s">
        <v>19</v>
      </c>
      <c r="N183" s="201" t="s">
        <v>43</v>
      </c>
      <c r="O183" s="81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4" t="s">
        <v>136</v>
      </c>
      <c r="AT183" s="204" t="s">
        <v>115</v>
      </c>
      <c r="AU183" s="204" t="s">
        <v>82</v>
      </c>
      <c r="AY183" s="14" t="s">
        <v>114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4" t="s">
        <v>80</v>
      </c>
      <c r="BK183" s="205">
        <f>ROUND(I183*H183,2)</f>
        <v>0</v>
      </c>
      <c r="BL183" s="14" t="s">
        <v>136</v>
      </c>
      <c r="BM183" s="204" t="s">
        <v>418</v>
      </c>
    </row>
    <row r="184" s="2" customFormat="1">
      <c r="A184" s="35"/>
      <c r="B184" s="36"/>
      <c r="C184" s="37"/>
      <c r="D184" s="206" t="s">
        <v>122</v>
      </c>
      <c r="E184" s="37"/>
      <c r="F184" s="207" t="s">
        <v>419</v>
      </c>
      <c r="G184" s="37"/>
      <c r="H184" s="37"/>
      <c r="I184" s="208"/>
      <c r="J184" s="37"/>
      <c r="K184" s="37"/>
      <c r="L184" s="41"/>
      <c r="M184" s="209"/>
      <c r="N184" s="210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122</v>
      </c>
      <c r="AU184" s="14" t="s">
        <v>82</v>
      </c>
    </row>
    <row r="185" s="2" customFormat="1" ht="44.25" customHeight="1">
      <c r="A185" s="35"/>
      <c r="B185" s="36"/>
      <c r="C185" s="193" t="s">
        <v>420</v>
      </c>
      <c r="D185" s="193" t="s">
        <v>115</v>
      </c>
      <c r="E185" s="194" t="s">
        <v>421</v>
      </c>
      <c r="F185" s="195" t="s">
        <v>422</v>
      </c>
      <c r="G185" s="196" t="s">
        <v>381</v>
      </c>
      <c r="H185" s="197">
        <v>31.800000000000001</v>
      </c>
      <c r="I185" s="198"/>
      <c r="J185" s="199">
        <f>ROUND(I185*H185,2)</f>
        <v>0</v>
      </c>
      <c r="K185" s="195" t="s">
        <v>119</v>
      </c>
      <c r="L185" s="41"/>
      <c r="M185" s="200" t="s">
        <v>19</v>
      </c>
      <c r="N185" s="201" t="s">
        <v>43</v>
      </c>
      <c r="O185" s="81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4" t="s">
        <v>136</v>
      </c>
      <c r="AT185" s="204" t="s">
        <v>115</v>
      </c>
      <c r="AU185" s="204" t="s">
        <v>82</v>
      </c>
      <c r="AY185" s="14" t="s">
        <v>114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4" t="s">
        <v>80</v>
      </c>
      <c r="BK185" s="205">
        <f>ROUND(I185*H185,2)</f>
        <v>0</v>
      </c>
      <c r="BL185" s="14" t="s">
        <v>136</v>
      </c>
      <c r="BM185" s="204" t="s">
        <v>423</v>
      </c>
    </row>
    <row r="186" s="2" customFormat="1">
      <c r="A186" s="35"/>
      <c r="B186" s="36"/>
      <c r="C186" s="37"/>
      <c r="D186" s="206" t="s">
        <v>122</v>
      </c>
      <c r="E186" s="37"/>
      <c r="F186" s="207" t="s">
        <v>424</v>
      </c>
      <c r="G186" s="37"/>
      <c r="H186" s="37"/>
      <c r="I186" s="208"/>
      <c r="J186" s="37"/>
      <c r="K186" s="37"/>
      <c r="L186" s="41"/>
      <c r="M186" s="236"/>
      <c r="N186" s="237"/>
      <c r="O186" s="215"/>
      <c r="P186" s="215"/>
      <c r="Q186" s="215"/>
      <c r="R186" s="215"/>
      <c r="S186" s="215"/>
      <c r="T186" s="238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122</v>
      </c>
      <c r="AU186" s="14" t="s">
        <v>82</v>
      </c>
    </row>
    <row r="187" s="2" customFormat="1" ht="6.96" customHeight="1">
      <c r="A187" s="35"/>
      <c r="B187" s="56"/>
      <c r="C187" s="57"/>
      <c r="D187" s="57"/>
      <c r="E187" s="57"/>
      <c r="F187" s="57"/>
      <c r="G187" s="57"/>
      <c r="H187" s="57"/>
      <c r="I187" s="57"/>
      <c r="J187" s="57"/>
      <c r="K187" s="57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dNG/o4MjHUgS7uFxumkXY9ULhDDD9F5SXWUTH5nqgwLRmoP2H7UPCUCXQ641tgyr1asp+AGVN7i4rcFh6xMMHg==" hashValue="xOAZexsmqrWScZR3FFIW+5Gc4rzuUhaVvCKJ3+rkDo8SSAxzmy1bH6M/exSUTr4xZydfmkw6UUpjvfsh7ITZdw==" algorithmName="SHA-512" password="CC35"/>
  <autoFilter ref="C84:K18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7031"/>
    <hyperlink ref="F91" r:id="rId2" display="https://podminky.urs.cz/item/CS_URS_2024_02/113154558"/>
    <hyperlink ref="F94" r:id="rId3" display="https://podminky.urs.cz/item/CS_URS_2024_02/113154590"/>
    <hyperlink ref="F96" r:id="rId4" display="https://podminky.urs.cz/item/CS_URS_2024_02/113154553"/>
    <hyperlink ref="F98" r:id="rId5" display="https://podminky.urs.cz/item/CS_URS_2024_02/113201112"/>
    <hyperlink ref="F101" r:id="rId6" display="https://podminky.urs.cz/item/CS_URS_2024_02/573231107"/>
    <hyperlink ref="F103" r:id="rId7" display="https://podminky.urs.cz/item/CS_URS_2024_02/565135101"/>
    <hyperlink ref="F105" r:id="rId8" display="https://podminky.urs.cz/item/CS_URS_2024_02/573231107"/>
    <hyperlink ref="F107" r:id="rId9" display="https://podminky.urs.cz/item/CS_URS_2024_02/577155142"/>
    <hyperlink ref="F109" r:id="rId10" display="https://podminky.urs.cz/item/CS_URS_2024_02/573231106"/>
    <hyperlink ref="F111" r:id="rId11" display="https://podminky.urs.cz/item/CS_URS_2024_02/577144141"/>
    <hyperlink ref="F113" r:id="rId12" display="https://podminky.urs.cz/item/CS_URS_2024_02/569951133"/>
    <hyperlink ref="F115" r:id="rId13" display="https://podminky.urs.cz/item/CS_URS_2024_02/591141111"/>
    <hyperlink ref="F119" r:id="rId14" display="https://podminky.urs.cz/item/CS_URS_2024_02/916131113"/>
    <hyperlink ref="F122" r:id="rId15" display="https://podminky.urs.cz/item/CS_URS_2024_02/916132113"/>
    <hyperlink ref="F125" r:id="rId16" display="https://podminky.urs.cz/item/CS_URS_2024_02/966005311"/>
    <hyperlink ref="F127" r:id="rId17" display="https://podminky.urs.cz/item/CS_URS_2024_02/911331111"/>
    <hyperlink ref="F129" r:id="rId18" display="https://podminky.urs.cz/item/CS_URS_2022_01/911331412"/>
    <hyperlink ref="F131" r:id="rId19" display="https://podminky.urs.cz/item/CS_URS_2024_02/912221111"/>
    <hyperlink ref="F134" r:id="rId20" display="https://podminky.urs.cz/item/CS_URS_2024_02/914111111"/>
    <hyperlink ref="F142" r:id="rId21" display="https://podminky.urs.cz/item/CS_URS_2024_02/914511111"/>
    <hyperlink ref="F145" r:id="rId22" display="https://podminky.urs.cz/item/CS_URS_2024_02/915611111"/>
    <hyperlink ref="F147" r:id="rId23" display="https://podminky.urs.cz/item/CS_URS_2024_02/915621111"/>
    <hyperlink ref="F149" r:id="rId24" display="https://podminky.urs.cz/item/CS_URS_2024_02/915211112"/>
    <hyperlink ref="F151" r:id="rId25" display="https://podminky.urs.cz/item/CS_URS_2024_02/915211122"/>
    <hyperlink ref="F153" r:id="rId26" display="https://podminky.urs.cz/item/CS_URS_2024_02/915221112"/>
    <hyperlink ref="F155" r:id="rId27" display="https://podminky.urs.cz/item/CS_URS_2024_02/915221122"/>
    <hyperlink ref="F157" r:id="rId28" display="https://podminky.urs.cz/item/CS_URS_2024_02/915231112"/>
    <hyperlink ref="F159" r:id="rId29" display="https://podminky.urs.cz/item/CS_URS_2024_02/919112111"/>
    <hyperlink ref="F161" r:id="rId30" display="https://podminky.urs.cz/item/CS_URS_2024_02/919732221"/>
    <hyperlink ref="F163" r:id="rId31" display="https://podminky.urs.cz/item/CS_URS_2024_02/938909311"/>
    <hyperlink ref="F165" r:id="rId32" display="https://podminky.urs.cz/item/CS_URS_2024_02/938909612"/>
    <hyperlink ref="F167" r:id="rId33" display="https://podminky.urs.cz/item/CS_URS_2024_02/966006132"/>
    <hyperlink ref="F170" r:id="rId34" display="https://podminky.urs.cz/item/CS_URS_2024_02/998225111"/>
    <hyperlink ref="F173" r:id="rId35" display="https://podminky.urs.cz/item/CS_URS_2024_02/997221611"/>
    <hyperlink ref="F176" r:id="rId36" display="https://podminky.urs.cz/item/CS_URS_2024_02/997221551"/>
    <hyperlink ref="F178" r:id="rId37" display="https://podminky.urs.cz/item/CS_URS_2024_02/997221559"/>
    <hyperlink ref="F180" r:id="rId38" display="https://podminky.urs.cz/item/CS_URS_2024_02/997221873"/>
    <hyperlink ref="F182" r:id="rId39" display="https://podminky.urs.cz/item/CS_URS_2024_02/997221571"/>
    <hyperlink ref="F184" r:id="rId40" display="https://podminky.urs.cz/item/CS_URS_2024_02/997221579"/>
    <hyperlink ref="F186" r:id="rId41" display="https://podminky.urs.cz/item/CS_URS_2024_02/997221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II/180 - Nýřany (U Mexika), povchová oprava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425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15. 12. 2024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37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ROUND((SUM(BE85:BE167)),  2)</f>
        <v>0</v>
      </c>
      <c r="G33" s="35"/>
      <c r="H33" s="35"/>
      <c r="I33" s="145">
        <v>0.20999999999999999</v>
      </c>
      <c r="J33" s="144">
        <f>ROUND(((SUM(BE85:BE167))*I33),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ROUND((SUM(BF85:BF167)),  2)</f>
        <v>0</v>
      </c>
      <c r="G34" s="35"/>
      <c r="H34" s="35"/>
      <c r="I34" s="145">
        <v>0.12</v>
      </c>
      <c r="J34" s="144">
        <f>ROUND(((SUM(BF85:BF167))*I34),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ROUND((SUM(BG85:BG167)),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ROUND((SUM(BH85:BH167)),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ROUND((SUM(BI85:BI167)),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II/180 - Nýřany (U Mexika), povchová oprava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02 - 2. ETAPA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15. 12. 2024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a údržba silnic Plzeňského kraje</v>
      </c>
      <c r="G54" s="37"/>
      <c r="H54" s="37"/>
      <c r="I54" s="29" t="s">
        <v>31</v>
      </c>
      <c r="J54" s="33" t="str">
        <f>E21</f>
        <v>SG GEOTECHNIKA a.s.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ROMAN MITAS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hidden="1" s="9" customFormat="1" ht="24.96" customHeight="1">
      <c r="A60" s="9"/>
      <c r="B60" s="162"/>
      <c r="C60" s="163"/>
      <c r="D60" s="164" t="s">
        <v>164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165</v>
      </c>
      <c r="E61" s="221"/>
      <c r="F61" s="221"/>
      <c r="G61" s="221"/>
      <c r="H61" s="221"/>
      <c r="I61" s="221"/>
      <c r="J61" s="222">
        <f>J87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166</v>
      </c>
      <c r="E62" s="221"/>
      <c r="F62" s="221"/>
      <c r="G62" s="221"/>
      <c r="H62" s="221"/>
      <c r="I62" s="221"/>
      <c r="J62" s="222">
        <f>J95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167</v>
      </c>
      <c r="E63" s="221"/>
      <c r="F63" s="221"/>
      <c r="G63" s="221"/>
      <c r="H63" s="221"/>
      <c r="I63" s="221"/>
      <c r="J63" s="222">
        <f>J110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168</v>
      </c>
      <c r="E64" s="221"/>
      <c r="F64" s="221"/>
      <c r="G64" s="221"/>
      <c r="H64" s="221"/>
      <c r="I64" s="221"/>
      <c r="J64" s="222">
        <f>J159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169</v>
      </c>
      <c r="E65" s="221"/>
      <c r="F65" s="221"/>
      <c r="G65" s="221"/>
      <c r="H65" s="221"/>
      <c r="I65" s="221"/>
      <c r="J65" s="222">
        <f>J162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99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II/180 - Nýřany (U Mexika), povchová oprava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91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02 - 2. ETAPA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 xml:space="preserve"> </v>
      </c>
      <c r="G79" s="37"/>
      <c r="H79" s="37"/>
      <c r="I79" s="29" t="s">
        <v>23</v>
      </c>
      <c r="J79" s="69" t="str">
        <f>IF(J12="","",J12)</f>
        <v>15. 12. 2024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25</v>
      </c>
      <c r="D81" s="37"/>
      <c r="E81" s="37"/>
      <c r="F81" s="24" t="str">
        <f>E15</f>
        <v>Správa a údržba silnic Plzeňského kraje</v>
      </c>
      <c r="G81" s="37"/>
      <c r="H81" s="37"/>
      <c r="I81" s="29" t="s">
        <v>31</v>
      </c>
      <c r="J81" s="33" t="str">
        <f>E21</f>
        <v>SG GEOTECHNIKA a.s.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29</v>
      </c>
      <c r="D82" s="37"/>
      <c r="E82" s="37"/>
      <c r="F82" s="24" t="str">
        <f>IF(E18="","",E18)</f>
        <v>Vyplň údaj</v>
      </c>
      <c r="G82" s="37"/>
      <c r="H82" s="37"/>
      <c r="I82" s="29" t="s">
        <v>34</v>
      </c>
      <c r="J82" s="33" t="str">
        <f>E24</f>
        <v>ROMAN MITAS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0" customFormat="1" ht="29.28" customHeight="1">
      <c r="A84" s="168"/>
      <c r="B84" s="169"/>
      <c r="C84" s="170" t="s">
        <v>100</v>
      </c>
      <c r="D84" s="171" t="s">
        <v>57</v>
      </c>
      <c r="E84" s="171" t="s">
        <v>53</v>
      </c>
      <c r="F84" s="171" t="s">
        <v>54</v>
      </c>
      <c r="G84" s="171" t="s">
        <v>101</v>
      </c>
      <c r="H84" s="171" t="s">
        <v>102</v>
      </c>
      <c r="I84" s="171" t="s">
        <v>103</v>
      </c>
      <c r="J84" s="171" t="s">
        <v>95</v>
      </c>
      <c r="K84" s="172" t="s">
        <v>104</v>
      </c>
      <c r="L84" s="173"/>
      <c r="M84" s="89" t="s">
        <v>19</v>
      </c>
      <c r="N84" s="90" t="s">
        <v>42</v>
      </c>
      <c r="O84" s="90" t="s">
        <v>105</v>
      </c>
      <c r="P84" s="90" t="s">
        <v>106</v>
      </c>
      <c r="Q84" s="90" t="s">
        <v>107</v>
      </c>
      <c r="R84" s="90" t="s">
        <v>108</v>
      </c>
      <c r="S84" s="90" t="s">
        <v>109</v>
      </c>
      <c r="T84" s="91" t="s">
        <v>110</v>
      </c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</row>
    <row r="85" s="2" customFormat="1" ht="22.8" customHeight="1">
      <c r="A85" s="35"/>
      <c r="B85" s="36"/>
      <c r="C85" s="96" t="s">
        <v>111</v>
      </c>
      <c r="D85" s="37"/>
      <c r="E85" s="37"/>
      <c r="F85" s="37"/>
      <c r="G85" s="37"/>
      <c r="H85" s="37"/>
      <c r="I85" s="37"/>
      <c r="J85" s="174">
        <f>BK85</f>
        <v>0</v>
      </c>
      <c r="K85" s="37"/>
      <c r="L85" s="41"/>
      <c r="M85" s="92"/>
      <c r="N85" s="175"/>
      <c r="O85" s="93"/>
      <c r="P85" s="176">
        <f>P86</f>
        <v>0</v>
      </c>
      <c r="Q85" s="93"/>
      <c r="R85" s="176">
        <f>R86</f>
        <v>200.18278749999999</v>
      </c>
      <c r="S85" s="93"/>
      <c r="T85" s="177">
        <f>T86</f>
        <v>1455.5279999999998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96</v>
      </c>
      <c r="BK85" s="178">
        <f>BK86</f>
        <v>0</v>
      </c>
    </row>
    <row r="86" s="11" customFormat="1" ht="25.92" customHeight="1">
      <c r="A86" s="11"/>
      <c r="B86" s="179"/>
      <c r="C86" s="180"/>
      <c r="D86" s="181" t="s">
        <v>71</v>
      </c>
      <c r="E86" s="182" t="s">
        <v>170</v>
      </c>
      <c r="F86" s="182" t="s">
        <v>171</v>
      </c>
      <c r="G86" s="180"/>
      <c r="H86" s="180"/>
      <c r="I86" s="183"/>
      <c r="J86" s="184">
        <f>BK86</f>
        <v>0</v>
      </c>
      <c r="K86" s="180"/>
      <c r="L86" s="185"/>
      <c r="M86" s="186"/>
      <c r="N86" s="187"/>
      <c r="O86" s="187"/>
      <c r="P86" s="188">
        <f>P87+P95+P110+P159+P162</f>
        <v>0</v>
      </c>
      <c r="Q86" s="187"/>
      <c r="R86" s="188">
        <f>R87+R95+R110+R159+R162</f>
        <v>200.18278749999999</v>
      </c>
      <c r="S86" s="187"/>
      <c r="T86" s="189">
        <f>T87+T95+T110+T159+T162</f>
        <v>1455.5279999999998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0" t="s">
        <v>80</v>
      </c>
      <c r="AT86" s="191" t="s">
        <v>71</v>
      </c>
      <c r="AU86" s="191" t="s">
        <v>72</v>
      </c>
      <c r="AY86" s="190" t="s">
        <v>114</v>
      </c>
      <c r="BK86" s="192">
        <f>BK87+BK95+BK110+BK159+BK162</f>
        <v>0</v>
      </c>
    </row>
    <row r="87" s="11" customFormat="1" ht="22.8" customHeight="1">
      <c r="A87" s="11"/>
      <c r="B87" s="179"/>
      <c r="C87" s="180"/>
      <c r="D87" s="181" t="s">
        <v>71</v>
      </c>
      <c r="E87" s="224" t="s">
        <v>80</v>
      </c>
      <c r="F87" s="224" t="s">
        <v>172</v>
      </c>
      <c r="G87" s="180"/>
      <c r="H87" s="180"/>
      <c r="I87" s="183"/>
      <c r="J87" s="225">
        <f>BK87</f>
        <v>0</v>
      </c>
      <c r="K87" s="180"/>
      <c r="L87" s="185"/>
      <c r="M87" s="186"/>
      <c r="N87" s="187"/>
      <c r="O87" s="187"/>
      <c r="P87" s="188">
        <f>SUM(P88:P94)</f>
        <v>0</v>
      </c>
      <c r="Q87" s="187"/>
      <c r="R87" s="188">
        <f>SUM(R88:R94)</f>
        <v>0.13922000000000001</v>
      </c>
      <c r="S87" s="187"/>
      <c r="T87" s="189">
        <f>SUM(T88:T94)</f>
        <v>1214.6299999999999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80</v>
      </c>
      <c r="AT87" s="191" t="s">
        <v>71</v>
      </c>
      <c r="AU87" s="191" t="s">
        <v>80</v>
      </c>
      <c r="AY87" s="190" t="s">
        <v>114</v>
      </c>
      <c r="BK87" s="192">
        <f>SUM(BK88:BK94)</f>
        <v>0</v>
      </c>
    </row>
    <row r="88" s="2" customFormat="1" ht="44.25" customHeight="1">
      <c r="A88" s="35"/>
      <c r="B88" s="36"/>
      <c r="C88" s="193" t="s">
        <v>80</v>
      </c>
      <c r="D88" s="193" t="s">
        <v>115</v>
      </c>
      <c r="E88" s="194" t="s">
        <v>178</v>
      </c>
      <c r="F88" s="195" t="s">
        <v>179</v>
      </c>
      <c r="G88" s="196" t="s">
        <v>175</v>
      </c>
      <c r="H88" s="197">
        <v>4200</v>
      </c>
      <c r="I88" s="198"/>
      <c r="J88" s="199">
        <f>ROUND(I88*H88,2)</f>
        <v>0</v>
      </c>
      <c r="K88" s="195" t="s">
        <v>119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3.0000000000000001E-05</v>
      </c>
      <c r="R88" s="202">
        <f>Q88*H88</f>
        <v>0.126</v>
      </c>
      <c r="S88" s="202">
        <v>0.23000000000000001</v>
      </c>
      <c r="T88" s="203">
        <f>S88*H88</f>
        <v>966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136</v>
      </c>
      <c r="AT88" s="204" t="s">
        <v>115</v>
      </c>
      <c r="AU88" s="204" t="s">
        <v>82</v>
      </c>
      <c r="AY88" s="14" t="s">
        <v>114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136</v>
      </c>
      <c r="BM88" s="204" t="s">
        <v>180</v>
      </c>
    </row>
    <row r="89" s="2" customFormat="1">
      <c r="A89" s="35"/>
      <c r="B89" s="36"/>
      <c r="C89" s="37"/>
      <c r="D89" s="206" t="s">
        <v>122</v>
      </c>
      <c r="E89" s="37"/>
      <c r="F89" s="207" t="s">
        <v>181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122</v>
      </c>
      <c r="AU89" s="14" t="s">
        <v>82</v>
      </c>
    </row>
    <row r="90" s="2" customFormat="1">
      <c r="A90" s="35"/>
      <c r="B90" s="36"/>
      <c r="C90" s="37"/>
      <c r="D90" s="211" t="s">
        <v>146</v>
      </c>
      <c r="E90" s="37"/>
      <c r="F90" s="212" t="s">
        <v>182</v>
      </c>
      <c r="G90" s="37"/>
      <c r="H90" s="37"/>
      <c r="I90" s="208"/>
      <c r="J90" s="37"/>
      <c r="K90" s="37"/>
      <c r="L90" s="41"/>
      <c r="M90" s="209"/>
      <c r="N90" s="210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146</v>
      </c>
      <c r="AU90" s="14" t="s">
        <v>82</v>
      </c>
    </row>
    <row r="91" s="2" customFormat="1" ht="37.8" customHeight="1">
      <c r="A91" s="35"/>
      <c r="B91" s="36"/>
      <c r="C91" s="193" t="s">
        <v>82</v>
      </c>
      <c r="D91" s="193" t="s">
        <v>115</v>
      </c>
      <c r="E91" s="194" t="s">
        <v>183</v>
      </c>
      <c r="F91" s="195" t="s">
        <v>184</v>
      </c>
      <c r="G91" s="196" t="s">
        <v>175</v>
      </c>
      <c r="H91" s="197">
        <v>4200</v>
      </c>
      <c r="I91" s="198"/>
      <c r="J91" s="199">
        <f>ROUND(I91*H91,2)</f>
        <v>0</v>
      </c>
      <c r="K91" s="195" t="s">
        <v>119</v>
      </c>
      <c r="L91" s="41"/>
      <c r="M91" s="200" t="s">
        <v>19</v>
      </c>
      <c r="N91" s="201" t="s">
        <v>43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0.023</v>
      </c>
      <c r="T91" s="203">
        <f>S91*H91</f>
        <v>96.599999999999994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136</v>
      </c>
      <c r="AT91" s="204" t="s">
        <v>115</v>
      </c>
      <c r="AU91" s="204" t="s">
        <v>82</v>
      </c>
      <c r="AY91" s="14" t="s">
        <v>114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80</v>
      </c>
      <c r="BK91" s="205">
        <f>ROUND(I91*H91,2)</f>
        <v>0</v>
      </c>
      <c r="BL91" s="14" t="s">
        <v>136</v>
      </c>
      <c r="BM91" s="204" t="s">
        <v>185</v>
      </c>
    </row>
    <row r="92" s="2" customFormat="1">
      <c r="A92" s="35"/>
      <c r="B92" s="36"/>
      <c r="C92" s="37"/>
      <c r="D92" s="206" t="s">
        <v>122</v>
      </c>
      <c r="E92" s="37"/>
      <c r="F92" s="207" t="s">
        <v>186</v>
      </c>
      <c r="G92" s="37"/>
      <c r="H92" s="37"/>
      <c r="I92" s="208"/>
      <c r="J92" s="37"/>
      <c r="K92" s="37"/>
      <c r="L92" s="41"/>
      <c r="M92" s="209"/>
      <c r="N92" s="210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122</v>
      </c>
      <c r="AU92" s="14" t="s">
        <v>82</v>
      </c>
    </row>
    <row r="93" s="2" customFormat="1" ht="44.25" customHeight="1">
      <c r="A93" s="35"/>
      <c r="B93" s="36"/>
      <c r="C93" s="193" t="s">
        <v>131</v>
      </c>
      <c r="D93" s="193" t="s">
        <v>115</v>
      </c>
      <c r="E93" s="194" t="s">
        <v>187</v>
      </c>
      <c r="F93" s="195" t="s">
        <v>188</v>
      </c>
      <c r="G93" s="196" t="s">
        <v>175</v>
      </c>
      <c r="H93" s="197">
        <v>1322</v>
      </c>
      <c r="I93" s="198"/>
      <c r="J93" s="199">
        <f>ROUND(I93*H93,2)</f>
        <v>0</v>
      </c>
      <c r="K93" s="195" t="s">
        <v>119</v>
      </c>
      <c r="L93" s="41"/>
      <c r="M93" s="200" t="s">
        <v>19</v>
      </c>
      <c r="N93" s="201" t="s">
        <v>43</v>
      </c>
      <c r="O93" s="81"/>
      <c r="P93" s="202">
        <f>O93*H93</f>
        <v>0</v>
      </c>
      <c r="Q93" s="202">
        <v>1.0000000000000001E-05</v>
      </c>
      <c r="R93" s="202">
        <f>Q93*H93</f>
        <v>0.013220000000000001</v>
      </c>
      <c r="S93" s="202">
        <v>0.11500000000000001</v>
      </c>
      <c r="T93" s="203">
        <f>S93*H93</f>
        <v>152.03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136</v>
      </c>
      <c r="AT93" s="204" t="s">
        <v>115</v>
      </c>
      <c r="AU93" s="204" t="s">
        <v>82</v>
      </c>
      <c r="AY93" s="14" t="s">
        <v>114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80</v>
      </c>
      <c r="BK93" s="205">
        <f>ROUND(I93*H93,2)</f>
        <v>0</v>
      </c>
      <c r="BL93" s="14" t="s">
        <v>136</v>
      </c>
      <c r="BM93" s="204" t="s">
        <v>189</v>
      </c>
    </row>
    <row r="94" s="2" customFormat="1">
      <c r="A94" s="35"/>
      <c r="B94" s="36"/>
      <c r="C94" s="37"/>
      <c r="D94" s="206" t="s">
        <v>122</v>
      </c>
      <c r="E94" s="37"/>
      <c r="F94" s="207" t="s">
        <v>190</v>
      </c>
      <c r="G94" s="37"/>
      <c r="H94" s="37"/>
      <c r="I94" s="208"/>
      <c r="J94" s="37"/>
      <c r="K94" s="37"/>
      <c r="L94" s="41"/>
      <c r="M94" s="209"/>
      <c r="N94" s="210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122</v>
      </c>
      <c r="AU94" s="14" t="s">
        <v>82</v>
      </c>
    </row>
    <row r="95" s="11" customFormat="1" ht="22.8" customHeight="1">
      <c r="A95" s="11"/>
      <c r="B95" s="179"/>
      <c r="C95" s="180"/>
      <c r="D95" s="181" t="s">
        <v>71</v>
      </c>
      <c r="E95" s="224" t="s">
        <v>141</v>
      </c>
      <c r="F95" s="224" t="s">
        <v>196</v>
      </c>
      <c r="G95" s="180"/>
      <c r="H95" s="180"/>
      <c r="I95" s="183"/>
      <c r="J95" s="225">
        <f>BK95</f>
        <v>0</v>
      </c>
      <c r="K95" s="180"/>
      <c r="L95" s="185"/>
      <c r="M95" s="186"/>
      <c r="N95" s="187"/>
      <c r="O95" s="187"/>
      <c r="P95" s="188">
        <f>SUM(P96:P109)</f>
        <v>0</v>
      </c>
      <c r="Q95" s="187"/>
      <c r="R95" s="188">
        <f>SUM(R96:R109)</f>
        <v>191.80799999999999</v>
      </c>
      <c r="S95" s="187"/>
      <c r="T95" s="189">
        <f>SUM(T96:T109)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0" t="s">
        <v>80</v>
      </c>
      <c r="AT95" s="191" t="s">
        <v>71</v>
      </c>
      <c r="AU95" s="191" t="s">
        <v>80</v>
      </c>
      <c r="AY95" s="190" t="s">
        <v>114</v>
      </c>
      <c r="BK95" s="192">
        <f>SUM(BK96:BK109)</f>
        <v>0</v>
      </c>
    </row>
    <row r="96" s="2" customFormat="1" ht="24.15" customHeight="1">
      <c r="A96" s="35"/>
      <c r="B96" s="36"/>
      <c r="C96" s="193" t="s">
        <v>136</v>
      </c>
      <c r="D96" s="193" t="s">
        <v>115</v>
      </c>
      <c r="E96" s="194" t="s">
        <v>197</v>
      </c>
      <c r="F96" s="195" t="s">
        <v>198</v>
      </c>
      <c r="G96" s="196" t="s">
        <v>175</v>
      </c>
      <c r="H96" s="197">
        <v>420</v>
      </c>
      <c r="I96" s="198"/>
      <c r="J96" s="199">
        <f>ROUND(I96*H96,2)</f>
        <v>0</v>
      </c>
      <c r="K96" s="195" t="s">
        <v>119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136</v>
      </c>
      <c r="AT96" s="204" t="s">
        <v>115</v>
      </c>
      <c r="AU96" s="204" t="s">
        <v>82</v>
      </c>
      <c r="AY96" s="14" t="s">
        <v>114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136</v>
      </c>
      <c r="BM96" s="204" t="s">
        <v>426</v>
      </c>
    </row>
    <row r="97" s="2" customFormat="1">
      <c r="A97" s="35"/>
      <c r="B97" s="36"/>
      <c r="C97" s="37"/>
      <c r="D97" s="206" t="s">
        <v>122</v>
      </c>
      <c r="E97" s="37"/>
      <c r="F97" s="207" t="s">
        <v>200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122</v>
      </c>
      <c r="AU97" s="14" t="s">
        <v>82</v>
      </c>
    </row>
    <row r="98" s="2" customFormat="1" ht="49.05" customHeight="1">
      <c r="A98" s="35"/>
      <c r="B98" s="36"/>
      <c r="C98" s="193" t="s">
        <v>141</v>
      </c>
      <c r="D98" s="193" t="s">
        <v>115</v>
      </c>
      <c r="E98" s="194" t="s">
        <v>201</v>
      </c>
      <c r="F98" s="195" t="s">
        <v>202</v>
      </c>
      <c r="G98" s="196" t="s">
        <v>175</v>
      </c>
      <c r="H98" s="197">
        <v>420</v>
      </c>
      <c r="I98" s="198"/>
      <c r="J98" s="199">
        <f>ROUND(I98*H98,2)</f>
        <v>0</v>
      </c>
      <c r="K98" s="195" t="s">
        <v>119</v>
      </c>
      <c r="L98" s="41"/>
      <c r="M98" s="200" t="s">
        <v>19</v>
      </c>
      <c r="N98" s="201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136</v>
      </c>
      <c r="AT98" s="204" t="s">
        <v>115</v>
      </c>
      <c r="AU98" s="204" t="s">
        <v>82</v>
      </c>
      <c r="AY98" s="14" t="s">
        <v>114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136</v>
      </c>
      <c r="BM98" s="204" t="s">
        <v>203</v>
      </c>
    </row>
    <row r="99" s="2" customFormat="1">
      <c r="A99" s="35"/>
      <c r="B99" s="36"/>
      <c r="C99" s="37"/>
      <c r="D99" s="206" t="s">
        <v>122</v>
      </c>
      <c r="E99" s="37"/>
      <c r="F99" s="207" t="s">
        <v>204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122</v>
      </c>
      <c r="AU99" s="14" t="s">
        <v>82</v>
      </c>
    </row>
    <row r="100" s="2" customFormat="1" ht="24.15" customHeight="1">
      <c r="A100" s="35"/>
      <c r="B100" s="36"/>
      <c r="C100" s="193" t="s">
        <v>148</v>
      </c>
      <c r="D100" s="193" t="s">
        <v>115</v>
      </c>
      <c r="E100" s="194" t="s">
        <v>197</v>
      </c>
      <c r="F100" s="195" t="s">
        <v>198</v>
      </c>
      <c r="G100" s="196" t="s">
        <v>175</v>
      </c>
      <c r="H100" s="197">
        <v>4306</v>
      </c>
      <c r="I100" s="198"/>
      <c r="J100" s="199">
        <f>ROUND(I100*H100,2)</f>
        <v>0</v>
      </c>
      <c r="K100" s="195" t="s">
        <v>119</v>
      </c>
      <c r="L100" s="41"/>
      <c r="M100" s="200" t="s">
        <v>19</v>
      </c>
      <c r="N100" s="201" t="s">
        <v>43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136</v>
      </c>
      <c r="AT100" s="204" t="s">
        <v>115</v>
      </c>
      <c r="AU100" s="204" t="s">
        <v>82</v>
      </c>
      <c r="AY100" s="14" t="s">
        <v>114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136</v>
      </c>
      <c r="BM100" s="204" t="s">
        <v>199</v>
      </c>
    </row>
    <row r="101" s="2" customFormat="1">
      <c r="A101" s="35"/>
      <c r="B101" s="36"/>
      <c r="C101" s="37"/>
      <c r="D101" s="206" t="s">
        <v>122</v>
      </c>
      <c r="E101" s="37"/>
      <c r="F101" s="207" t="s">
        <v>200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122</v>
      </c>
      <c r="AU101" s="14" t="s">
        <v>82</v>
      </c>
    </row>
    <row r="102" s="2" customFormat="1" ht="44.25" customHeight="1">
      <c r="A102" s="35"/>
      <c r="B102" s="36"/>
      <c r="C102" s="193" t="s">
        <v>154</v>
      </c>
      <c r="D102" s="193" t="s">
        <v>115</v>
      </c>
      <c r="E102" s="194" t="s">
        <v>207</v>
      </c>
      <c r="F102" s="195" t="s">
        <v>208</v>
      </c>
      <c r="G102" s="196" t="s">
        <v>175</v>
      </c>
      <c r="H102" s="197">
        <v>4248</v>
      </c>
      <c r="I102" s="198"/>
      <c r="J102" s="199">
        <f>ROUND(I102*H102,2)</f>
        <v>0</v>
      </c>
      <c r="K102" s="195" t="s">
        <v>119</v>
      </c>
      <c r="L102" s="41"/>
      <c r="M102" s="200" t="s">
        <v>19</v>
      </c>
      <c r="N102" s="201" t="s">
        <v>43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136</v>
      </c>
      <c r="AT102" s="204" t="s">
        <v>115</v>
      </c>
      <c r="AU102" s="204" t="s">
        <v>82</v>
      </c>
      <c r="AY102" s="14" t="s">
        <v>114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80</v>
      </c>
      <c r="BK102" s="205">
        <f>ROUND(I102*H102,2)</f>
        <v>0</v>
      </c>
      <c r="BL102" s="14" t="s">
        <v>136</v>
      </c>
      <c r="BM102" s="204" t="s">
        <v>209</v>
      </c>
    </row>
    <row r="103" s="2" customFormat="1">
      <c r="A103" s="35"/>
      <c r="B103" s="36"/>
      <c r="C103" s="37"/>
      <c r="D103" s="206" t="s">
        <v>122</v>
      </c>
      <c r="E103" s="37"/>
      <c r="F103" s="207" t="s">
        <v>210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122</v>
      </c>
      <c r="AU103" s="14" t="s">
        <v>82</v>
      </c>
    </row>
    <row r="104" s="2" customFormat="1" ht="24.15" customHeight="1">
      <c r="A104" s="35"/>
      <c r="B104" s="36"/>
      <c r="C104" s="193" t="s">
        <v>159</v>
      </c>
      <c r="D104" s="193" t="s">
        <v>115</v>
      </c>
      <c r="E104" s="194" t="s">
        <v>212</v>
      </c>
      <c r="F104" s="195" t="s">
        <v>213</v>
      </c>
      <c r="G104" s="196" t="s">
        <v>175</v>
      </c>
      <c r="H104" s="197">
        <v>5150</v>
      </c>
      <c r="I104" s="198"/>
      <c r="J104" s="199">
        <f>ROUND(I104*H104,2)</f>
        <v>0</v>
      </c>
      <c r="K104" s="195" t="s">
        <v>119</v>
      </c>
      <c r="L104" s="41"/>
      <c r="M104" s="200" t="s">
        <v>19</v>
      </c>
      <c r="N104" s="201" t="s">
        <v>43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136</v>
      </c>
      <c r="AT104" s="204" t="s">
        <v>115</v>
      </c>
      <c r="AU104" s="204" t="s">
        <v>82</v>
      </c>
      <c r="AY104" s="14" t="s">
        <v>114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80</v>
      </c>
      <c r="BK104" s="205">
        <f>ROUND(I104*H104,2)</f>
        <v>0</v>
      </c>
      <c r="BL104" s="14" t="s">
        <v>136</v>
      </c>
      <c r="BM104" s="204" t="s">
        <v>214</v>
      </c>
    </row>
    <row r="105" s="2" customFormat="1">
      <c r="A105" s="35"/>
      <c r="B105" s="36"/>
      <c r="C105" s="37"/>
      <c r="D105" s="206" t="s">
        <v>122</v>
      </c>
      <c r="E105" s="37"/>
      <c r="F105" s="207" t="s">
        <v>215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122</v>
      </c>
      <c r="AU105" s="14" t="s">
        <v>82</v>
      </c>
    </row>
    <row r="106" s="2" customFormat="1" ht="44.25" customHeight="1">
      <c r="A106" s="35"/>
      <c r="B106" s="36"/>
      <c r="C106" s="193" t="s">
        <v>206</v>
      </c>
      <c r="D106" s="193" t="s">
        <v>115</v>
      </c>
      <c r="E106" s="194" t="s">
        <v>217</v>
      </c>
      <c r="F106" s="195" t="s">
        <v>218</v>
      </c>
      <c r="G106" s="196" t="s">
        <v>175</v>
      </c>
      <c r="H106" s="197">
        <v>5102</v>
      </c>
      <c r="I106" s="198"/>
      <c r="J106" s="199">
        <f>ROUND(I106*H106,2)</f>
        <v>0</v>
      </c>
      <c r="K106" s="195" t="s">
        <v>119</v>
      </c>
      <c r="L106" s="41"/>
      <c r="M106" s="200" t="s">
        <v>19</v>
      </c>
      <c r="N106" s="201" t="s">
        <v>43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136</v>
      </c>
      <c r="AT106" s="204" t="s">
        <v>115</v>
      </c>
      <c r="AU106" s="204" t="s">
        <v>82</v>
      </c>
      <c r="AY106" s="14" t="s">
        <v>114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80</v>
      </c>
      <c r="BK106" s="205">
        <f>ROUND(I106*H106,2)</f>
        <v>0</v>
      </c>
      <c r="BL106" s="14" t="s">
        <v>136</v>
      </c>
      <c r="BM106" s="204" t="s">
        <v>219</v>
      </c>
    </row>
    <row r="107" s="2" customFormat="1">
      <c r="A107" s="35"/>
      <c r="B107" s="36"/>
      <c r="C107" s="37"/>
      <c r="D107" s="206" t="s">
        <v>122</v>
      </c>
      <c r="E107" s="37"/>
      <c r="F107" s="207" t="s">
        <v>220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122</v>
      </c>
      <c r="AU107" s="14" t="s">
        <v>82</v>
      </c>
    </row>
    <row r="108" s="2" customFormat="1" ht="37.8" customHeight="1">
      <c r="A108" s="35"/>
      <c r="B108" s="36"/>
      <c r="C108" s="193" t="s">
        <v>211</v>
      </c>
      <c r="D108" s="193" t="s">
        <v>115</v>
      </c>
      <c r="E108" s="194" t="s">
        <v>221</v>
      </c>
      <c r="F108" s="195" t="s">
        <v>222</v>
      </c>
      <c r="G108" s="196" t="s">
        <v>175</v>
      </c>
      <c r="H108" s="197">
        <v>592</v>
      </c>
      <c r="I108" s="198"/>
      <c r="J108" s="199">
        <f>ROUND(I108*H108,2)</f>
        <v>0</v>
      </c>
      <c r="K108" s="195" t="s">
        <v>119</v>
      </c>
      <c r="L108" s="41"/>
      <c r="M108" s="200" t="s">
        <v>19</v>
      </c>
      <c r="N108" s="201" t="s">
        <v>43</v>
      </c>
      <c r="O108" s="81"/>
      <c r="P108" s="202">
        <f>O108*H108</f>
        <v>0</v>
      </c>
      <c r="Q108" s="202">
        <v>0.32400000000000001</v>
      </c>
      <c r="R108" s="202">
        <f>Q108*H108</f>
        <v>191.80799999999999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136</v>
      </c>
      <c r="AT108" s="204" t="s">
        <v>115</v>
      </c>
      <c r="AU108" s="204" t="s">
        <v>82</v>
      </c>
      <c r="AY108" s="14" t="s">
        <v>114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80</v>
      </c>
      <c r="BK108" s="205">
        <f>ROUND(I108*H108,2)</f>
        <v>0</v>
      </c>
      <c r="BL108" s="14" t="s">
        <v>136</v>
      </c>
      <c r="BM108" s="204" t="s">
        <v>223</v>
      </c>
    </row>
    <row r="109" s="2" customFormat="1">
      <c r="A109" s="35"/>
      <c r="B109" s="36"/>
      <c r="C109" s="37"/>
      <c r="D109" s="206" t="s">
        <v>122</v>
      </c>
      <c r="E109" s="37"/>
      <c r="F109" s="207" t="s">
        <v>224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122</v>
      </c>
      <c r="AU109" s="14" t="s">
        <v>82</v>
      </c>
    </row>
    <row r="110" s="11" customFormat="1" ht="22.8" customHeight="1">
      <c r="A110" s="11"/>
      <c r="B110" s="179"/>
      <c r="C110" s="180"/>
      <c r="D110" s="181" t="s">
        <v>71</v>
      </c>
      <c r="E110" s="224" t="s">
        <v>206</v>
      </c>
      <c r="F110" s="224" t="s">
        <v>235</v>
      </c>
      <c r="G110" s="180"/>
      <c r="H110" s="180"/>
      <c r="I110" s="183"/>
      <c r="J110" s="225">
        <f>BK110</f>
        <v>0</v>
      </c>
      <c r="K110" s="180"/>
      <c r="L110" s="185"/>
      <c r="M110" s="186"/>
      <c r="N110" s="187"/>
      <c r="O110" s="187"/>
      <c r="P110" s="188">
        <f>SUM(P111:P158)</f>
        <v>0</v>
      </c>
      <c r="Q110" s="187"/>
      <c r="R110" s="188">
        <f>SUM(R111:R158)</f>
        <v>8.2355674999999984</v>
      </c>
      <c r="S110" s="187"/>
      <c r="T110" s="189">
        <f>SUM(T111:T158)</f>
        <v>240.89800000000003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0" t="s">
        <v>80</v>
      </c>
      <c r="AT110" s="191" t="s">
        <v>71</v>
      </c>
      <c r="AU110" s="191" t="s">
        <v>80</v>
      </c>
      <c r="AY110" s="190" t="s">
        <v>114</v>
      </c>
      <c r="BK110" s="192">
        <f>SUM(BK111:BK158)</f>
        <v>0</v>
      </c>
    </row>
    <row r="111" s="2" customFormat="1" ht="24.15" customHeight="1">
      <c r="A111" s="35"/>
      <c r="B111" s="36"/>
      <c r="C111" s="193" t="s">
        <v>216</v>
      </c>
      <c r="D111" s="193" t="s">
        <v>115</v>
      </c>
      <c r="E111" s="194" t="s">
        <v>427</v>
      </c>
      <c r="F111" s="195" t="s">
        <v>428</v>
      </c>
      <c r="G111" s="196" t="s">
        <v>193</v>
      </c>
      <c r="H111" s="197">
        <v>13</v>
      </c>
      <c r="I111" s="198"/>
      <c r="J111" s="199">
        <f>ROUND(I111*H111,2)</f>
        <v>0</v>
      </c>
      <c r="K111" s="195" t="s">
        <v>19</v>
      </c>
      <c r="L111" s="41"/>
      <c r="M111" s="200" t="s">
        <v>19</v>
      </c>
      <c r="N111" s="201" t="s">
        <v>43</v>
      </c>
      <c r="O111" s="81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136</v>
      </c>
      <c r="AT111" s="204" t="s">
        <v>115</v>
      </c>
      <c r="AU111" s="204" t="s">
        <v>82</v>
      </c>
      <c r="AY111" s="14" t="s">
        <v>114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4" t="s">
        <v>80</v>
      </c>
      <c r="BK111" s="205">
        <f>ROUND(I111*H111,2)</f>
        <v>0</v>
      </c>
      <c r="BL111" s="14" t="s">
        <v>136</v>
      </c>
      <c r="BM111" s="204" t="s">
        <v>429</v>
      </c>
    </row>
    <row r="112" s="2" customFormat="1">
      <c r="A112" s="35"/>
      <c r="B112" s="36"/>
      <c r="C112" s="37"/>
      <c r="D112" s="211" t="s">
        <v>146</v>
      </c>
      <c r="E112" s="37"/>
      <c r="F112" s="212" t="s">
        <v>430</v>
      </c>
      <c r="G112" s="37"/>
      <c r="H112" s="37"/>
      <c r="I112" s="208"/>
      <c r="J112" s="37"/>
      <c r="K112" s="37"/>
      <c r="L112" s="41"/>
      <c r="M112" s="209"/>
      <c r="N112" s="210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146</v>
      </c>
      <c r="AU112" s="14" t="s">
        <v>82</v>
      </c>
    </row>
    <row r="113" s="2" customFormat="1" ht="16.5" customHeight="1">
      <c r="A113" s="35"/>
      <c r="B113" s="36"/>
      <c r="C113" s="193" t="s">
        <v>8</v>
      </c>
      <c r="D113" s="193" t="s">
        <v>115</v>
      </c>
      <c r="E113" s="194" t="s">
        <v>431</v>
      </c>
      <c r="F113" s="195" t="s">
        <v>432</v>
      </c>
      <c r="G113" s="196" t="s">
        <v>193</v>
      </c>
      <c r="H113" s="197">
        <v>26</v>
      </c>
      <c r="I113" s="198"/>
      <c r="J113" s="199">
        <f>ROUND(I113*H113,2)</f>
        <v>0</v>
      </c>
      <c r="K113" s="195" t="s">
        <v>19</v>
      </c>
      <c r="L113" s="41"/>
      <c r="M113" s="200" t="s">
        <v>19</v>
      </c>
      <c r="N113" s="201" t="s">
        <v>43</v>
      </c>
      <c r="O113" s="81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136</v>
      </c>
      <c r="AT113" s="204" t="s">
        <v>115</v>
      </c>
      <c r="AU113" s="204" t="s">
        <v>82</v>
      </c>
      <c r="AY113" s="14" t="s">
        <v>114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4" t="s">
        <v>80</v>
      </c>
      <c r="BK113" s="205">
        <f>ROUND(I113*H113,2)</f>
        <v>0</v>
      </c>
      <c r="BL113" s="14" t="s">
        <v>136</v>
      </c>
      <c r="BM113" s="204" t="s">
        <v>433</v>
      </c>
    </row>
    <row r="114" s="2" customFormat="1">
      <c r="A114" s="35"/>
      <c r="B114" s="36"/>
      <c r="C114" s="37"/>
      <c r="D114" s="211" t="s">
        <v>146</v>
      </c>
      <c r="E114" s="37"/>
      <c r="F114" s="212" t="s">
        <v>434</v>
      </c>
      <c r="G114" s="37"/>
      <c r="H114" s="37"/>
      <c r="I114" s="208"/>
      <c r="J114" s="37"/>
      <c r="K114" s="37"/>
      <c r="L114" s="41"/>
      <c r="M114" s="209"/>
      <c r="N114" s="210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146</v>
      </c>
      <c r="AU114" s="14" t="s">
        <v>82</v>
      </c>
    </row>
    <row r="115" s="2" customFormat="1" ht="55.5" customHeight="1">
      <c r="A115" s="35"/>
      <c r="B115" s="36"/>
      <c r="C115" s="193" t="s">
        <v>225</v>
      </c>
      <c r="D115" s="193" t="s">
        <v>115</v>
      </c>
      <c r="E115" s="194" t="s">
        <v>435</v>
      </c>
      <c r="F115" s="195" t="s">
        <v>436</v>
      </c>
      <c r="G115" s="196" t="s">
        <v>193</v>
      </c>
      <c r="H115" s="197">
        <v>134</v>
      </c>
      <c r="I115" s="198"/>
      <c r="J115" s="199">
        <f>ROUND(I115*H115,2)</f>
        <v>0</v>
      </c>
      <c r="K115" s="195" t="s">
        <v>19</v>
      </c>
      <c r="L115" s="41"/>
      <c r="M115" s="200" t="s">
        <v>19</v>
      </c>
      <c r="N115" s="201" t="s">
        <v>43</v>
      </c>
      <c r="O115" s="81"/>
      <c r="P115" s="202">
        <f>O115*H115</f>
        <v>0</v>
      </c>
      <c r="Q115" s="202">
        <v>9.0000000000000006E-05</v>
      </c>
      <c r="R115" s="202">
        <f>Q115*H115</f>
        <v>0.012060000000000001</v>
      </c>
      <c r="S115" s="202">
        <v>0.042000000000000003</v>
      </c>
      <c r="T115" s="203">
        <f>S115*H115</f>
        <v>5.6280000000000001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136</v>
      </c>
      <c r="AT115" s="204" t="s">
        <v>115</v>
      </c>
      <c r="AU115" s="204" t="s">
        <v>82</v>
      </c>
      <c r="AY115" s="14" t="s">
        <v>114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4" t="s">
        <v>80</v>
      </c>
      <c r="BK115" s="205">
        <f>ROUND(I115*H115,2)</f>
        <v>0</v>
      </c>
      <c r="BL115" s="14" t="s">
        <v>136</v>
      </c>
      <c r="BM115" s="204" t="s">
        <v>437</v>
      </c>
    </row>
    <row r="116" s="2" customFormat="1" ht="33" customHeight="1">
      <c r="A116" s="35"/>
      <c r="B116" s="36"/>
      <c r="C116" s="193" t="s">
        <v>230</v>
      </c>
      <c r="D116" s="193" t="s">
        <v>115</v>
      </c>
      <c r="E116" s="194" t="s">
        <v>438</v>
      </c>
      <c r="F116" s="195" t="s">
        <v>439</v>
      </c>
      <c r="G116" s="196" t="s">
        <v>193</v>
      </c>
      <c r="H116" s="197">
        <v>134</v>
      </c>
      <c r="I116" s="198"/>
      <c r="J116" s="199">
        <f>ROUND(I116*H116,2)</f>
        <v>0</v>
      </c>
      <c r="K116" s="195" t="s">
        <v>19</v>
      </c>
      <c r="L116" s="41"/>
      <c r="M116" s="200" t="s">
        <v>19</v>
      </c>
      <c r="N116" s="201" t="s">
        <v>43</v>
      </c>
      <c r="O116" s="81"/>
      <c r="P116" s="202">
        <f>O116*H116</f>
        <v>0</v>
      </c>
      <c r="Q116" s="202">
        <v>0.029999999999999999</v>
      </c>
      <c r="R116" s="202">
        <f>Q116*H116</f>
        <v>4.0199999999999996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136</v>
      </c>
      <c r="AT116" s="204" t="s">
        <v>115</v>
      </c>
      <c r="AU116" s="204" t="s">
        <v>82</v>
      </c>
      <c r="AY116" s="14" t="s">
        <v>114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80</v>
      </c>
      <c r="BK116" s="205">
        <f>ROUND(I116*H116,2)</f>
        <v>0</v>
      </c>
      <c r="BL116" s="14" t="s">
        <v>136</v>
      </c>
      <c r="BM116" s="204" t="s">
        <v>440</v>
      </c>
    </row>
    <row r="117" s="2" customFormat="1" ht="78" customHeight="1">
      <c r="A117" s="35"/>
      <c r="B117" s="36"/>
      <c r="C117" s="193" t="s">
        <v>236</v>
      </c>
      <c r="D117" s="193" t="s">
        <v>115</v>
      </c>
      <c r="E117" s="194" t="s">
        <v>255</v>
      </c>
      <c r="F117" s="195" t="s">
        <v>256</v>
      </c>
      <c r="G117" s="196" t="s">
        <v>193</v>
      </c>
      <c r="H117" s="197">
        <v>36</v>
      </c>
      <c r="I117" s="198"/>
      <c r="J117" s="199">
        <f>ROUND(I117*H117,2)</f>
        <v>0</v>
      </c>
      <c r="K117" s="195" t="s">
        <v>119</v>
      </c>
      <c r="L117" s="41"/>
      <c r="M117" s="200" t="s">
        <v>19</v>
      </c>
      <c r="N117" s="201" t="s">
        <v>43</v>
      </c>
      <c r="O117" s="81"/>
      <c r="P117" s="202">
        <f>O117*H117</f>
        <v>0</v>
      </c>
      <c r="Q117" s="202">
        <v>9.0000000000000006E-05</v>
      </c>
      <c r="R117" s="202">
        <f>Q117*H117</f>
        <v>0.0032400000000000003</v>
      </c>
      <c r="S117" s="202">
        <v>0.042000000000000003</v>
      </c>
      <c r="T117" s="203">
        <f>S117*H117</f>
        <v>1.512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136</v>
      </c>
      <c r="AT117" s="204" t="s">
        <v>115</v>
      </c>
      <c r="AU117" s="204" t="s">
        <v>82</v>
      </c>
      <c r="AY117" s="14" t="s">
        <v>114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4" t="s">
        <v>80</v>
      </c>
      <c r="BK117" s="205">
        <f>ROUND(I117*H117,2)</f>
        <v>0</v>
      </c>
      <c r="BL117" s="14" t="s">
        <v>136</v>
      </c>
      <c r="BM117" s="204" t="s">
        <v>257</v>
      </c>
    </row>
    <row r="118" s="2" customFormat="1">
      <c r="A118" s="35"/>
      <c r="B118" s="36"/>
      <c r="C118" s="37"/>
      <c r="D118" s="206" t="s">
        <v>122</v>
      </c>
      <c r="E118" s="37"/>
      <c r="F118" s="207" t="s">
        <v>258</v>
      </c>
      <c r="G118" s="37"/>
      <c r="H118" s="37"/>
      <c r="I118" s="208"/>
      <c r="J118" s="37"/>
      <c r="K118" s="37"/>
      <c r="L118" s="41"/>
      <c r="M118" s="209"/>
      <c r="N118" s="210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122</v>
      </c>
      <c r="AU118" s="14" t="s">
        <v>82</v>
      </c>
    </row>
    <row r="119" s="2" customFormat="1" ht="37.8" customHeight="1">
      <c r="A119" s="35"/>
      <c r="B119" s="36"/>
      <c r="C119" s="193" t="s">
        <v>241</v>
      </c>
      <c r="D119" s="193" t="s">
        <v>115</v>
      </c>
      <c r="E119" s="194" t="s">
        <v>260</v>
      </c>
      <c r="F119" s="195" t="s">
        <v>261</v>
      </c>
      <c r="G119" s="196" t="s">
        <v>193</v>
      </c>
      <c r="H119" s="197">
        <v>20</v>
      </c>
      <c r="I119" s="198"/>
      <c r="J119" s="199">
        <f>ROUND(I119*H119,2)</f>
        <v>0</v>
      </c>
      <c r="K119" s="195" t="s">
        <v>119</v>
      </c>
      <c r="L119" s="41"/>
      <c r="M119" s="200" t="s">
        <v>19</v>
      </c>
      <c r="N119" s="201" t="s">
        <v>43</v>
      </c>
      <c r="O119" s="81"/>
      <c r="P119" s="202">
        <f>O119*H119</f>
        <v>0</v>
      </c>
      <c r="Q119" s="202">
        <v>0.029999999999999999</v>
      </c>
      <c r="R119" s="202">
        <f>Q119*H119</f>
        <v>0.59999999999999998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136</v>
      </c>
      <c r="AT119" s="204" t="s">
        <v>115</v>
      </c>
      <c r="AU119" s="204" t="s">
        <v>82</v>
      </c>
      <c r="AY119" s="14" t="s">
        <v>114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4" t="s">
        <v>80</v>
      </c>
      <c r="BK119" s="205">
        <f>ROUND(I119*H119,2)</f>
        <v>0</v>
      </c>
      <c r="BL119" s="14" t="s">
        <v>136</v>
      </c>
      <c r="BM119" s="204" t="s">
        <v>262</v>
      </c>
    </row>
    <row r="120" s="2" customFormat="1">
      <c r="A120" s="35"/>
      <c r="B120" s="36"/>
      <c r="C120" s="37"/>
      <c r="D120" s="206" t="s">
        <v>122</v>
      </c>
      <c r="E120" s="37"/>
      <c r="F120" s="207" t="s">
        <v>263</v>
      </c>
      <c r="G120" s="37"/>
      <c r="H120" s="37"/>
      <c r="I120" s="208"/>
      <c r="J120" s="37"/>
      <c r="K120" s="37"/>
      <c r="L120" s="41"/>
      <c r="M120" s="209"/>
      <c r="N120" s="210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122</v>
      </c>
      <c r="AU120" s="14" t="s">
        <v>82</v>
      </c>
    </row>
    <row r="121" s="2" customFormat="1" ht="33" customHeight="1">
      <c r="A121" s="35"/>
      <c r="B121" s="36"/>
      <c r="C121" s="193" t="s">
        <v>245</v>
      </c>
      <c r="D121" s="193" t="s">
        <v>115</v>
      </c>
      <c r="E121" s="194" t="s">
        <v>264</v>
      </c>
      <c r="F121" s="195" t="s">
        <v>265</v>
      </c>
      <c r="G121" s="196" t="s">
        <v>193</v>
      </c>
      <c r="H121" s="197">
        <v>16</v>
      </c>
      <c r="I121" s="198"/>
      <c r="J121" s="199">
        <f>ROUND(I121*H121,2)</f>
        <v>0</v>
      </c>
      <c r="K121" s="195" t="s">
        <v>266</v>
      </c>
      <c r="L121" s="41"/>
      <c r="M121" s="200" t="s">
        <v>19</v>
      </c>
      <c r="N121" s="201" t="s">
        <v>43</v>
      </c>
      <c r="O121" s="81"/>
      <c r="P121" s="202">
        <f>O121*H121</f>
        <v>0</v>
      </c>
      <c r="Q121" s="202">
        <v>0.027799999999999998</v>
      </c>
      <c r="R121" s="202">
        <f>Q121*H121</f>
        <v>0.44479999999999997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136</v>
      </c>
      <c r="AT121" s="204" t="s">
        <v>115</v>
      </c>
      <c r="AU121" s="204" t="s">
        <v>82</v>
      </c>
      <c r="AY121" s="14" t="s">
        <v>114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4" t="s">
        <v>80</v>
      </c>
      <c r="BK121" s="205">
        <f>ROUND(I121*H121,2)</f>
        <v>0</v>
      </c>
      <c r="BL121" s="14" t="s">
        <v>136</v>
      </c>
      <c r="BM121" s="204" t="s">
        <v>267</v>
      </c>
    </row>
    <row r="122" s="2" customFormat="1">
      <c r="A122" s="35"/>
      <c r="B122" s="36"/>
      <c r="C122" s="37"/>
      <c r="D122" s="206" t="s">
        <v>122</v>
      </c>
      <c r="E122" s="37"/>
      <c r="F122" s="207" t="s">
        <v>268</v>
      </c>
      <c r="G122" s="37"/>
      <c r="H122" s="37"/>
      <c r="I122" s="208"/>
      <c r="J122" s="37"/>
      <c r="K122" s="37"/>
      <c r="L122" s="41"/>
      <c r="M122" s="209"/>
      <c r="N122" s="210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122</v>
      </c>
      <c r="AU122" s="14" t="s">
        <v>82</v>
      </c>
    </row>
    <row r="123" s="2" customFormat="1" ht="24.15" customHeight="1">
      <c r="A123" s="35"/>
      <c r="B123" s="36"/>
      <c r="C123" s="193" t="s">
        <v>250</v>
      </c>
      <c r="D123" s="193" t="s">
        <v>115</v>
      </c>
      <c r="E123" s="194" t="s">
        <v>270</v>
      </c>
      <c r="F123" s="195" t="s">
        <v>271</v>
      </c>
      <c r="G123" s="196" t="s">
        <v>126</v>
      </c>
      <c r="H123" s="197">
        <v>24</v>
      </c>
      <c r="I123" s="198"/>
      <c r="J123" s="199">
        <f>ROUND(I123*H123,2)</f>
        <v>0</v>
      </c>
      <c r="K123" s="195" t="s">
        <v>119</v>
      </c>
      <c r="L123" s="41"/>
      <c r="M123" s="200" t="s">
        <v>19</v>
      </c>
      <c r="N123" s="201" t="s">
        <v>43</v>
      </c>
      <c r="O123" s="81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136</v>
      </c>
      <c r="AT123" s="204" t="s">
        <v>115</v>
      </c>
      <c r="AU123" s="204" t="s">
        <v>82</v>
      </c>
      <c r="AY123" s="14" t="s">
        <v>114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4" t="s">
        <v>80</v>
      </c>
      <c r="BK123" s="205">
        <f>ROUND(I123*H123,2)</f>
        <v>0</v>
      </c>
      <c r="BL123" s="14" t="s">
        <v>136</v>
      </c>
      <c r="BM123" s="204" t="s">
        <v>272</v>
      </c>
    </row>
    <row r="124" s="2" customFormat="1">
      <c r="A124" s="35"/>
      <c r="B124" s="36"/>
      <c r="C124" s="37"/>
      <c r="D124" s="206" t="s">
        <v>122</v>
      </c>
      <c r="E124" s="37"/>
      <c r="F124" s="207" t="s">
        <v>273</v>
      </c>
      <c r="G124" s="37"/>
      <c r="H124" s="37"/>
      <c r="I124" s="208"/>
      <c r="J124" s="37"/>
      <c r="K124" s="37"/>
      <c r="L124" s="41"/>
      <c r="M124" s="209"/>
      <c r="N124" s="210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122</v>
      </c>
      <c r="AU124" s="14" t="s">
        <v>82</v>
      </c>
    </row>
    <row r="125" s="2" customFormat="1" ht="16.5" customHeight="1">
      <c r="A125" s="35"/>
      <c r="B125" s="36"/>
      <c r="C125" s="226" t="s">
        <v>254</v>
      </c>
      <c r="D125" s="226" t="s">
        <v>231</v>
      </c>
      <c r="E125" s="227" t="s">
        <v>275</v>
      </c>
      <c r="F125" s="228" t="s">
        <v>276</v>
      </c>
      <c r="G125" s="229" t="s">
        <v>126</v>
      </c>
      <c r="H125" s="230">
        <v>24</v>
      </c>
      <c r="I125" s="231"/>
      <c r="J125" s="232">
        <f>ROUND(I125*H125,2)</f>
        <v>0</v>
      </c>
      <c r="K125" s="228" t="s">
        <v>119</v>
      </c>
      <c r="L125" s="233"/>
      <c r="M125" s="234" t="s">
        <v>19</v>
      </c>
      <c r="N125" s="235" t="s">
        <v>43</v>
      </c>
      <c r="O125" s="81"/>
      <c r="P125" s="202">
        <f>O125*H125</f>
        <v>0</v>
      </c>
      <c r="Q125" s="202">
        <v>0.0014499999999999999</v>
      </c>
      <c r="R125" s="202">
        <f>Q125*H125</f>
        <v>0.034799999999999998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159</v>
      </c>
      <c r="AT125" s="204" t="s">
        <v>231</v>
      </c>
      <c r="AU125" s="204" t="s">
        <v>82</v>
      </c>
      <c r="AY125" s="14" t="s">
        <v>114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4" t="s">
        <v>80</v>
      </c>
      <c r="BK125" s="205">
        <f>ROUND(I125*H125,2)</f>
        <v>0</v>
      </c>
      <c r="BL125" s="14" t="s">
        <v>136</v>
      </c>
      <c r="BM125" s="204" t="s">
        <v>277</v>
      </c>
    </row>
    <row r="126" s="2" customFormat="1" ht="24.15" customHeight="1">
      <c r="A126" s="35"/>
      <c r="B126" s="36"/>
      <c r="C126" s="193" t="s">
        <v>259</v>
      </c>
      <c r="D126" s="193" t="s">
        <v>115</v>
      </c>
      <c r="E126" s="194" t="s">
        <v>279</v>
      </c>
      <c r="F126" s="195" t="s">
        <v>280</v>
      </c>
      <c r="G126" s="196" t="s">
        <v>126</v>
      </c>
      <c r="H126" s="197">
        <v>9</v>
      </c>
      <c r="I126" s="198"/>
      <c r="J126" s="199">
        <f>ROUND(I126*H126,2)</f>
        <v>0</v>
      </c>
      <c r="K126" s="195" t="s">
        <v>119</v>
      </c>
      <c r="L126" s="41"/>
      <c r="M126" s="200" t="s">
        <v>19</v>
      </c>
      <c r="N126" s="201" t="s">
        <v>43</v>
      </c>
      <c r="O126" s="81"/>
      <c r="P126" s="202">
        <f>O126*H126</f>
        <v>0</v>
      </c>
      <c r="Q126" s="202">
        <v>0.00069999999999999999</v>
      </c>
      <c r="R126" s="202">
        <f>Q126*H126</f>
        <v>0.0063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136</v>
      </c>
      <c r="AT126" s="204" t="s">
        <v>115</v>
      </c>
      <c r="AU126" s="204" t="s">
        <v>82</v>
      </c>
      <c r="AY126" s="14" t="s">
        <v>114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4" t="s">
        <v>80</v>
      </c>
      <c r="BK126" s="205">
        <f>ROUND(I126*H126,2)</f>
        <v>0</v>
      </c>
      <c r="BL126" s="14" t="s">
        <v>136</v>
      </c>
      <c r="BM126" s="204" t="s">
        <v>281</v>
      </c>
    </row>
    <row r="127" s="2" customFormat="1">
      <c r="A127" s="35"/>
      <c r="B127" s="36"/>
      <c r="C127" s="37"/>
      <c r="D127" s="206" t="s">
        <v>122</v>
      </c>
      <c r="E127" s="37"/>
      <c r="F127" s="207" t="s">
        <v>282</v>
      </c>
      <c r="G127" s="37"/>
      <c r="H127" s="37"/>
      <c r="I127" s="208"/>
      <c r="J127" s="37"/>
      <c r="K127" s="37"/>
      <c r="L127" s="41"/>
      <c r="M127" s="209"/>
      <c r="N127" s="210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122</v>
      </c>
      <c r="AU127" s="14" t="s">
        <v>82</v>
      </c>
    </row>
    <row r="128" s="2" customFormat="1" ht="21.75" customHeight="1">
      <c r="A128" s="35"/>
      <c r="B128" s="36"/>
      <c r="C128" s="226" t="s">
        <v>7</v>
      </c>
      <c r="D128" s="226" t="s">
        <v>231</v>
      </c>
      <c r="E128" s="227" t="s">
        <v>284</v>
      </c>
      <c r="F128" s="228" t="s">
        <v>285</v>
      </c>
      <c r="G128" s="229" t="s">
        <v>126</v>
      </c>
      <c r="H128" s="230">
        <v>2</v>
      </c>
      <c r="I128" s="231"/>
      <c r="J128" s="232">
        <f>ROUND(I128*H128,2)</f>
        <v>0</v>
      </c>
      <c r="K128" s="228" t="s">
        <v>119</v>
      </c>
      <c r="L128" s="233"/>
      <c r="M128" s="234" t="s">
        <v>19</v>
      </c>
      <c r="N128" s="235" t="s">
        <v>43</v>
      </c>
      <c r="O128" s="81"/>
      <c r="P128" s="202">
        <f>O128*H128</f>
        <v>0</v>
      </c>
      <c r="Q128" s="202">
        <v>0.0050000000000000001</v>
      </c>
      <c r="R128" s="202">
        <f>Q128*H128</f>
        <v>0.01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159</v>
      </c>
      <c r="AT128" s="204" t="s">
        <v>231</v>
      </c>
      <c r="AU128" s="204" t="s">
        <v>82</v>
      </c>
      <c r="AY128" s="14" t="s">
        <v>114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4" t="s">
        <v>80</v>
      </c>
      <c r="BK128" s="205">
        <f>ROUND(I128*H128,2)</f>
        <v>0</v>
      </c>
      <c r="BL128" s="14" t="s">
        <v>136</v>
      </c>
      <c r="BM128" s="204" t="s">
        <v>286</v>
      </c>
    </row>
    <row r="129" s="2" customFormat="1" ht="16.5" customHeight="1">
      <c r="A129" s="35"/>
      <c r="B129" s="36"/>
      <c r="C129" s="226" t="s">
        <v>269</v>
      </c>
      <c r="D129" s="226" t="s">
        <v>231</v>
      </c>
      <c r="E129" s="227" t="s">
        <v>288</v>
      </c>
      <c r="F129" s="228" t="s">
        <v>289</v>
      </c>
      <c r="G129" s="229" t="s">
        <v>126</v>
      </c>
      <c r="H129" s="230">
        <v>3</v>
      </c>
      <c r="I129" s="231"/>
      <c r="J129" s="232">
        <f>ROUND(I129*H129,2)</f>
        <v>0</v>
      </c>
      <c r="K129" s="228" t="s">
        <v>119</v>
      </c>
      <c r="L129" s="233"/>
      <c r="M129" s="234" t="s">
        <v>19</v>
      </c>
      <c r="N129" s="235" t="s">
        <v>43</v>
      </c>
      <c r="O129" s="81"/>
      <c r="P129" s="202">
        <f>O129*H129</f>
        <v>0</v>
      </c>
      <c r="Q129" s="202">
        <v>0.0050000000000000001</v>
      </c>
      <c r="R129" s="202">
        <f>Q129*H129</f>
        <v>0.014999999999999999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159</v>
      </c>
      <c r="AT129" s="204" t="s">
        <v>231</v>
      </c>
      <c r="AU129" s="204" t="s">
        <v>82</v>
      </c>
      <c r="AY129" s="14" t="s">
        <v>114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4" t="s">
        <v>80</v>
      </c>
      <c r="BK129" s="205">
        <f>ROUND(I129*H129,2)</f>
        <v>0</v>
      </c>
      <c r="BL129" s="14" t="s">
        <v>136</v>
      </c>
      <c r="BM129" s="204" t="s">
        <v>290</v>
      </c>
    </row>
    <row r="130" s="2" customFormat="1" ht="24.15" customHeight="1">
      <c r="A130" s="35"/>
      <c r="B130" s="36"/>
      <c r="C130" s="226" t="s">
        <v>274</v>
      </c>
      <c r="D130" s="226" t="s">
        <v>231</v>
      </c>
      <c r="E130" s="227" t="s">
        <v>292</v>
      </c>
      <c r="F130" s="228" t="s">
        <v>293</v>
      </c>
      <c r="G130" s="229" t="s">
        <v>126</v>
      </c>
      <c r="H130" s="230">
        <v>1</v>
      </c>
      <c r="I130" s="231"/>
      <c r="J130" s="232">
        <f>ROUND(I130*H130,2)</f>
        <v>0</v>
      </c>
      <c r="K130" s="228" t="s">
        <v>119</v>
      </c>
      <c r="L130" s="233"/>
      <c r="M130" s="234" t="s">
        <v>19</v>
      </c>
      <c r="N130" s="235" t="s">
        <v>43</v>
      </c>
      <c r="O130" s="81"/>
      <c r="P130" s="202">
        <f>O130*H130</f>
        <v>0</v>
      </c>
      <c r="Q130" s="202">
        <v>0.0025000000000000001</v>
      </c>
      <c r="R130" s="202">
        <f>Q130*H130</f>
        <v>0.0025000000000000001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159</v>
      </c>
      <c r="AT130" s="204" t="s">
        <v>231</v>
      </c>
      <c r="AU130" s="204" t="s">
        <v>82</v>
      </c>
      <c r="AY130" s="14" t="s">
        <v>114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4" t="s">
        <v>80</v>
      </c>
      <c r="BK130" s="205">
        <f>ROUND(I130*H130,2)</f>
        <v>0</v>
      </c>
      <c r="BL130" s="14" t="s">
        <v>136</v>
      </c>
      <c r="BM130" s="204" t="s">
        <v>294</v>
      </c>
    </row>
    <row r="131" s="2" customFormat="1" ht="16.5" customHeight="1">
      <c r="A131" s="35"/>
      <c r="B131" s="36"/>
      <c r="C131" s="226" t="s">
        <v>278</v>
      </c>
      <c r="D131" s="226" t="s">
        <v>231</v>
      </c>
      <c r="E131" s="227" t="s">
        <v>296</v>
      </c>
      <c r="F131" s="228" t="s">
        <v>297</v>
      </c>
      <c r="G131" s="229" t="s">
        <v>126</v>
      </c>
      <c r="H131" s="230">
        <v>3</v>
      </c>
      <c r="I131" s="231"/>
      <c r="J131" s="232">
        <f>ROUND(I131*H131,2)</f>
        <v>0</v>
      </c>
      <c r="K131" s="228" t="s">
        <v>119</v>
      </c>
      <c r="L131" s="233"/>
      <c r="M131" s="234" t="s">
        <v>19</v>
      </c>
      <c r="N131" s="235" t="s">
        <v>43</v>
      </c>
      <c r="O131" s="81"/>
      <c r="P131" s="202">
        <f>O131*H131</f>
        <v>0</v>
      </c>
      <c r="Q131" s="202">
        <v>0.0035000000000000001</v>
      </c>
      <c r="R131" s="202">
        <f>Q131*H131</f>
        <v>0.010500000000000001</v>
      </c>
      <c r="S131" s="202">
        <v>0</v>
      </c>
      <c r="T131" s="20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159</v>
      </c>
      <c r="AT131" s="204" t="s">
        <v>231</v>
      </c>
      <c r="AU131" s="204" t="s">
        <v>82</v>
      </c>
      <c r="AY131" s="14" t="s">
        <v>114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4" t="s">
        <v>80</v>
      </c>
      <c r="BK131" s="205">
        <f>ROUND(I131*H131,2)</f>
        <v>0</v>
      </c>
      <c r="BL131" s="14" t="s">
        <v>136</v>
      </c>
      <c r="BM131" s="204" t="s">
        <v>298</v>
      </c>
    </row>
    <row r="132" s="2" customFormat="1" ht="24.15" customHeight="1">
      <c r="A132" s="35"/>
      <c r="B132" s="36"/>
      <c r="C132" s="193" t="s">
        <v>283</v>
      </c>
      <c r="D132" s="193" t="s">
        <v>115</v>
      </c>
      <c r="E132" s="194" t="s">
        <v>308</v>
      </c>
      <c r="F132" s="195" t="s">
        <v>309</v>
      </c>
      <c r="G132" s="196" t="s">
        <v>126</v>
      </c>
      <c r="H132" s="197">
        <v>7</v>
      </c>
      <c r="I132" s="198"/>
      <c r="J132" s="199">
        <f>ROUND(I132*H132,2)</f>
        <v>0</v>
      </c>
      <c r="K132" s="195" t="s">
        <v>119</v>
      </c>
      <c r="L132" s="41"/>
      <c r="M132" s="200" t="s">
        <v>19</v>
      </c>
      <c r="N132" s="201" t="s">
        <v>43</v>
      </c>
      <c r="O132" s="81"/>
      <c r="P132" s="202">
        <f>O132*H132</f>
        <v>0</v>
      </c>
      <c r="Q132" s="202">
        <v>0.10940999999999999</v>
      </c>
      <c r="R132" s="202">
        <f>Q132*H132</f>
        <v>0.76586999999999994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136</v>
      </c>
      <c r="AT132" s="204" t="s">
        <v>115</v>
      </c>
      <c r="AU132" s="204" t="s">
        <v>82</v>
      </c>
      <c r="AY132" s="14" t="s">
        <v>114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4" t="s">
        <v>80</v>
      </c>
      <c r="BK132" s="205">
        <f>ROUND(I132*H132,2)</f>
        <v>0</v>
      </c>
      <c r="BL132" s="14" t="s">
        <v>136</v>
      </c>
      <c r="BM132" s="204" t="s">
        <v>310</v>
      </c>
    </row>
    <row r="133" s="2" customFormat="1">
      <c r="A133" s="35"/>
      <c r="B133" s="36"/>
      <c r="C133" s="37"/>
      <c r="D133" s="206" t="s">
        <v>122</v>
      </c>
      <c r="E133" s="37"/>
      <c r="F133" s="207" t="s">
        <v>311</v>
      </c>
      <c r="G133" s="37"/>
      <c r="H133" s="37"/>
      <c r="I133" s="208"/>
      <c r="J133" s="37"/>
      <c r="K133" s="37"/>
      <c r="L133" s="41"/>
      <c r="M133" s="209"/>
      <c r="N133" s="210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122</v>
      </c>
      <c r="AU133" s="14" t="s">
        <v>82</v>
      </c>
    </row>
    <row r="134" s="2" customFormat="1" ht="21.75" customHeight="1">
      <c r="A134" s="35"/>
      <c r="B134" s="36"/>
      <c r="C134" s="226" t="s">
        <v>287</v>
      </c>
      <c r="D134" s="226" t="s">
        <v>231</v>
      </c>
      <c r="E134" s="227" t="s">
        <v>313</v>
      </c>
      <c r="F134" s="228" t="s">
        <v>314</v>
      </c>
      <c r="G134" s="229" t="s">
        <v>126</v>
      </c>
      <c r="H134" s="230">
        <v>7</v>
      </c>
      <c r="I134" s="231"/>
      <c r="J134" s="232">
        <f>ROUND(I134*H134,2)</f>
        <v>0</v>
      </c>
      <c r="K134" s="228" t="s">
        <v>119</v>
      </c>
      <c r="L134" s="233"/>
      <c r="M134" s="234" t="s">
        <v>19</v>
      </c>
      <c r="N134" s="235" t="s">
        <v>43</v>
      </c>
      <c r="O134" s="81"/>
      <c r="P134" s="202">
        <f>O134*H134</f>
        <v>0</v>
      </c>
      <c r="Q134" s="202">
        <v>0.0061000000000000004</v>
      </c>
      <c r="R134" s="202">
        <f>Q134*H134</f>
        <v>0.042700000000000002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159</v>
      </c>
      <c r="AT134" s="204" t="s">
        <v>231</v>
      </c>
      <c r="AU134" s="204" t="s">
        <v>82</v>
      </c>
      <c r="AY134" s="14" t="s">
        <v>114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4" t="s">
        <v>80</v>
      </c>
      <c r="BK134" s="205">
        <f>ROUND(I134*H134,2)</f>
        <v>0</v>
      </c>
      <c r="BL134" s="14" t="s">
        <v>136</v>
      </c>
      <c r="BM134" s="204" t="s">
        <v>315</v>
      </c>
    </row>
    <row r="135" s="2" customFormat="1" ht="37.8" customHeight="1">
      <c r="A135" s="35"/>
      <c r="B135" s="36"/>
      <c r="C135" s="193" t="s">
        <v>291</v>
      </c>
      <c r="D135" s="193" t="s">
        <v>115</v>
      </c>
      <c r="E135" s="194" t="s">
        <v>317</v>
      </c>
      <c r="F135" s="195" t="s">
        <v>318</v>
      </c>
      <c r="G135" s="196" t="s">
        <v>193</v>
      </c>
      <c r="H135" s="197">
        <v>1454</v>
      </c>
      <c r="I135" s="198"/>
      <c r="J135" s="199">
        <f>ROUND(I135*H135,2)</f>
        <v>0</v>
      </c>
      <c r="K135" s="195" t="s">
        <v>119</v>
      </c>
      <c r="L135" s="41"/>
      <c r="M135" s="200" t="s">
        <v>19</v>
      </c>
      <c r="N135" s="201" t="s">
        <v>43</v>
      </c>
      <c r="O135" s="8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136</v>
      </c>
      <c r="AT135" s="204" t="s">
        <v>115</v>
      </c>
      <c r="AU135" s="204" t="s">
        <v>82</v>
      </c>
      <c r="AY135" s="14" t="s">
        <v>114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4" t="s">
        <v>80</v>
      </c>
      <c r="BK135" s="205">
        <f>ROUND(I135*H135,2)</f>
        <v>0</v>
      </c>
      <c r="BL135" s="14" t="s">
        <v>136</v>
      </c>
      <c r="BM135" s="204" t="s">
        <v>319</v>
      </c>
    </row>
    <row r="136" s="2" customFormat="1">
      <c r="A136" s="35"/>
      <c r="B136" s="36"/>
      <c r="C136" s="37"/>
      <c r="D136" s="206" t="s">
        <v>122</v>
      </c>
      <c r="E136" s="37"/>
      <c r="F136" s="207" t="s">
        <v>320</v>
      </c>
      <c r="G136" s="37"/>
      <c r="H136" s="37"/>
      <c r="I136" s="208"/>
      <c r="J136" s="37"/>
      <c r="K136" s="37"/>
      <c r="L136" s="41"/>
      <c r="M136" s="209"/>
      <c r="N136" s="210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122</v>
      </c>
      <c r="AU136" s="14" t="s">
        <v>82</v>
      </c>
    </row>
    <row r="137" s="2" customFormat="1" ht="37.8" customHeight="1">
      <c r="A137" s="35"/>
      <c r="B137" s="36"/>
      <c r="C137" s="193" t="s">
        <v>295</v>
      </c>
      <c r="D137" s="193" t="s">
        <v>115</v>
      </c>
      <c r="E137" s="194" t="s">
        <v>322</v>
      </c>
      <c r="F137" s="195" t="s">
        <v>323</v>
      </c>
      <c r="G137" s="196" t="s">
        <v>175</v>
      </c>
      <c r="H137" s="197">
        <v>462.75</v>
      </c>
      <c r="I137" s="198"/>
      <c r="J137" s="199">
        <f>ROUND(I137*H137,2)</f>
        <v>0</v>
      </c>
      <c r="K137" s="195" t="s">
        <v>119</v>
      </c>
      <c r="L137" s="41"/>
      <c r="M137" s="200" t="s">
        <v>19</v>
      </c>
      <c r="N137" s="201" t="s">
        <v>43</v>
      </c>
      <c r="O137" s="81"/>
      <c r="P137" s="202">
        <f>O137*H137</f>
        <v>0</v>
      </c>
      <c r="Q137" s="202">
        <v>1.0000000000000001E-05</v>
      </c>
      <c r="R137" s="202">
        <f>Q137*H137</f>
        <v>0.0046275000000000005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136</v>
      </c>
      <c r="AT137" s="204" t="s">
        <v>115</v>
      </c>
      <c r="AU137" s="204" t="s">
        <v>82</v>
      </c>
      <c r="AY137" s="14" t="s">
        <v>114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4" t="s">
        <v>80</v>
      </c>
      <c r="BK137" s="205">
        <f>ROUND(I137*H137,2)</f>
        <v>0</v>
      </c>
      <c r="BL137" s="14" t="s">
        <v>136</v>
      </c>
      <c r="BM137" s="204" t="s">
        <v>324</v>
      </c>
    </row>
    <row r="138" s="2" customFormat="1">
      <c r="A138" s="35"/>
      <c r="B138" s="36"/>
      <c r="C138" s="37"/>
      <c r="D138" s="206" t="s">
        <v>122</v>
      </c>
      <c r="E138" s="37"/>
      <c r="F138" s="207" t="s">
        <v>325</v>
      </c>
      <c r="G138" s="37"/>
      <c r="H138" s="37"/>
      <c r="I138" s="208"/>
      <c r="J138" s="37"/>
      <c r="K138" s="37"/>
      <c r="L138" s="41"/>
      <c r="M138" s="209"/>
      <c r="N138" s="210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122</v>
      </c>
      <c r="AU138" s="14" t="s">
        <v>82</v>
      </c>
    </row>
    <row r="139" s="2" customFormat="1" ht="33" customHeight="1">
      <c r="A139" s="35"/>
      <c r="B139" s="36"/>
      <c r="C139" s="193" t="s">
        <v>299</v>
      </c>
      <c r="D139" s="193" t="s">
        <v>115</v>
      </c>
      <c r="E139" s="194" t="s">
        <v>327</v>
      </c>
      <c r="F139" s="195" t="s">
        <v>328</v>
      </c>
      <c r="G139" s="196" t="s">
        <v>193</v>
      </c>
      <c r="H139" s="197">
        <v>190</v>
      </c>
      <c r="I139" s="198"/>
      <c r="J139" s="199">
        <f>ROUND(I139*H139,2)</f>
        <v>0</v>
      </c>
      <c r="K139" s="195" t="s">
        <v>119</v>
      </c>
      <c r="L139" s="41"/>
      <c r="M139" s="200" t="s">
        <v>19</v>
      </c>
      <c r="N139" s="201" t="s">
        <v>43</v>
      </c>
      <c r="O139" s="81"/>
      <c r="P139" s="202">
        <f>O139*H139</f>
        <v>0</v>
      </c>
      <c r="Q139" s="202">
        <v>0.00033</v>
      </c>
      <c r="R139" s="202">
        <f>Q139*H139</f>
        <v>0.062700000000000006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136</v>
      </c>
      <c r="AT139" s="204" t="s">
        <v>115</v>
      </c>
      <c r="AU139" s="204" t="s">
        <v>82</v>
      </c>
      <c r="AY139" s="14" t="s">
        <v>114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4" t="s">
        <v>80</v>
      </c>
      <c r="BK139" s="205">
        <f>ROUND(I139*H139,2)</f>
        <v>0</v>
      </c>
      <c r="BL139" s="14" t="s">
        <v>136</v>
      </c>
      <c r="BM139" s="204" t="s">
        <v>329</v>
      </c>
    </row>
    <row r="140" s="2" customFormat="1">
      <c r="A140" s="35"/>
      <c r="B140" s="36"/>
      <c r="C140" s="37"/>
      <c r="D140" s="206" t="s">
        <v>122</v>
      </c>
      <c r="E140" s="37"/>
      <c r="F140" s="207" t="s">
        <v>330</v>
      </c>
      <c r="G140" s="37"/>
      <c r="H140" s="37"/>
      <c r="I140" s="208"/>
      <c r="J140" s="37"/>
      <c r="K140" s="37"/>
      <c r="L140" s="41"/>
      <c r="M140" s="209"/>
      <c r="N140" s="210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122</v>
      </c>
      <c r="AU140" s="14" t="s">
        <v>82</v>
      </c>
    </row>
    <row r="141" s="2" customFormat="1" ht="33" customHeight="1">
      <c r="A141" s="35"/>
      <c r="B141" s="36"/>
      <c r="C141" s="193" t="s">
        <v>303</v>
      </c>
      <c r="D141" s="193" t="s">
        <v>115</v>
      </c>
      <c r="E141" s="194" t="s">
        <v>332</v>
      </c>
      <c r="F141" s="195" t="s">
        <v>333</v>
      </c>
      <c r="G141" s="196" t="s">
        <v>193</v>
      </c>
      <c r="H141" s="197">
        <v>240</v>
      </c>
      <c r="I141" s="198"/>
      <c r="J141" s="199">
        <f>ROUND(I141*H141,2)</f>
        <v>0</v>
      </c>
      <c r="K141" s="195" t="s">
        <v>119</v>
      </c>
      <c r="L141" s="41"/>
      <c r="M141" s="200" t="s">
        <v>19</v>
      </c>
      <c r="N141" s="201" t="s">
        <v>43</v>
      </c>
      <c r="O141" s="81"/>
      <c r="P141" s="202">
        <f>O141*H141</f>
        <v>0</v>
      </c>
      <c r="Q141" s="202">
        <v>0.00011</v>
      </c>
      <c r="R141" s="202">
        <f>Q141*H141</f>
        <v>0.0264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136</v>
      </c>
      <c r="AT141" s="204" t="s">
        <v>115</v>
      </c>
      <c r="AU141" s="204" t="s">
        <v>82</v>
      </c>
      <c r="AY141" s="14" t="s">
        <v>114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4" t="s">
        <v>80</v>
      </c>
      <c r="BK141" s="205">
        <f>ROUND(I141*H141,2)</f>
        <v>0</v>
      </c>
      <c r="BL141" s="14" t="s">
        <v>136</v>
      </c>
      <c r="BM141" s="204" t="s">
        <v>334</v>
      </c>
    </row>
    <row r="142" s="2" customFormat="1">
      <c r="A142" s="35"/>
      <c r="B142" s="36"/>
      <c r="C142" s="37"/>
      <c r="D142" s="206" t="s">
        <v>122</v>
      </c>
      <c r="E142" s="37"/>
      <c r="F142" s="207" t="s">
        <v>335</v>
      </c>
      <c r="G142" s="37"/>
      <c r="H142" s="37"/>
      <c r="I142" s="208"/>
      <c r="J142" s="37"/>
      <c r="K142" s="37"/>
      <c r="L142" s="41"/>
      <c r="M142" s="209"/>
      <c r="N142" s="210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122</v>
      </c>
      <c r="AU142" s="14" t="s">
        <v>82</v>
      </c>
    </row>
    <row r="143" s="2" customFormat="1" ht="33" customHeight="1">
      <c r="A143" s="35"/>
      <c r="B143" s="36"/>
      <c r="C143" s="193" t="s">
        <v>307</v>
      </c>
      <c r="D143" s="193" t="s">
        <v>115</v>
      </c>
      <c r="E143" s="194" t="s">
        <v>337</v>
      </c>
      <c r="F143" s="195" t="s">
        <v>338</v>
      </c>
      <c r="G143" s="196" t="s">
        <v>193</v>
      </c>
      <c r="H143" s="197">
        <v>980</v>
      </c>
      <c r="I143" s="198"/>
      <c r="J143" s="199">
        <f>ROUND(I143*H143,2)</f>
        <v>0</v>
      </c>
      <c r="K143" s="195" t="s">
        <v>119</v>
      </c>
      <c r="L143" s="41"/>
      <c r="M143" s="200" t="s">
        <v>19</v>
      </c>
      <c r="N143" s="201" t="s">
        <v>43</v>
      </c>
      <c r="O143" s="81"/>
      <c r="P143" s="202">
        <f>O143*H143</f>
        <v>0</v>
      </c>
      <c r="Q143" s="202">
        <v>0.00064999999999999997</v>
      </c>
      <c r="R143" s="202">
        <f>Q143*H143</f>
        <v>0.63700000000000001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136</v>
      </c>
      <c r="AT143" s="204" t="s">
        <v>115</v>
      </c>
      <c r="AU143" s="204" t="s">
        <v>82</v>
      </c>
      <c r="AY143" s="14" t="s">
        <v>114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4" t="s">
        <v>80</v>
      </c>
      <c r="BK143" s="205">
        <f>ROUND(I143*H143,2)</f>
        <v>0</v>
      </c>
      <c r="BL143" s="14" t="s">
        <v>136</v>
      </c>
      <c r="BM143" s="204" t="s">
        <v>339</v>
      </c>
    </row>
    <row r="144" s="2" customFormat="1">
      <c r="A144" s="35"/>
      <c r="B144" s="36"/>
      <c r="C144" s="37"/>
      <c r="D144" s="206" t="s">
        <v>122</v>
      </c>
      <c r="E144" s="37"/>
      <c r="F144" s="207" t="s">
        <v>340</v>
      </c>
      <c r="G144" s="37"/>
      <c r="H144" s="37"/>
      <c r="I144" s="208"/>
      <c r="J144" s="37"/>
      <c r="K144" s="37"/>
      <c r="L144" s="41"/>
      <c r="M144" s="209"/>
      <c r="N144" s="210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122</v>
      </c>
      <c r="AU144" s="14" t="s">
        <v>82</v>
      </c>
    </row>
    <row r="145" s="2" customFormat="1" ht="33" customHeight="1">
      <c r="A145" s="35"/>
      <c r="B145" s="36"/>
      <c r="C145" s="193" t="s">
        <v>312</v>
      </c>
      <c r="D145" s="193" t="s">
        <v>115</v>
      </c>
      <c r="E145" s="194" t="s">
        <v>342</v>
      </c>
      <c r="F145" s="195" t="s">
        <v>343</v>
      </c>
      <c r="G145" s="196" t="s">
        <v>193</v>
      </c>
      <c r="H145" s="197">
        <v>44</v>
      </c>
      <c r="I145" s="198"/>
      <c r="J145" s="199">
        <f>ROUND(I145*H145,2)</f>
        <v>0</v>
      </c>
      <c r="K145" s="195" t="s">
        <v>119</v>
      </c>
      <c r="L145" s="41"/>
      <c r="M145" s="200" t="s">
        <v>19</v>
      </c>
      <c r="N145" s="201" t="s">
        <v>43</v>
      </c>
      <c r="O145" s="81"/>
      <c r="P145" s="202">
        <f>O145*H145</f>
        <v>0</v>
      </c>
      <c r="Q145" s="202">
        <v>0.00038000000000000002</v>
      </c>
      <c r="R145" s="202">
        <f>Q145*H145</f>
        <v>0.016720000000000002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136</v>
      </c>
      <c r="AT145" s="204" t="s">
        <v>115</v>
      </c>
      <c r="AU145" s="204" t="s">
        <v>82</v>
      </c>
      <c r="AY145" s="14" t="s">
        <v>114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4" t="s">
        <v>80</v>
      </c>
      <c r="BK145" s="205">
        <f>ROUND(I145*H145,2)</f>
        <v>0</v>
      </c>
      <c r="BL145" s="14" t="s">
        <v>136</v>
      </c>
      <c r="BM145" s="204" t="s">
        <v>344</v>
      </c>
    </row>
    <row r="146" s="2" customFormat="1">
      <c r="A146" s="35"/>
      <c r="B146" s="36"/>
      <c r="C146" s="37"/>
      <c r="D146" s="206" t="s">
        <v>122</v>
      </c>
      <c r="E146" s="37"/>
      <c r="F146" s="207" t="s">
        <v>345</v>
      </c>
      <c r="G146" s="37"/>
      <c r="H146" s="37"/>
      <c r="I146" s="208"/>
      <c r="J146" s="37"/>
      <c r="K146" s="37"/>
      <c r="L146" s="41"/>
      <c r="M146" s="209"/>
      <c r="N146" s="210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122</v>
      </c>
      <c r="AU146" s="14" t="s">
        <v>82</v>
      </c>
    </row>
    <row r="147" s="2" customFormat="1" ht="37.8" customHeight="1">
      <c r="A147" s="35"/>
      <c r="B147" s="36"/>
      <c r="C147" s="193" t="s">
        <v>316</v>
      </c>
      <c r="D147" s="193" t="s">
        <v>115</v>
      </c>
      <c r="E147" s="194" t="s">
        <v>347</v>
      </c>
      <c r="F147" s="195" t="s">
        <v>348</v>
      </c>
      <c r="G147" s="196" t="s">
        <v>175</v>
      </c>
      <c r="H147" s="197">
        <v>462.75</v>
      </c>
      <c r="I147" s="198"/>
      <c r="J147" s="199">
        <f>ROUND(I147*H147,2)</f>
        <v>0</v>
      </c>
      <c r="K147" s="195" t="s">
        <v>119</v>
      </c>
      <c r="L147" s="41"/>
      <c r="M147" s="200" t="s">
        <v>19</v>
      </c>
      <c r="N147" s="201" t="s">
        <v>43</v>
      </c>
      <c r="O147" s="81"/>
      <c r="P147" s="202">
        <f>O147*H147</f>
        <v>0</v>
      </c>
      <c r="Q147" s="202">
        <v>0.0025999999999999999</v>
      </c>
      <c r="R147" s="202">
        <f>Q147*H147</f>
        <v>1.2031499999999999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136</v>
      </c>
      <c r="AT147" s="204" t="s">
        <v>115</v>
      </c>
      <c r="AU147" s="204" t="s">
        <v>82</v>
      </c>
      <c r="AY147" s="14" t="s">
        <v>114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4" t="s">
        <v>80</v>
      </c>
      <c r="BK147" s="205">
        <f>ROUND(I147*H147,2)</f>
        <v>0</v>
      </c>
      <c r="BL147" s="14" t="s">
        <v>136</v>
      </c>
      <c r="BM147" s="204" t="s">
        <v>349</v>
      </c>
    </row>
    <row r="148" s="2" customFormat="1">
      <c r="A148" s="35"/>
      <c r="B148" s="36"/>
      <c r="C148" s="37"/>
      <c r="D148" s="206" t="s">
        <v>122</v>
      </c>
      <c r="E148" s="37"/>
      <c r="F148" s="207" t="s">
        <v>350</v>
      </c>
      <c r="G148" s="37"/>
      <c r="H148" s="37"/>
      <c r="I148" s="208"/>
      <c r="J148" s="37"/>
      <c r="K148" s="37"/>
      <c r="L148" s="41"/>
      <c r="M148" s="209"/>
      <c r="N148" s="210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122</v>
      </c>
      <c r="AU148" s="14" t="s">
        <v>82</v>
      </c>
    </row>
    <row r="149" s="2" customFormat="1" ht="33" customHeight="1">
      <c r="A149" s="35"/>
      <c r="B149" s="36"/>
      <c r="C149" s="193" t="s">
        <v>321</v>
      </c>
      <c r="D149" s="193" t="s">
        <v>115</v>
      </c>
      <c r="E149" s="194" t="s">
        <v>352</v>
      </c>
      <c r="F149" s="195" t="s">
        <v>353</v>
      </c>
      <c r="G149" s="196" t="s">
        <v>193</v>
      </c>
      <c r="H149" s="197">
        <v>40</v>
      </c>
      <c r="I149" s="198"/>
      <c r="J149" s="199">
        <f>ROUND(I149*H149,2)</f>
        <v>0</v>
      </c>
      <c r="K149" s="195" t="s">
        <v>119</v>
      </c>
      <c r="L149" s="41"/>
      <c r="M149" s="200" t="s">
        <v>19</v>
      </c>
      <c r="N149" s="201" t="s">
        <v>43</v>
      </c>
      <c r="O149" s="8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136</v>
      </c>
      <c r="AT149" s="204" t="s">
        <v>115</v>
      </c>
      <c r="AU149" s="204" t="s">
        <v>82</v>
      </c>
      <c r="AY149" s="14" t="s">
        <v>114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4" t="s">
        <v>80</v>
      </c>
      <c r="BK149" s="205">
        <f>ROUND(I149*H149,2)</f>
        <v>0</v>
      </c>
      <c r="BL149" s="14" t="s">
        <v>136</v>
      </c>
      <c r="BM149" s="204" t="s">
        <v>354</v>
      </c>
    </row>
    <row r="150" s="2" customFormat="1">
      <c r="A150" s="35"/>
      <c r="B150" s="36"/>
      <c r="C150" s="37"/>
      <c r="D150" s="206" t="s">
        <v>122</v>
      </c>
      <c r="E150" s="37"/>
      <c r="F150" s="207" t="s">
        <v>355</v>
      </c>
      <c r="G150" s="37"/>
      <c r="H150" s="37"/>
      <c r="I150" s="208"/>
      <c r="J150" s="37"/>
      <c r="K150" s="37"/>
      <c r="L150" s="41"/>
      <c r="M150" s="209"/>
      <c r="N150" s="210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122</v>
      </c>
      <c r="AU150" s="14" t="s">
        <v>82</v>
      </c>
    </row>
    <row r="151" s="2" customFormat="1" ht="62.7" customHeight="1">
      <c r="A151" s="35"/>
      <c r="B151" s="36"/>
      <c r="C151" s="193" t="s">
        <v>326</v>
      </c>
      <c r="D151" s="193" t="s">
        <v>115</v>
      </c>
      <c r="E151" s="194" t="s">
        <v>441</v>
      </c>
      <c r="F151" s="195" t="s">
        <v>442</v>
      </c>
      <c r="G151" s="196" t="s">
        <v>193</v>
      </c>
      <c r="H151" s="197">
        <v>520</v>
      </c>
      <c r="I151" s="198"/>
      <c r="J151" s="199">
        <f>ROUND(I151*H151,2)</f>
        <v>0</v>
      </c>
      <c r="K151" s="195" t="s">
        <v>119</v>
      </c>
      <c r="L151" s="41"/>
      <c r="M151" s="200" t="s">
        <v>19</v>
      </c>
      <c r="N151" s="201" t="s">
        <v>43</v>
      </c>
      <c r="O151" s="81"/>
      <c r="P151" s="202">
        <f>O151*H151</f>
        <v>0</v>
      </c>
      <c r="Q151" s="202">
        <v>0.00060999999999999997</v>
      </c>
      <c r="R151" s="202">
        <f>Q151*H151</f>
        <v>0.31719999999999998</v>
      </c>
      <c r="S151" s="202">
        <v>0</v>
      </c>
      <c r="T151" s="20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136</v>
      </c>
      <c r="AT151" s="204" t="s">
        <v>115</v>
      </c>
      <c r="AU151" s="204" t="s">
        <v>82</v>
      </c>
      <c r="AY151" s="14" t="s">
        <v>114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4" t="s">
        <v>80</v>
      </c>
      <c r="BK151" s="205">
        <f>ROUND(I151*H151,2)</f>
        <v>0</v>
      </c>
      <c r="BL151" s="14" t="s">
        <v>136</v>
      </c>
      <c r="BM151" s="204" t="s">
        <v>359</v>
      </c>
    </row>
    <row r="152" s="2" customFormat="1">
      <c r="A152" s="35"/>
      <c r="B152" s="36"/>
      <c r="C152" s="37"/>
      <c r="D152" s="206" t="s">
        <v>122</v>
      </c>
      <c r="E152" s="37"/>
      <c r="F152" s="207" t="s">
        <v>443</v>
      </c>
      <c r="G152" s="37"/>
      <c r="H152" s="37"/>
      <c r="I152" s="208"/>
      <c r="J152" s="37"/>
      <c r="K152" s="37"/>
      <c r="L152" s="41"/>
      <c r="M152" s="209"/>
      <c r="N152" s="210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122</v>
      </c>
      <c r="AU152" s="14" t="s">
        <v>82</v>
      </c>
    </row>
    <row r="153" s="2" customFormat="1" ht="62.7" customHeight="1">
      <c r="A153" s="35"/>
      <c r="B153" s="36"/>
      <c r="C153" s="193" t="s">
        <v>331</v>
      </c>
      <c r="D153" s="193" t="s">
        <v>115</v>
      </c>
      <c r="E153" s="194" t="s">
        <v>362</v>
      </c>
      <c r="F153" s="195" t="s">
        <v>363</v>
      </c>
      <c r="G153" s="196" t="s">
        <v>175</v>
      </c>
      <c r="H153" s="197">
        <v>4200</v>
      </c>
      <c r="I153" s="198"/>
      <c r="J153" s="199">
        <f>ROUND(I153*H153,2)</f>
        <v>0</v>
      </c>
      <c r="K153" s="195" t="s">
        <v>119</v>
      </c>
      <c r="L153" s="41"/>
      <c r="M153" s="200" t="s">
        <v>19</v>
      </c>
      <c r="N153" s="201" t="s">
        <v>43</v>
      </c>
      <c r="O153" s="81"/>
      <c r="P153" s="202">
        <f>O153*H153</f>
        <v>0</v>
      </c>
      <c r="Q153" s="202">
        <v>0</v>
      </c>
      <c r="R153" s="202">
        <f>Q153*H153</f>
        <v>0</v>
      </c>
      <c r="S153" s="202">
        <v>0.02</v>
      </c>
      <c r="T153" s="203">
        <f>S153*H153</f>
        <v>84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136</v>
      </c>
      <c r="AT153" s="204" t="s">
        <v>115</v>
      </c>
      <c r="AU153" s="204" t="s">
        <v>82</v>
      </c>
      <c r="AY153" s="14" t="s">
        <v>114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4" t="s">
        <v>80</v>
      </c>
      <c r="BK153" s="205">
        <f>ROUND(I153*H153,2)</f>
        <v>0</v>
      </c>
      <c r="BL153" s="14" t="s">
        <v>136</v>
      </c>
      <c r="BM153" s="204" t="s">
        <v>364</v>
      </c>
    </row>
    <row r="154" s="2" customFormat="1">
      <c r="A154" s="35"/>
      <c r="B154" s="36"/>
      <c r="C154" s="37"/>
      <c r="D154" s="206" t="s">
        <v>122</v>
      </c>
      <c r="E154" s="37"/>
      <c r="F154" s="207" t="s">
        <v>365</v>
      </c>
      <c r="G154" s="37"/>
      <c r="H154" s="37"/>
      <c r="I154" s="208"/>
      <c r="J154" s="37"/>
      <c r="K154" s="37"/>
      <c r="L154" s="41"/>
      <c r="M154" s="209"/>
      <c r="N154" s="210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122</v>
      </c>
      <c r="AU154" s="14" t="s">
        <v>82</v>
      </c>
    </row>
    <row r="155" s="2" customFormat="1" ht="66.75" customHeight="1">
      <c r="A155" s="35"/>
      <c r="B155" s="36"/>
      <c r="C155" s="193" t="s">
        <v>336</v>
      </c>
      <c r="D155" s="193" t="s">
        <v>115</v>
      </c>
      <c r="E155" s="194" t="s">
        <v>367</v>
      </c>
      <c r="F155" s="195" t="s">
        <v>368</v>
      </c>
      <c r="G155" s="196" t="s">
        <v>175</v>
      </c>
      <c r="H155" s="197">
        <v>592</v>
      </c>
      <c r="I155" s="198"/>
      <c r="J155" s="199">
        <f>ROUND(I155*H155,2)</f>
        <v>0</v>
      </c>
      <c r="K155" s="195" t="s">
        <v>119</v>
      </c>
      <c r="L155" s="41"/>
      <c r="M155" s="200" t="s">
        <v>19</v>
      </c>
      <c r="N155" s="201" t="s">
        <v>43</v>
      </c>
      <c r="O155" s="81"/>
      <c r="P155" s="202">
        <f>O155*H155</f>
        <v>0</v>
      </c>
      <c r="Q155" s="202">
        <v>0</v>
      </c>
      <c r="R155" s="202">
        <f>Q155*H155</f>
        <v>0</v>
      </c>
      <c r="S155" s="202">
        <v>0.252</v>
      </c>
      <c r="T155" s="203">
        <f>S155*H155</f>
        <v>149.184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136</v>
      </c>
      <c r="AT155" s="204" t="s">
        <v>115</v>
      </c>
      <c r="AU155" s="204" t="s">
        <v>82</v>
      </c>
      <c r="AY155" s="14" t="s">
        <v>114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4" t="s">
        <v>80</v>
      </c>
      <c r="BK155" s="205">
        <f>ROUND(I155*H155,2)</f>
        <v>0</v>
      </c>
      <c r="BL155" s="14" t="s">
        <v>136</v>
      </c>
      <c r="BM155" s="204" t="s">
        <v>369</v>
      </c>
    </row>
    <row r="156" s="2" customFormat="1">
      <c r="A156" s="35"/>
      <c r="B156" s="36"/>
      <c r="C156" s="37"/>
      <c r="D156" s="206" t="s">
        <v>122</v>
      </c>
      <c r="E156" s="37"/>
      <c r="F156" s="207" t="s">
        <v>370</v>
      </c>
      <c r="G156" s="37"/>
      <c r="H156" s="37"/>
      <c r="I156" s="208"/>
      <c r="J156" s="37"/>
      <c r="K156" s="37"/>
      <c r="L156" s="41"/>
      <c r="M156" s="209"/>
      <c r="N156" s="210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122</v>
      </c>
      <c r="AU156" s="14" t="s">
        <v>82</v>
      </c>
    </row>
    <row r="157" s="2" customFormat="1" ht="55.5" customHeight="1">
      <c r="A157" s="35"/>
      <c r="B157" s="36"/>
      <c r="C157" s="193" t="s">
        <v>341</v>
      </c>
      <c r="D157" s="193" t="s">
        <v>115</v>
      </c>
      <c r="E157" s="194" t="s">
        <v>372</v>
      </c>
      <c r="F157" s="195" t="s">
        <v>373</v>
      </c>
      <c r="G157" s="196" t="s">
        <v>126</v>
      </c>
      <c r="H157" s="197">
        <v>7</v>
      </c>
      <c r="I157" s="198"/>
      <c r="J157" s="199">
        <f>ROUND(I157*H157,2)</f>
        <v>0</v>
      </c>
      <c r="K157" s="195" t="s">
        <v>119</v>
      </c>
      <c r="L157" s="41"/>
      <c r="M157" s="200" t="s">
        <v>19</v>
      </c>
      <c r="N157" s="201" t="s">
        <v>43</v>
      </c>
      <c r="O157" s="81"/>
      <c r="P157" s="202">
        <f>O157*H157</f>
        <v>0</v>
      </c>
      <c r="Q157" s="202">
        <v>0</v>
      </c>
      <c r="R157" s="202">
        <f>Q157*H157</f>
        <v>0</v>
      </c>
      <c r="S157" s="202">
        <v>0.082000000000000003</v>
      </c>
      <c r="T157" s="203">
        <f>S157*H157</f>
        <v>0.57400000000000007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136</v>
      </c>
      <c r="AT157" s="204" t="s">
        <v>115</v>
      </c>
      <c r="AU157" s="204" t="s">
        <v>82</v>
      </c>
      <c r="AY157" s="14" t="s">
        <v>114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4" t="s">
        <v>80</v>
      </c>
      <c r="BK157" s="205">
        <f>ROUND(I157*H157,2)</f>
        <v>0</v>
      </c>
      <c r="BL157" s="14" t="s">
        <v>136</v>
      </c>
      <c r="BM157" s="204" t="s">
        <v>374</v>
      </c>
    </row>
    <row r="158" s="2" customFormat="1">
      <c r="A158" s="35"/>
      <c r="B158" s="36"/>
      <c r="C158" s="37"/>
      <c r="D158" s="206" t="s">
        <v>122</v>
      </c>
      <c r="E158" s="37"/>
      <c r="F158" s="207" t="s">
        <v>375</v>
      </c>
      <c r="G158" s="37"/>
      <c r="H158" s="37"/>
      <c r="I158" s="208"/>
      <c r="J158" s="37"/>
      <c r="K158" s="37"/>
      <c r="L158" s="41"/>
      <c r="M158" s="209"/>
      <c r="N158" s="210"/>
      <c r="O158" s="81"/>
      <c r="P158" s="81"/>
      <c r="Q158" s="81"/>
      <c r="R158" s="81"/>
      <c r="S158" s="81"/>
      <c r="T158" s="82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122</v>
      </c>
      <c r="AU158" s="14" t="s">
        <v>82</v>
      </c>
    </row>
    <row r="159" s="11" customFormat="1" ht="22.8" customHeight="1">
      <c r="A159" s="11"/>
      <c r="B159" s="179"/>
      <c r="C159" s="180"/>
      <c r="D159" s="181" t="s">
        <v>71</v>
      </c>
      <c r="E159" s="224" t="s">
        <v>376</v>
      </c>
      <c r="F159" s="224" t="s">
        <v>377</v>
      </c>
      <c r="G159" s="180"/>
      <c r="H159" s="180"/>
      <c r="I159" s="183"/>
      <c r="J159" s="225">
        <f>BK159</f>
        <v>0</v>
      </c>
      <c r="K159" s="180"/>
      <c r="L159" s="185"/>
      <c r="M159" s="186"/>
      <c r="N159" s="187"/>
      <c r="O159" s="187"/>
      <c r="P159" s="188">
        <f>SUM(P160:P161)</f>
        <v>0</v>
      </c>
      <c r="Q159" s="187"/>
      <c r="R159" s="188">
        <f>SUM(R160:R161)</f>
        <v>0</v>
      </c>
      <c r="S159" s="187"/>
      <c r="T159" s="189">
        <f>SUM(T160:T161)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0" t="s">
        <v>80</v>
      </c>
      <c r="AT159" s="191" t="s">
        <v>71</v>
      </c>
      <c r="AU159" s="191" t="s">
        <v>80</v>
      </c>
      <c r="AY159" s="190" t="s">
        <v>114</v>
      </c>
      <c r="BK159" s="192">
        <f>SUM(BK160:BK161)</f>
        <v>0</v>
      </c>
    </row>
    <row r="160" s="2" customFormat="1" ht="44.25" customHeight="1">
      <c r="A160" s="35"/>
      <c r="B160" s="36"/>
      <c r="C160" s="193" t="s">
        <v>346</v>
      </c>
      <c r="D160" s="193" t="s">
        <v>115</v>
      </c>
      <c r="E160" s="194" t="s">
        <v>379</v>
      </c>
      <c r="F160" s="195" t="s">
        <v>380</v>
      </c>
      <c r="G160" s="196" t="s">
        <v>381</v>
      </c>
      <c r="H160" s="197">
        <v>200.18299999999999</v>
      </c>
      <c r="I160" s="198"/>
      <c r="J160" s="199">
        <f>ROUND(I160*H160,2)</f>
        <v>0</v>
      </c>
      <c r="K160" s="195" t="s">
        <v>119</v>
      </c>
      <c r="L160" s="41"/>
      <c r="M160" s="200" t="s">
        <v>19</v>
      </c>
      <c r="N160" s="201" t="s">
        <v>43</v>
      </c>
      <c r="O160" s="8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4" t="s">
        <v>136</v>
      </c>
      <c r="AT160" s="204" t="s">
        <v>115</v>
      </c>
      <c r="AU160" s="204" t="s">
        <v>82</v>
      </c>
      <c r="AY160" s="14" t="s">
        <v>114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4" t="s">
        <v>80</v>
      </c>
      <c r="BK160" s="205">
        <f>ROUND(I160*H160,2)</f>
        <v>0</v>
      </c>
      <c r="BL160" s="14" t="s">
        <v>136</v>
      </c>
      <c r="BM160" s="204" t="s">
        <v>382</v>
      </c>
    </row>
    <row r="161" s="2" customFormat="1">
      <c r="A161" s="35"/>
      <c r="B161" s="36"/>
      <c r="C161" s="37"/>
      <c r="D161" s="206" t="s">
        <v>122</v>
      </c>
      <c r="E161" s="37"/>
      <c r="F161" s="207" t="s">
        <v>383</v>
      </c>
      <c r="G161" s="37"/>
      <c r="H161" s="37"/>
      <c r="I161" s="208"/>
      <c r="J161" s="37"/>
      <c r="K161" s="37"/>
      <c r="L161" s="41"/>
      <c r="M161" s="209"/>
      <c r="N161" s="210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122</v>
      </c>
      <c r="AU161" s="14" t="s">
        <v>82</v>
      </c>
    </row>
    <row r="162" s="11" customFormat="1" ht="22.8" customHeight="1">
      <c r="A162" s="11"/>
      <c r="B162" s="179"/>
      <c r="C162" s="180"/>
      <c r="D162" s="181" t="s">
        <v>71</v>
      </c>
      <c r="E162" s="224" t="s">
        <v>384</v>
      </c>
      <c r="F162" s="224" t="s">
        <v>385</v>
      </c>
      <c r="G162" s="180"/>
      <c r="H162" s="180"/>
      <c r="I162" s="183"/>
      <c r="J162" s="225">
        <f>BK162</f>
        <v>0</v>
      </c>
      <c r="K162" s="180"/>
      <c r="L162" s="185"/>
      <c r="M162" s="186"/>
      <c r="N162" s="187"/>
      <c r="O162" s="187"/>
      <c r="P162" s="188">
        <f>SUM(P163:P167)</f>
        <v>0</v>
      </c>
      <c r="Q162" s="187"/>
      <c r="R162" s="188">
        <f>SUM(R163:R167)</f>
        <v>0</v>
      </c>
      <c r="S162" s="187"/>
      <c r="T162" s="189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0" t="s">
        <v>80</v>
      </c>
      <c r="AT162" s="191" t="s">
        <v>71</v>
      </c>
      <c r="AU162" s="191" t="s">
        <v>80</v>
      </c>
      <c r="AY162" s="190" t="s">
        <v>114</v>
      </c>
      <c r="BK162" s="192">
        <f>SUM(BK163:BK167)</f>
        <v>0</v>
      </c>
    </row>
    <row r="163" s="2" customFormat="1" ht="24.15" customHeight="1">
      <c r="A163" s="35"/>
      <c r="B163" s="36"/>
      <c r="C163" s="193" t="s">
        <v>351</v>
      </c>
      <c r="D163" s="193" t="s">
        <v>115</v>
      </c>
      <c r="E163" s="194" t="s">
        <v>387</v>
      </c>
      <c r="F163" s="195" t="s">
        <v>388</v>
      </c>
      <c r="G163" s="196" t="s">
        <v>381</v>
      </c>
      <c r="H163" s="197">
        <v>192</v>
      </c>
      <c r="I163" s="198"/>
      <c r="J163" s="199">
        <f>ROUND(I163*H163,2)</f>
        <v>0</v>
      </c>
      <c r="K163" s="195" t="s">
        <v>119</v>
      </c>
      <c r="L163" s="41"/>
      <c r="M163" s="200" t="s">
        <v>19</v>
      </c>
      <c r="N163" s="201" t="s">
        <v>43</v>
      </c>
      <c r="O163" s="8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136</v>
      </c>
      <c r="AT163" s="204" t="s">
        <v>115</v>
      </c>
      <c r="AU163" s="204" t="s">
        <v>82</v>
      </c>
      <c r="AY163" s="14" t="s">
        <v>114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4" t="s">
        <v>80</v>
      </c>
      <c r="BK163" s="205">
        <f>ROUND(I163*H163,2)</f>
        <v>0</v>
      </c>
      <c r="BL163" s="14" t="s">
        <v>136</v>
      </c>
      <c r="BM163" s="204" t="s">
        <v>389</v>
      </c>
    </row>
    <row r="164" s="2" customFormat="1">
      <c r="A164" s="35"/>
      <c r="B164" s="36"/>
      <c r="C164" s="37"/>
      <c r="D164" s="206" t="s">
        <v>122</v>
      </c>
      <c r="E164" s="37"/>
      <c r="F164" s="207" t="s">
        <v>390</v>
      </c>
      <c r="G164" s="37"/>
      <c r="H164" s="37"/>
      <c r="I164" s="208"/>
      <c r="J164" s="37"/>
      <c r="K164" s="37"/>
      <c r="L164" s="41"/>
      <c r="M164" s="209"/>
      <c r="N164" s="210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122</v>
      </c>
      <c r="AU164" s="14" t="s">
        <v>82</v>
      </c>
    </row>
    <row r="165" s="2" customFormat="1" ht="24.15" customHeight="1">
      <c r="A165" s="35"/>
      <c r="B165" s="36"/>
      <c r="C165" s="193" t="s">
        <v>356</v>
      </c>
      <c r="D165" s="193" t="s">
        <v>115</v>
      </c>
      <c r="E165" s="194" t="s">
        <v>392</v>
      </c>
      <c r="F165" s="195" t="s">
        <v>393</v>
      </c>
      <c r="G165" s="196" t="s">
        <v>381</v>
      </c>
      <c r="H165" s="197">
        <v>341.19999999999999</v>
      </c>
      <c r="I165" s="198"/>
      <c r="J165" s="199">
        <f>ROUND(I165*H165,2)</f>
        <v>0</v>
      </c>
      <c r="K165" s="195" t="s">
        <v>19</v>
      </c>
      <c r="L165" s="41"/>
      <c r="M165" s="200" t="s">
        <v>19</v>
      </c>
      <c r="N165" s="201" t="s">
        <v>43</v>
      </c>
      <c r="O165" s="8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136</v>
      </c>
      <c r="AT165" s="204" t="s">
        <v>115</v>
      </c>
      <c r="AU165" s="204" t="s">
        <v>82</v>
      </c>
      <c r="AY165" s="14" t="s">
        <v>114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4" t="s">
        <v>80</v>
      </c>
      <c r="BK165" s="205">
        <f>ROUND(I165*H165,2)</f>
        <v>0</v>
      </c>
      <c r="BL165" s="14" t="s">
        <v>136</v>
      </c>
      <c r="BM165" s="204" t="s">
        <v>394</v>
      </c>
    </row>
    <row r="166" s="2" customFormat="1" ht="44.25" customHeight="1">
      <c r="A166" s="35"/>
      <c r="B166" s="36"/>
      <c r="C166" s="193" t="s">
        <v>361</v>
      </c>
      <c r="D166" s="193" t="s">
        <v>115</v>
      </c>
      <c r="E166" s="194" t="s">
        <v>406</v>
      </c>
      <c r="F166" s="195" t="s">
        <v>407</v>
      </c>
      <c r="G166" s="196" t="s">
        <v>381</v>
      </c>
      <c r="H166" s="197">
        <v>149.19999999999999</v>
      </c>
      <c r="I166" s="198"/>
      <c r="J166" s="199">
        <f>ROUND(I166*H166,2)</f>
        <v>0</v>
      </c>
      <c r="K166" s="195" t="s">
        <v>119</v>
      </c>
      <c r="L166" s="41"/>
      <c r="M166" s="200" t="s">
        <v>19</v>
      </c>
      <c r="N166" s="201" t="s">
        <v>43</v>
      </c>
      <c r="O166" s="8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136</v>
      </c>
      <c r="AT166" s="204" t="s">
        <v>115</v>
      </c>
      <c r="AU166" s="204" t="s">
        <v>82</v>
      </c>
      <c r="AY166" s="14" t="s">
        <v>114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4" t="s">
        <v>80</v>
      </c>
      <c r="BK166" s="205">
        <f>ROUND(I166*H166,2)</f>
        <v>0</v>
      </c>
      <c r="BL166" s="14" t="s">
        <v>136</v>
      </c>
      <c r="BM166" s="204" t="s">
        <v>408</v>
      </c>
    </row>
    <row r="167" s="2" customFormat="1">
      <c r="A167" s="35"/>
      <c r="B167" s="36"/>
      <c r="C167" s="37"/>
      <c r="D167" s="206" t="s">
        <v>122</v>
      </c>
      <c r="E167" s="37"/>
      <c r="F167" s="207" t="s">
        <v>409</v>
      </c>
      <c r="G167" s="37"/>
      <c r="H167" s="37"/>
      <c r="I167" s="208"/>
      <c r="J167" s="37"/>
      <c r="K167" s="37"/>
      <c r="L167" s="41"/>
      <c r="M167" s="236"/>
      <c r="N167" s="237"/>
      <c r="O167" s="215"/>
      <c r="P167" s="215"/>
      <c r="Q167" s="215"/>
      <c r="R167" s="215"/>
      <c r="S167" s="215"/>
      <c r="T167" s="238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122</v>
      </c>
      <c r="AU167" s="14" t="s">
        <v>82</v>
      </c>
    </row>
    <row r="168" s="2" customFormat="1" ht="6.96" customHeight="1">
      <c r="A168" s="35"/>
      <c r="B168" s="56"/>
      <c r="C168" s="57"/>
      <c r="D168" s="57"/>
      <c r="E168" s="57"/>
      <c r="F168" s="57"/>
      <c r="G168" s="57"/>
      <c r="H168" s="57"/>
      <c r="I168" s="57"/>
      <c r="J168" s="57"/>
      <c r="K168" s="57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whqHp+BpGuH9FE+aQ75XlhHKkSsQBi/N++gmGymmiB/Tugvb9jk52IcNLR6hURaSJ68LRuFh4fcFGJ0hDfSSrw==" hashValue="MBw5DMWL6YLvMBMG3+PBAaK52e/H8STEcfhR/YkcOJtaLsbtcDuzxDVo76txAu8Ok009P1VodeUjxaJ9AxIoJA==" algorithmName="SHA-512" password="CC35"/>
  <autoFilter ref="C84:K16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54558"/>
    <hyperlink ref="F92" r:id="rId2" display="https://podminky.urs.cz/item/CS_URS_2024_02/113154590"/>
    <hyperlink ref="F94" r:id="rId3" display="https://podminky.urs.cz/item/CS_URS_2024_02/113154553"/>
    <hyperlink ref="F97" r:id="rId4" display="https://podminky.urs.cz/item/CS_URS_2024_02/573231107"/>
    <hyperlink ref="F99" r:id="rId5" display="https://podminky.urs.cz/item/CS_URS_2024_02/565135101"/>
    <hyperlink ref="F101" r:id="rId6" display="https://podminky.urs.cz/item/CS_URS_2024_02/573231107"/>
    <hyperlink ref="F103" r:id="rId7" display="https://podminky.urs.cz/item/CS_URS_2024_02/577155142"/>
    <hyperlink ref="F105" r:id="rId8" display="https://podminky.urs.cz/item/CS_URS_2024_02/573231106"/>
    <hyperlink ref="F107" r:id="rId9" display="https://podminky.urs.cz/item/CS_URS_2024_02/577144141"/>
    <hyperlink ref="F109" r:id="rId10" display="https://podminky.urs.cz/item/CS_URS_2024_02/569951133"/>
    <hyperlink ref="F118" r:id="rId11" display="https://podminky.urs.cz/item/CS_URS_2024_02/966005311"/>
    <hyperlink ref="F120" r:id="rId12" display="https://podminky.urs.cz/item/CS_URS_2024_02/911331111"/>
    <hyperlink ref="F122" r:id="rId13" display="https://podminky.urs.cz/item/CS_URS_2022_01/911331412"/>
    <hyperlink ref="F124" r:id="rId14" display="https://podminky.urs.cz/item/CS_URS_2024_02/912221111"/>
    <hyperlink ref="F127" r:id="rId15" display="https://podminky.urs.cz/item/CS_URS_2024_02/914111111"/>
    <hyperlink ref="F133" r:id="rId16" display="https://podminky.urs.cz/item/CS_URS_2024_02/914511111"/>
    <hyperlink ref="F136" r:id="rId17" display="https://podminky.urs.cz/item/CS_URS_2024_02/915611111"/>
    <hyperlink ref="F138" r:id="rId18" display="https://podminky.urs.cz/item/CS_URS_2024_02/915621111"/>
    <hyperlink ref="F140" r:id="rId19" display="https://podminky.urs.cz/item/CS_URS_2024_02/915211112"/>
    <hyperlink ref="F142" r:id="rId20" display="https://podminky.urs.cz/item/CS_URS_2024_02/915211122"/>
    <hyperlink ref="F144" r:id="rId21" display="https://podminky.urs.cz/item/CS_URS_2024_02/915221112"/>
    <hyperlink ref="F146" r:id="rId22" display="https://podminky.urs.cz/item/CS_URS_2024_02/915221122"/>
    <hyperlink ref="F148" r:id="rId23" display="https://podminky.urs.cz/item/CS_URS_2024_02/915231112"/>
    <hyperlink ref="F150" r:id="rId24" display="https://podminky.urs.cz/item/CS_URS_2024_02/919112111"/>
    <hyperlink ref="F152" r:id="rId25" display="https://podminky.urs.cz/item/CS_URS_2024_02/919732211"/>
    <hyperlink ref="F154" r:id="rId26" display="https://podminky.urs.cz/item/CS_URS_2024_02/938909311"/>
    <hyperlink ref="F156" r:id="rId27" display="https://podminky.urs.cz/item/CS_URS_2024_02/938909612"/>
    <hyperlink ref="F158" r:id="rId28" display="https://podminky.urs.cz/item/CS_URS_2024_02/966006132"/>
    <hyperlink ref="F161" r:id="rId29" display="https://podminky.urs.cz/item/CS_URS_2024_02/998225111"/>
    <hyperlink ref="F164" r:id="rId30" display="https://podminky.urs.cz/item/CS_URS_2024_02/997221611"/>
    <hyperlink ref="F167" r:id="rId31" display="https://podminky.urs.cz/item/CS_URS_2024_02/997221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Mitas</dc:creator>
  <cp:lastModifiedBy>Roman Mitas</cp:lastModifiedBy>
  <dcterms:created xsi:type="dcterms:W3CDTF">2025-01-11T09:47:51Z</dcterms:created>
  <dcterms:modified xsi:type="dcterms:W3CDTF">2025-01-11T09:47:55Z</dcterms:modified>
</cp:coreProperties>
</file>