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osobní\Blanička_pomoc\"/>
    </mc:Choice>
  </mc:AlternateContent>
  <bookViews>
    <workbookView xWindow="0" yWindow="0" windowWidth="0" windowHeight="0"/>
  </bookViews>
  <sheets>
    <sheet name="Rekapitulace stavby" sheetId="1" r:id="rId1"/>
    <sheet name="SO 001.1 - Demolice SO 201" sheetId="2" r:id="rId2"/>
    <sheet name="SO 001.2 - Demolice SO 202" sheetId="3" r:id="rId3"/>
    <sheet name="SO 101 - Dopravně inženýr..." sheetId="4" r:id="rId4"/>
    <sheet name="SO 102 - Úprava komunikac..." sheetId="5" r:id="rId5"/>
    <sheet name="SO 201 - Most ev.č 19853-..." sheetId="6" r:id="rId6"/>
    <sheet name="SO 202 - Propustek v km 0..." sheetId="7" r:id="rId7"/>
    <sheet name="000 - Všeobecné položky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001.1 - Demolice SO 201'!$C$124:$K$227</definedName>
    <definedName name="_xlnm.Print_Area" localSheetId="1">'SO 001.1 - Demolice SO 201'!$C$4:$J$76,'SO 001.1 - Demolice SO 201'!$C$82:$J$106,'SO 001.1 - Demolice SO 201'!$C$112:$J$227</definedName>
    <definedName name="_xlnm.Print_Titles" localSheetId="1">'SO 001.1 - Demolice SO 201'!$124:$124</definedName>
    <definedName name="_xlnm._FilterDatabase" localSheetId="2" hidden="1">'SO 001.2 - Demolice SO 202'!$C$125:$K$228</definedName>
    <definedName name="_xlnm.Print_Area" localSheetId="2">'SO 001.2 - Demolice SO 202'!$C$4:$J$76,'SO 001.2 - Demolice SO 202'!$C$82:$J$107,'SO 001.2 - Demolice SO 202'!$C$113:$J$228</definedName>
    <definedName name="_xlnm.Print_Titles" localSheetId="2">'SO 001.2 - Demolice SO 202'!$125:$125</definedName>
    <definedName name="_xlnm._FilterDatabase" localSheetId="3" hidden="1">'SO 101 - Dopravně inženýr...'!$C$117:$K$157</definedName>
    <definedName name="_xlnm.Print_Area" localSheetId="3">'SO 101 - Dopravně inženýr...'!$C$4:$J$76,'SO 101 - Dopravně inženýr...'!$C$82:$J$99,'SO 101 - Dopravně inženýr...'!$C$105:$J$157</definedName>
    <definedName name="_xlnm.Print_Titles" localSheetId="3">'SO 101 - Dopravně inženýr...'!$117:$117</definedName>
    <definedName name="_xlnm._FilterDatabase" localSheetId="4" hidden="1">'SO 102 - Úprava komunikac...'!$C$123:$K$537</definedName>
    <definedName name="_xlnm.Print_Area" localSheetId="4">'SO 102 - Úprava komunikac...'!$C$4:$J$76,'SO 102 - Úprava komunikac...'!$C$82:$J$105,'SO 102 - Úprava komunikac...'!$C$111:$J$537</definedName>
    <definedName name="_xlnm.Print_Titles" localSheetId="4">'SO 102 - Úprava komunikac...'!$123:$123</definedName>
    <definedName name="_xlnm._FilterDatabase" localSheetId="5" hidden="1">'SO 201 - Most ev.č 19853-...'!$C$125:$K$371</definedName>
    <definedName name="_xlnm.Print_Area" localSheetId="5">'SO 201 - Most ev.č 19853-...'!$C$4:$J$76,'SO 201 - Most ev.č 19853-...'!$C$82:$J$107,'SO 201 - Most ev.č 19853-...'!$C$113:$J$371</definedName>
    <definedName name="_xlnm.Print_Titles" localSheetId="5">'SO 201 - Most ev.č 19853-...'!$125:$125</definedName>
    <definedName name="_xlnm._FilterDatabase" localSheetId="6" hidden="1">'SO 202 - Propustek v km 0...'!$C$125:$K$377</definedName>
    <definedName name="_xlnm.Print_Area" localSheetId="6">'SO 202 - Propustek v km 0...'!$C$4:$J$76,'SO 202 - Propustek v km 0...'!$C$82:$J$107,'SO 202 - Propustek v km 0...'!$C$113:$J$377</definedName>
    <definedName name="_xlnm.Print_Titles" localSheetId="6">'SO 202 - Propustek v km 0...'!$125:$125</definedName>
    <definedName name="_xlnm._FilterDatabase" localSheetId="7" hidden="1">'000 - Všeobecné položky'!$C$119:$K$149</definedName>
    <definedName name="_xlnm.Print_Area" localSheetId="7">'000 - Všeobecné položky'!$C$4:$J$76,'000 - Všeobecné položky'!$C$82:$J$101,'000 - Všeobecné položky'!$C$107:$J$149</definedName>
    <definedName name="_xlnm.Print_Titles" localSheetId="7">'000 - Všeobecné položky'!$119:$119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89"/>
  <c r="E7"/>
  <c r="E110"/>
  <c i="7" r="J37"/>
  <c r="J36"/>
  <c i="1" r="AY100"/>
  <c i="7" r="J35"/>
  <c i="1" r="AX100"/>
  <c i="7"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120"/>
  <c r="E7"/>
  <c r="E85"/>
  <c i="6" r="J37"/>
  <c r="J36"/>
  <c i="1" r="AY99"/>
  <c i="6" r="J35"/>
  <c i="1" r="AX99"/>
  <c i="6"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6"/>
  <c r="BH286"/>
  <c r="BG286"/>
  <c r="BF286"/>
  <c r="T286"/>
  <c r="R286"/>
  <c r="P286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85"/>
  <c i="5" r="J37"/>
  <c r="J36"/>
  <c i="1" r="AY98"/>
  <c i="5" r="J35"/>
  <c i="1" r="AX98"/>
  <c i="5" r="BI536"/>
  <c r="BH536"/>
  <c r="BG536"/>
  <c r="BF536"/>
  <c r="T536"/>
  <c r="T535"/>
  <c r="R536"/>
  <c r="R535"/>
  <c r="P536"/>
  <c r="P535"/>
  <c r="BI525"/>
  <c r="BH525"/>
  <c r="BG525"/>
  <c r="BF525"/>
  <c r="T525"/>
  <c r="R525"/>
  <c r="P525"/>
  <c r="BI520"/>
  <c r="BH520"/>
  <c r="BG520"/>
  <c r="BF520"/>
  <c r="T520"/>
  <c r="R520"/>
  <c r="P520"/>
  <c r="BI516"/>
  <c r="BH516"/>
  <c r="BG516"/>
  <c r="BF516"/>
  <c r="T516"/>
  <c r="R516"/>
  <c r="P516"/>
  <c r="BI510"/>
  <c r="BH510"/>
  <c r="BG510"/>
  <c r="BF510"/>
  <c r="T510"/>
  <c r="R510"/>
  <c r="P510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0"/>
  <c r="BH490"/>
  <c r="BG490"/>
  <c r="BF490"/>
  <c r="T490"/>
  <c r="R490"/>
  <c r="P490"/>
  <c r="BI484"/>
  <c r="BH484"/>
  <c r="BG484"/>
  <c r="BF484"/>
  <c r="T484"/>
  <c r="R484"/>
  <c r="P484"/>
  <c r="BI478"/>
  <c r="BH478"/>
  <c r="BG478"/>
  <c r="BF478"/>
  <c r="T478"/>
  <c r="R478"/>
  <c r="P478"/>
  <c r="BI473"/>
  <c r="BH473"/>
  <c r="BG473"/>
  <c r="BF473"/>
  <c r="T473"/>
  <c r="R473"/>
  <c r="P473"/>
  <c r="BI468"/>
  <c r="BH468"/>
  <c r="BG468"/>
  <c r="BF468"/>
  <c r="T468"/>
  <c r="R468"/>
  <c r="P468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2"/>
  <c r="BH322"/>
  <c r="BG322"/>
  <c r="BF322"/>
  <c r="T322"/>
  <c r="R322"/>
  <c r="P322"/>
  <c r="BI313"/>
  <c r="BH313"/>
  <c r="BG313"/>
  <c r="BF313"/>
  <c r="T313"/>
  <c r="R313"/>
  <c r="P313"/>
  <c r="BI306"/>
  <c r="BH306"/>
  <c r="BG306"/>
  <c r="BF306"/>
  <c r="T306"/>
  <c r="R306"/>
  <c r="P306"/>
  <c r="BI301"/>
  <c r="BH301"/>
  <c r="BG301"/>
  <c r="BF301"/>
  <c r="T301"/>
  <c r="R301"/>
  <c r="P301"/>
  <c r="BI292"/>
  <c r="BH292"/>
  <c r="BG292"/>
  <c r="BF292"/>
  <c r="T292"/>
  <c r="R292"/>
  <c r="P292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T261"/>
  <c r="R262"/>
  <c r="R261"/>
  <c r="P262"/>
  <c r="P261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89"/>
  <c r="E7"/>
  <c r="E114"/>
  <c i="4" r="J37"/>
  <c r="J36"/>
  <c i="1" r="AY97"/>
  <c i="4" r="J35"/>
  <c i="1" r="AX97"/>
  <c i="4"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91"/>
  <c r="J14"/>
  <c r="J12"/>
  <c r="J112"/>
  <c r="E7"/>
  <c r="E108"/>
  <c i="3" r="J37"/>
  <c r="J36"/>
  <c i="1" r="AY96"/>
  <c i="3" r="J35"/>
  <c i="1" r="AX96"/>
  <c i="3" r="BI226"/>
  <c r="BH226"/>
  <c r="BG226"/>
  <c r="BF226"/>
  <c r="T226"/>
  <c r="T225"/>
  <c r="T224"/>
  <c r="R226"/>
  <c r="R225"/>
  <c r="R224"/>
  <c r="P226"/>
  <c r="P225"/>
  <c r="P224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89"/>
  <c r="E7"/>
  <c r="E85"/>
  <c i="2" r="J37"/>
  <c r="J36"/>
  <c i="1" r="AY95"/>
  <c i="2" r="J35"/>
  <c i="1" r="AX95"/>
  <c i="2" r="BI225"/>
  <c r="BH225"/>
  <c r="BG225"/>
  <c r="BF225"/>
  <c r="T225"/>
  <c r="T224"/>
  <c r="T223"/>
  <c r="R225"/>
  <c r="R224"/>
  <c r="R223"/>
  <c r="P225"/>
  <c r="P224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0"/>
  <c r="BH180"/>
  <c r="BG180"/>
  <c r="BF180"/>
  <c r="T180"/>
  <c r="T172"/>
  <c r="R180"/>
  <c r="R172"/>
  <c r="P180"/>
  <c r="P172"/>
  <c r="BI173"/>
  <c r="BH173"/>
  <c r="BG173"/>
  <c r="BF173"/>
  <c r="T173"/>
  <c r="R173"/>
  <c r="P173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1" r="L90"/>
  <c r="AM90"/>
  <c r="AM89"/>
  <c r="L89"/>
  <c r="AM87"/>
  <c r="L87"/>
  <c r="L85"/>
  <c r="L84"/>
  <c i="2" r="J155"/>
  <c r="BK155"/>
  <c r="BK173"/>
  <c r="BK136"/>
  <c r="J141"/>
  <c i="3" r="J161"/>
  <c r="J214"/>
  <c r="BK219"/>
  <c r="J193"/>
  <c r="BK173"/>
  <c r="BK178"/>
  <c i="4" r="BK121"/>
  <c r="BK156"/>
  <c i="5" r="J506"/>
  <c r="J384"/>
  <c r="BK329"/>
  <c r="BK179"/>
  <c r="J427"/>
  <c r="BK214"/>
  <c r="BK432"/>
  <c r="J274"/>
  <c r="BK501"/>
  <c r="BK345"/>
  <c r="BK176"/>
  <c r="J501"/>
  <c r="BK398"/>
  <c r="BK246"/>
  <c r="BK478"/>
  <c r="BK306"/>
  <c r="J152"/>
  <c r="J484"/>
  <c r="J398"/>
  <c r="BK352"/>
  <c r="J220"/>
  <c r="BK536"/>
  <c r="J516"/>
  <c r="J329"/>
  <c r="BK256"/>
  <c i="6" r="BK348"/>
  <c r="J338"/>
  <c r="BK229"/>
  <c r="J315"/>
  <c r="BK154"/>
  <c r="J348"/>
  <c r="BK261"/>
  <c r="J164"/>
  <c r="BK194"/>
  <c r="BK338"/>
  <c r="J269"/>
  <c r="BK370"/>
  <c r="J216"/>
  <c i="7" r="J284"/>
  <c r="J151"/>
  <c r="J280"/>
  <c r="BK370"/>
  <c r="J275"/>
  <c r="J326"/>
  <c r="J154"/>
  <c r="J217"/>
  <c r="BK349"/>
  <c r="BK263"/>
  <c r="J146"/>
  <c r="BK310"/>
  <c r="J222"/>
  <c r="J134"/>
  <c i="8" r="J135"/>
  <c r="BK145"/>
  <c i="2" r="BK207"/>
  <c r="J136"/>
  <c r="J150"/>
  <c r="J213"/>
  <c i="3" r="J219"/>
  <c r="BK183"/>
  <c r="BK167"/>
  <c r="J173"/>
  <c r="BK129"/>
  <c r="J199"/>
  <c r="BK134"/>
  <c i="4" r="J152"/>
  <c r="J140"/>
  <c r="J135"/>
  <c i="5" r="J379"/>
  <c r="J335"/>
  <c r="BK241"/>
  <c r="BK457"/>
  <c r="J306"/>
  <c r="J436"/>
  <c r="J364"/>
  <c r="BK140"/>
  <c r="BK411"/>
  <c r="J163"/>
  <c r="BK484"/>
  <c r="J345"/>
  <c r="BK191"/>
  <c r="J443"/>
  <c r="BK268"/>
  <c r="J132"/>
  <c r="BK409"/>
  <c r="BK279"/>
  <c r="BK203"/>
  <c r="BK520"/>
  <c r="BK379"/>
  <c r="J209"/>
  <c i="6" r="BK320"/>
  <c r="J325"/>
  <c r="BK210"/>
  <c r="J343"/>
  <c r="BK330"/>
  <c r="J188"/>
  <c r="J267"/>
  <c r="BK353"/>
  <c r="J154"/>
  <c r="J253"/>
  <c r="J370"/>
  <c r="J175"/>
  <c i="7" r="J263"/>
  <c r="J181"/>
  <c r="J312"/>
  <c r="BK376"/>
  <c r="BK248"/>
  <c r="J316"/>
  <c r="J370"/>
  <c r="J170"/>
  <c r="BK273"/>
  <c r="J164"/>
  <c r="BK302"/>
  <c r="BK211"/>
  <c i="8" r="BK135"/>
  <c r="J126"/>
  <c r="BK139"/>
  <c i="2" r="J198"/>
  <c r="J209"/>
  <c r="BK141"/>
  <c r="BK198"/>
  <c r="BK196"/>
  <c r="J218"/>
  <c r="BK131"/>
  <c i="3" r="J129"/>
  <c r="BK202"/>
  <c r="J210"/>
  <c r="BK210"/>
  <c r="J189"/>
  <c r="J134"/>
  <c i="4" r="J147"/>
  <c r="BK145"/>
  <c i="5" r="J478"/>
  <c r="J375"/>
  <c r="J256"/>
  <c r="BK443"/>
  <c r="BK358"/>
  <c r="J462"/>
  <c r="J395"/>
  <c r="J203"/>
  <c r="BK274"/>
  <c i="6" r="J296"/>
  <c r="J134"/>
  <c r="BK269"/>
  <c r="BK151"/>
  <c r="BK159"/>
  <c r="J320"/>
  <c r="J263"/>
  <c r="BK181"/>
  <c r="J224"/>
  <c r="J304"/>
  <c r="J170"/>
  <c r="J221"/>
  <c i="7" r="BK316"/>
  <c r="J244"/>
  <c r="J321"/>
  <c r="J129"/>
  <c r="J269"/>
  <c r="BK312"/>
  <c r="BK336"/>
  <c r="J159"/>
  <c r="BK275"/>
  <c r="J376"/>
  <c r="J254"/>
  <c r="BK154"/>
  <c i="8" r="J147"/>
  <c r="BK132"/>
  <c i="2" r="BK213"/>
  <c r="BK180"/>
  <c r="BK209"/>
  <c r="BK146"/>
  <c r="J160"/>
  <c r="J207"/>
  <c i="3" r="J146"/>
  <c r="BK193"/>
  <c r="J167"/>
  <c r="J226"/>
  <c r="J156"/>
  <c i="4" r="F35"/>
  <c i="5" r="J473"/>
  <c r="BK209"/>
  <c r="BK401"/>
  <c r="J225"/>
  <c r="BK447"/>
  <c r="J340"/>
  <c r="J137"/>
  <c r="J409"/>
  <c r="J176"/>
  <c r="BK452"/>
  <c r="J179"/>
  <c r="BK473"/>
  <c r="BK375"/>
  <c r="BK271"/>
  <c r="J149"/>
  <c r="BK516"/>
  <c r="J405"/>
  <c r="BK292"/>
  <c r="J198"/>
  <c i="6" r="J238"/>
  <c r="J330"/>
  <c r="BK263"/>
  <c r="J364"/>
  <c r="J229"/>
  <c r="J257"/>
  <c r="J286"/>
  <c r="J146"/>
  <c r="BK188"/>
  <c r="BK301"/>
  <c r="J181"/>
  <c r="J368"/>
  <c i="7" r="J267"/>
  <c r="BK235"/>
  <c r="J292"/>
  <c r="BK374"/>
  <c r="J259"/>
  <c r="BK151"/>
  <c r="BK354"/>
  <c r="J188"/>
  <c r="J302"/>
  <c r="BK188"/>
  <c r="J344"/>
  <c r="J235"/>
  <c i="8" r="J129"/>
  <c r="BK129"/>
  <c r="BK123"/>
  <c i="2" r="J131"/>
  <c r="J191"/>
  <c r="BK191"/>
  <c r="BK128"/>
  <c r="J201"/>
  <c i="3" r="J208"/>
  <c r="BK226"/>
  <c r="J151"/>
  <c r="BK189"/>
  <c r="BK161"/>
  <c r="BK156"/>
  <c i="4" r="J145"/>
  <c r="BK152"/>
  <c r="BK147"/>
  <c i="5" r="J457"/>
  <c r="J285"/>
  <c r="BK163"/>
  <c r="J413"/>
  <c r="J241"/>
  <c r="J418"/>
  <c r="J301"/>
  <c r="J468"/>
  <c r="BK384"/>
  <c r="BK152"/>
  <c r="BK436"/>
  <c r="J313"/>
  <c r="BK506"/>
  <c r="J279"/>
  <c r="BK149"/>
  <c r="BK405"/>
  <c r="J358"/>
  <c r="BK262"/>
  <c r="J157"/>
  <c r="J525"/>
  <c r="J447"/>
  <c r="BK391"/>
  <c r="J268"/>
  <c r="BK137"/>
  <c i="6" r="BK224"/>
  <c r="BK267"/>
  <c r="J136"/>
  <c r="BK221"/>
  <c r="J199"/>
  <c r="J301"/>
  <c r="J210"/>
  <c r="BK315"/>
  <c r="J129"/>
  <c r="BK274"/>
  <c r="BK175"/>
  <c r="BK325"/>
  <c i="7" r="J307"/>
  <c r="BK230"/>
  <c r="BK344"/>
  <c r="BK159"/>
  <c r="J331"/>
  <c r="BK175"/>
  <c r="BK164"/>
  <c r="BK296"/>
  <c r="BK307"/>
  <c r="BK170"/>
  <c r="BK284"/>
  <c r="BK136"/>
  <c i="8" r="BK126"/>
  <c r="BK147"/>
  <c i="2" r="J225"/>
  <c r="BK165"/>
  <c r="BK150"/>
  <c r="J173"/>
  <c r="J128"/>
  <c i="3" r="BK221"/>
  <c r="J178"/>
  <c r="BK146"/>
  <c r="J183"/>
  <c r="BK199"/>
  <c i="4" r="BK131"/>
  <c r="BK135"/>
  <c i="5" r="J510"/>
  <c r="J441"/>
  <c r="J262"/>
  <c r="BK127"/>
  <c r="BK386"/>
  <c r="BK157"/>
  <c r="J411"/>
  <c r="BK198"/>
  <c r="BK434"/>
  <c r="J292"/>
  <c r="BK132"/>
  <c r="BK427"/>
  <c r="BK171"/>
  <c r="BK364"/>
  <c r="BK225"/>
  <c r="BK510"/>
  <c r="BK395"/>
  <c r="BK301"/>
  <c r="J191"/>
  <c r="BK525"/>
  <c r="J423"/>
  <c r="BK335"/>
  <c r="J249"/>
  <c i="6" r="J353"/>
  <c r="J194"/>
  <c r="J274"/>
  <c r="BK164"/>
  <c r="BK290"/>
  <c r="BK296"/>
  <c r="BK170"/>
  <c r="BK278"/>
  <c r="BK205"/>
  <c r="J261"/>
  <c r="BK343"/>
  <c r="J248"/>
  <c r="BK129"/>
  <c r="BK136"/>
  <c i="7" r="BK254"/>
  <c r="BK134"/>
  <c r="J206"/>
  <c r="J349"/>
  <c r="J211"/>
  <c r="BK146"/>
  <c r="BK181"/>
  <c r="BK326"/>
  <c r="J194"/>
  <c r="J374"/>
  <c r="J296"/>
  <c r="BK199"/>
  <c i="8" r="J145"/>
  <c r="J132"/>
  <c i="2" r="BK218"/>
  <c r="BK201"/>
  <c r="BK225"/>
  <c r="J165"/>
  <c r="J180"/>
  <c r="J146"/>
  <c i="3" r="J202"/>
  <c r="BK197"/>
  <c r="BK214"/>
  <c r="BK151"/>
  <c r="J142"/>
  <c i="4" r="BK140"/>
  <c r="J131"/>
  <c i="5" r="J490"/>
  <c r="J432"/>
  <c r="J370"/>
  <c r="BK143"/>
  <c r="BK253"/>
  <c r="BK423"/>
  <c r="BK249"/>
  <c r="BK496"/>
  <c r="J401"/>
  <c r="J271"/>
  <c r="J452"/>
  <c r="BK322"/>
  <c r="J143"/>
  <c r="J352"/>
  <c r="BK220"/>
  <c r="BK490"/>
  <c r="J386"/>
  <c r="BK285"/>
  <c r="J214"/>
  <c r="J140"/>
  <c r="J520"/>
  <c r="J434"/>
  <c r="J322"/>
  <c r="BK236"/>
  <c i="6" r="BK253"/>
  <c r="BK310"/>
  <c r="BK199"/>
  <c r="BK286"/>
  <c r="J278"/>
  <c r="J151"/>
  <c r="BK238"/>
  <c r="BK304"/>
  <c r="J310"/>
  <c r="BK216"/>
  <c r="BK368"/>
  <c i="7" r="J336"/>
  <c r="BK259"/>
  <c r="BK217"/>
  <c r="BK267"/>
  <c r="J310"/>
  <c r="BK227"/>
  <c r="BK222"/>
  <c r="BK321"/>
  <c r="J359"/>
  <c r="BK269"/>
  <c r="J136"/>
  <c r="BK244"/>
  <c i="8" r="J142"/>
  <c r="BK142"/>
  <c i="2" r="J196"/>
  <c r="BK160"/>
  <c r="BK186"/>
  <c r="J186"/>
  <c i="1" r="AS94"/>
  <c i="3" r="J197"/>
  <c r="BK142"/>
  <c r="J221"/>
  <c r="BK208"/>
  <c i="4" r="J156"/>
  <c r="J121"/>
  <c i="5" r="J391"/>
  <c r="J246"/>
  <c r="BK418"/>
  <c r="J171"/>
  <c r="BK413"/>
  <c r="J236"/>
  <c r="BK462"/>
  <c r="BK313"/>
  <c r="BK441"/>
  <c r="J253"/>
  <c r="J127"/>
  <c r="BK231"/>
  <c r="BK468"/>
  <c r="BK370"/>
  <c r="J231"/>
  <c r="J536"/>
  <c r="J496"/>
  <c r="BK340"/>
  <c i="6" r="BK364"/>
  <c r="BK146"/>
  <c r="BK248"/>
  <c r="BK134"/>
  <c r="BK242"/>
  <c r="J242"/>
  <c r="J306"/>
  <c r="BK257"/>
  <c r="BK306"/>
  <c r="J290"/>
  <c r="J159"/>
  <c r="J205"/>
  <c i="7" r="J273"/>
  <c r="J248"/>
  <c r="BK359"/>
  <c r="BK194"/>
  <c r="BK292"/>
  <c r="BK206"/>
  <c r="J227"/>
  <c r="BK129"/>
  <c r="J199"/>
  <c r="BK331"/>
  <c r="J230"/>
  <c r="J354"/>
  <c r="BK280"/>
  <c r="J175"/>
  <c i="8" r="J139"/>
  <c r="J123"/>
  <c i="2" l="1" r="BK127"/>
  <c r="J127"/>
  <c r="J98"/>
  <c r="P185"/>
  <c r="T212"/>
  <c r="T211"/>
  <c i="3" r="R177"/>
  <c r="T207"/>
  <c i="4" r="BK120"/>
  <c r="J120"/>
  <c r="J98"/>
  <c i="2" r="P206"/>
  <c i="3" r="BK128"/>
  <c r="BK177"/>
  <c r="J177"/>
  <c r="J100"/>
  <c r="R207"/>
  <c i="5" r="P126"/>
  <c r="R284"/>
  <c r="BK483"/>
  <c r="J483"/>
  <c r="J103"/>
  <c i="6" r="T193"/>
  <c r="R204"/>
  <c r="BK237"/>
  <c r="J237"/>
  <c r="J102"/>
  <c r="T237"/>
  <c r="R309"/>
  <c r="R308"/>
  <c i="7" r="R193"/>
  <c r="R216"/>
  <c r="R253"/>
  <c r="P309"/>
  <c i="2" r="R206"/>
  <c i="3" r="P128"/>
  <c r="BK188"/>
  <c r="J188"/>
  <c r="J101"/>
  <c r="P213"/>
  <c r="P212"/>
  <c i="4" r="P120"/>
  <c r="P119"/>
  <c r="P118"/>
  <c i="1" r="AU97"/>
  <c i="5" r="T126"/>
  <c r="BK369"/>
  <c r="J369"/>
  <c r="J102"/>
  <c r="R369"/>
  <c i="6" r="BK128"/>
  <c r="J128"/>
  <c r="J98"/>
  <c r="R193"/>
  <c r="P204"/>
  <c r="T204"/>
  <c r="P237"/>
  <c r="BK309"/>
  <c r="J309"/>
  <c r="J106"/>
  <c i="7" r="P128"/>
  <c r="BK205"/>
  <c r="J205"/>
  <c r="J100"/>
  <c r="R205"/>
  <c r="P243"/>
  <c r="T315"/>
  <c r="T314"/>
  <c i="2" r="BK206"/>
  <c r="J206"/>
  <c r="J101"/>
  <c i="3" r="T177"/>
  <c r="BK207"/>
  <c r="J207"/>
  <c r="J102"/>
  <c i="4" r="T120"/>
  <c r="T119"/>
  <c r="T118"/>
  <c i="5" r="BK284"/>
  <c r="J284"/>
  <c r="J101"/>
  <c r="P483"/>
  <c i="6" r="P193"/>
  <c r="BK215"/>
  <c r="J215"/>
  <c r="J101"/>
  <c r="P247"/>
  <c r="BK303"/>
  <c r="J303"/>
  <c r="J104"/>
  <c r="R303"/>
  <c i="7" r="T128"/>
  <c r="BK253"/>
  <c r="J253"/>
  <c r="J103"/>
  <c r="R315"/>
  <c r="R314"/>
  <c i="8" r="P122"/>
  <c r="R138"/>
  <c i="2" r="P127"/>
  <c r="P126"/>
  <c r="R185"/>
  <c r="R212"/>
  <c r="R211"/>
  <c i="3" r="T128"/>
  <c r="T127"/>
  <c r="T188"/>
  <c r="R213"/>
  <c r="R212"/>
  <c i="5" r="P284"/>
  <c r="T369"/>
  <c i="6" r="P128"/>
  <c r="BK204"/>
  <c r="J204"/>
  <c r="J100"/>
  <c r="BK247"/>
  <c r="J247"/>
  <c r="J103"/>
  <c r="T309"/>
  <c r="T308"/>
  <c i="7" r="BK128"/>
  <c r="J128"/>
  <c r="J98"/>
  <c r="P193"/>
  <c r="P205"/>
  <c r="T205"/>
  <c r="BK243"/>
  <c r="J243"/>
  <c r="J102"/>
  <c r="P253"/>
  <c r="BK309"/>
  <c r="J309"/>
  <c r="J104"/>
  <c r="T309"/>
  <c i="8" r="BK122"/>
  <c r="J122"/>
  <c r="J98"/>
  <c r="T138"/>
  <c i="2" r="T206"/>
  <c i="3" r="R128"/>
  <c r="P188"/>
  <c r="T213"/>
  <c r="T212"/>
  <c i="5" r="R126"/>
  <c r="T284"/>
  <c i="6" r="T128"/>
  <c r="T215"/>
  <c r="T247"/>
  <c r="T303"/>
  <c i="7" r="R128"/>
  <c r="BK216"/>
  <c r="J216"/>
  <c r="J101"/>
  <c r="R243"/>
  <c r="BK315"/>
  <c r="J315"/>
  <c r="J106"/>
  <c i="8" r="T122"/>
  <c r="P144"/>
  <c i="2" r="R127"/>
  <c r="R126"/>
  <c r="R125"/>
  <c r="BK185"/>
  <c r="J185"/>
  <c r="J100"/>
  <c r="BK212"/>
  <c r="BK211"/>
  <c r="J211"/>
  <c r="J102"/>
  <c i="3" r="R188"/>
  <c r="BK213"/>
  <c r="J213"/>
  <c r="J104"/>
  <c i="5" r="BK126"/>
  <c r="BK267"/>
  <c r="J267"/>
  <c r="J100"/>
  <c r="R267"/>
  <c r="T483"/>
  <c i="6" r="R128"/>
  <c r="R215"/>
  <c r="R237"/>
  <c r="P309"/>
  <c r="P308"/>
  <c i="7" r="T193"/>
  <c r="T216"/>
  <c r="T253"/>
  <c r="R309"/>
  <c i="8" r="P138"/>
  <c r="R144"/>
  <c i="2" r="T127"/>
  <c r="T126"/>
  <c r="T125"/>
  <c r="T185"/>
  <c r="P212"/>
  <c r="P211"/>
  <c i="3" r="P177"/>
  <c r="P207"/>
  <c i="4" r="R120"/>
  <c r="R119"/>
  <c r="R118"/>
  <c i="5" r="P267"/>
  <c r="T267"/>
  <c r="P369"/>
  <c r="R483"/>
  <c i="6" r="BK193"/>
  <c r="J193"/>
  <c r="J99"/>
  <c r="P215"/>
  <c r="R247"/>
  <c r="P303"/>
  <c i="7" r="BK193"/>
  <c r="J193"/>
  <c r="J99"/>
  <c r="P216"/>
  <c r="T243"/>
  <c r="P315"/>
  <c r="P314"/>
  <c i="8" r="R122"/>
  <c r="R121"/>
  <c r="R120"/>
  <c r="BK138"/>
  <c r="J138"/>
  <c r="J99"/>
  <c r="BK144"/>
  <c r="J144"/>
  <c r="J100"/>
  <c r="T144"/>
  <c i="3" r="BK225"/>
  <c r="J225"/>
  <c r="J106"/>
  <c i="2" r="BK224"/>
  <c r="BK223"/>
  <c r="J223"/>
  <c r="J104"/>
  <c i="3" r="E116"/>
  <c i="2" r="BK172"/>
  <c r="J172"/>
  <c r="J99"/>
  <c i="5" r="BK535"/>
  <c r="J535"/>
  <c r="J104"/>
  <c i="3" r="BK172"/>
  <c r="J172"/>
  <c r="J99"/>
  <c i="5" r="BK261"/>
  <c r="J261"/>
  <c r="J99"/>
  <c i="8" r="J91"/>
  <c r="J114"/>
  <c r="BE135"/>
  <c i="7" r="BK314"/>
  <c r="J314"/>
  <c r="J105"/>
  <c i="8" r="E85"/>
  <c i="7" r="BK127"/>
  <c r="BK126"/>
  <c r="J126"/>
  <c i="8" r="BE139"/>
  <c r="F92"/>
  <c r="F116"/>
  <c r="BE123"/>
  <c r="BE126"/>
  <c r="BE129"/>
  <c r="BE147"/>
  <c r="J117"/>
  <c r="BE132"/>
  <c r="BE142"/>
  <c r="BE145"/>
  <c i="7" r="J89"/>
  <c r="BE188"/>
  <c r="BE230"/>
  <c r="BE275"/>
  <c r="BE307"/>
  <c r="BE312"/>
  <c r="BE321"/>
  <c r="BE326"/>
  <c r="BE370"/>
  <c r="BE374"/>
  <c r="BE376"/>
  <c i="6" r="BK308"/>
  <c r="J308"/>
  <c r="J105"/>
  <c i="7" r="E116"/>
  <c r="J123"/>
  <c r="BE134"/>
  <c r="BE181"/>
  <c r="BE296"/>
  <c r="BE310"/>
  <c r="BE316"/>
  <c r="BE344"/>
  <c r="F92"/>
  <c r="BE136"/>
  <c r="BE146"/>
  <c r="BE151"/>
  <c r="BE175"/>
  <c r="BE235"/>
  <c r="BE259"/>
  <c r="BE292"/>
  <c r="BE349"/>
  <c r="F91"/>
  <c r="BE254"/>
  <c r="BE269"/>
  <c r="BE273"/>
  <c r="BE280"/>
  <c r="BE331"/>
  <c i="6" r="BK127"/>
  <c r="J127"/>
  <c r="J97"/>
  <c i="7" r="J91"/>
  <c r="BE129"/>
  <c r="BE154"/>
  <c r="BE159"/>
  <c r="BE164"/>
  <c r="BE170"/>
  <c r="BE194"/>
  <c r="BE199"/>
  <c r="BE222"/>
  <c r="BE263"/>
  <c r="BE267"/>
  <c r="BE284"/>
  <c r="BE359"/>
  <c r="BE211"/>
  <c r="BE217"/>
  <c r="BE244"/>
  <c r="BE248"/>
  <c r="BE302"/>
  <c r="BE336"/>
  <c r="BE206"/>
  <c r="BE227"/>
  <c r="BE354"/>
  <c i="5" r="J126"/>
  <c r="J98"/>
  <c i="6" r="F91"/>
  <c r="BE188"/>
  <c r="BE210"/>
  <c r="BE238"/>
  <c r="BE248"/>
  <c r="BE261"/>
  <c r="BE274"/>
  <c r="BE364"/>
  <c r="BE368"/>
  <c r="BE370"/>
  <c r="J89"/>
  <c r="BE146"/>
  <c r="BE151"/>
  <c r="BE154"/>
  <c r="BE194"/>
  <c r="F92"/>
  <c r="BE159"/>
  <c r="BE170"/>
  <c r="BE253"/>
  <c r="BE263"/>
  <c r="BE290"/>
  <c r="BE330"/>
  <c r="BE338"/>
  <c r="E116"/>
  <c r="BE199"/>
  <c r="BE325"/>
  <c r="J91"/>
  <c r="BE164"/>
  <c r="BE205"/>
  <c r="BE229"/>
  <c r="BE315"/>
  <c r="BE320"/>
  <c r="BE343"/>
  <c r="BE353"/>
  <c r="BE129"/>
  <c r="BE134"/>
  <c r="BE136"/>
  <c r="BE175"/>
  <c r="BE267"/>
  <c r="BE301"/>
  <c r="BE306"/>
  <c r="BE348"/>
  <c r="J92"/>
  <c r="BE216"/>
  <c r="BE221"/>
  <c r="BE224"/>
  <c r="BE242"/>
  <c r="BE296"/>
  <c r="BE181"/>
  <c r="BE257"/>
  <c r="BE269"/>
  <c r="BE278"/>
  <c r="BE286"/>
  <c r="BE304"/>
  <c r="BE310"/>
  <c i="5" r="J91"/>
  <c r="J121"/>
  <c r="BE152"/>
  <c r="BE176"/>
  <c r="BE179"/>
  <c r="BE225"/>
  <c r="BE364"/>
  <c r="BE375"/>
  <c r="BE386"/>
  <c r="BE411"/>
  <c r="BE413"/>
  <c r="BE441"/>
  <c r="BE457"/>
  <c r="BE473"/>
  <c r="BE516"/>
  <c r="BE520"/>
  <c r="BE525"/>
  <c r="BE536"/>
  <c r="BE127"/>
  <c r="BE163"/>
  <c r="BE236"/>
  <c r="BE256"/>
  <c r="BE268"/>
  <c r="BE401"/>
  <c r="BE427"/>
  <c r="BE452"/>
  <c r="BE496"/>
  <c r="BE501"/>
  <c r="J118"/>
  <c r="BE137"/>
  <c r="BE191"/>
  <c r="BE241"/>
  <c r="BE249"/>
  <c r="BE253"/>
  <c r="BE292"/>
  <c r="BE329"/>
  <c r="BE370"/>
  <c r="BE462"/>
  <c r="BE468"/>
  <c r="BE484"/>
  <c i="4" r="BK119"/>
  <c r="BK118"/>
  <c r="J118"/>
  <c r="J96"/>
  <c i="5" r="BE132"/>
  <c r="BE231"/>
  <c r="BE352"/>
  <c r="BE358"/>
  <c r="BE384"/>
  <c r="BE391"/>
  <c r="BE395"/>
  <c r="BE432"/>
  <c r="BE506"/>
  <c r="BE510"/>
  <c r="F120"/>
  <c r="BE203"/>
  <c r="BE246"/>
  <c r="BE262"/>
  <c r="BE274"/>
  <c r="BE301"/>
  <c r="BE306"/>
  <c r="BE322"/>
  <c r="BE418"/>
  <c r="BE423"/>
  <c r="E85"/>
  <c r="F92"/>
  <c r="BE143"/>
  <c r="BE157"/>
  <c r="BE171"/>
  <c r="BE313"/>
  <c r="BE335"/>
  <c r="BE447"/>
  <c r="BE478"/>
  <c r="BE140"/>
  <c r="BE271"/>
  <c r="BE279"/>
  <c r="BE285"/>
  <c r="BE340"/>
  <c r="BE379"/>
  <c r="BE398"/>
  <c r="BE409"/>
  <c r="BE436"/>
  <c r="BE490"/>
  <c r="BE149"/>
  <c r="BE198"/>
  <c r="BE209"/>
  <c r="BE214"/>
  <c r="BE220"/>
  <c r="BE345"/>
  <c r="BE405"/>
  <c r="BE434"/>
  <c r="BE443"/>
  <c i="4" r="J89"/>
  <c r="F115"/>
  <c i="3" r="BK212"/>
  <c r="J212"/>
  <c r="J103"/>
  <c r="BK224"/>
  <c r="J224"/>
  <c r="J105"/>
  <c i="4" r="J115"/>
  <c r="BE140"/>
  <c r="BE145"/>
  <c r="E85"/>
  <c r="F114"/>
  <c r="BE131"/>
  <c r="BE147"/>
  <c i="3" r="J128"/>
  <c r="J98"/>
  <c i="4" r="J91"/>
  <c r="BE135"/>
  <c r="BE156"/>
  <c i="1" r="BB97"/>
  <c i="4" r="BE121"/>
  <c r="BE152"/>
  <c i="2" r="J224"/>
  <c r="J105"/>
  <c i="3" r="BE226"/>
  <c i="2" r="BK126"/>
  <c r="J126"/>
  <c r="J97"/>
  <c r="J212"/>
  <c r="J103"/>
  <c i="3" r="J92"/>
  <c r="F123"/>
  <c r="F91"/>
  <c r="BE142"/>
  <c r="BE167"/>
  <c r="BE197"/>
  <c r="BE173"/>
  <c r="BE199"/>
  <c r="J91"/>
  <c r="J120"/>
  <c r="BE189"/>
  <c r="BE219"/>
  <c r="BE129"/>
  <c r="BE134"/>
  <c r="BE146"/>
  <c r="BE151"/>
  <c r="BE156"/>
  <c r="BE193"/>
  <c r="BE202"/>
  <c r="BE208"/>
  <c r="BE210"/>
  <c r="BE214"/>
  <c r="BE161"/>
  <c r="BE221"/>
  <c r="BE178"/>
  <c r="BE183"/>
  <c i="2" r="J92"/>
  <c r="BE165"/>
  <c r="J91"/>
  <c r="BE150"/>
  <c r="BE191"/>
  <c r="BE196"/>
  <c r="F92"/>
  <c r="BE160"/>
  <c r="BE173"/>
  <c r="BE198"/>
  <c r="F91"/>
  <c r="BE136"/>
  <c r="BE146"/>
  <c r="BE201"/>
  <c r="J89"/>
  <c r="BE128"/>
  <c r="BE207"/>
  <c r="BE213"/>
  <c r="BE131"/>
  <c r="BE218"/>
  <c r="BE155"/>
  <c r="BE180"/>
  <c r="BE186"/>
  <c r="E85"/>
  <c r="BE141"/>
  <c r="BE209"/>
  <c r="BE225"/>
  <c i="3" r="J34"/>
  <c i="1" r="AW96"/>
  <c i="3" r="F36"/>
  <c i="1" r="BC96"/>
  <c i="6" r="F34"/>
  <c i="1" r="BA99"/>
  <c i="6" r="F37"/>
  <c i="1" r="BD99"/>
  <c i="3" r="F34"/>
  <c i="1" r="BA96"/>
  <c i="4" r="F34"/>
  <c i="1" r="BA97"/>
  <c i="5" r="F37"/>
  <c i="1" r="BD98"/>
  <c i="8" r="F34"/>
  <c i="1" r="BA101"/>
  <c i="8" r="F35"/>
  <c i="1" r="BB101"/>
  <c i="2" r="F37"/>
  <c i="1" r="BD95"/>
  <c i="5" r="F34"/>
  <c i="1" r="BA98"/>
  <c i="7" r="J34"/>
  <c i="1" r="AW100"/>
  <c i="2" r="F34"/>
  <c i="1" r="BA95"/>
  <c i="4" r="J34"/>
  <c i="1" r="AW97"/>
  <c i="6" r="F35"/>
  <c i="1" r="BB99"/>
  <c i="6" r="J34"/>
  <c i="1" r="AW99"/>
  <c i="7" r="F34"/>
  <c i="1" r="BA100"/>
  <c i="2" r="F36"/>
  <c i="1" r="BC95"/>
  <c i="5" r="F35"/>
  <c i="1" r="BB98"/>
  <c i="7" r="F35"/>
  <c i="1" r="BB100"/>
  <c i="3" r="F37"/>
  <c i="1" r="BD96"/>
  <c i="3" r="F35"/>
  <c i="1" r="BB96"/>
  <c i="6" r="F36"/>
  <c i="1" r="BC99"/>
  <c i="7" r="F36"/>
  <c i="1" r="BC100"/>
  <c i="2" r="F35"/>
  <c i="1" r="BB95"/>
  <c i="4" r="F37"/>
  <c i="1" r="BD97"/>
  <c i="5" r="J34"/>
  <c i="1" r="AW98"/>
  <c i="8" r="F36"/>
  <c i="1" r="BC101"/>
  <c i="7" r="J30"/>
  <c i="8" r="F37"/>
  <c i="1" r="BD101"/>
  <c i="8" r="J34"/>
  <c i="1" r="AW101"/>
  <c i="2" r="J34"/>
  <c i="1" r="AW95"/>
  <c i="4" r="F36"/>
  <c i="1" r="BC97"/>
  <c i="5" r="F36"/>
  <c i="1" r="BC98"/>
  <c i="7" r="F37"/>
  <c i="1" r="BD100"/>
  <c i="7" l="1" r="R127"/>
  <c r="R126"/>
  <c i="3" r="T126"/>
  <c i="7" r="P127"/>
  <c r="P126"/>
  <c i="1" r="AU100"/>
  <c i="2" r="P125"/>
  <c i="1" r="AU95"/>
  <c i="6" r="T127"/>
  <c r="T126"/>
  <c i="7" r="T127"/>
  <c r="T126"/>
  <c i="5" r="T125"/>
  <c r="T124"/>
  <c i="3" r="R127"/>
  <c r="R126"/>
  <c i="5" r="P125"/>
  <c r="P124"/>
  <c i="1" r="AU98"/>
  <c i="6" r="R127"/>
  <c r="R126"/>
  <c r="P127"/>
  <c r="P126"/>
  <c i="1" r="AU99"/>
  <c i="5" r="BK125"/>
  <c r="J125"/>
  <c r="J97"/>
  <c i="8" r="T121"/>
  <c r="T120"/>
  <c i="3" r="BK127"/>
  <c r="J127"/>
  <c r="J97"/>
  <c i="5" r="R125"/>
  <c r="R124"/>
  <c i="8" r="P121"/>
  <c r="P120"/>
  <c i="1" r="AU101"/>
  <c i="3" r="P127"/>
  <c r="P126"/>
  <c i="1" r="AU96"/>
  <c i="8" r="BK121"/>
  <c r="BK120"/>
  <c r="J120"/>
  <c r="J96"/>
  <c i="1" r="AG100"/>
  <c i="7" r="J127"/>
  <c r="J97"/>
  <c r="J96"/>
  <c i="6" r="BK126"/>
  <c r="J126"/>
  <c r="J96"/>
  <c i="4" r="J119"/>
  <c r="J97"/>
  <c i="3" r="BK126"/>
  <c r="J126"/>
  <c r="J96"/>
  <c i="2" r="BK125"/>
  <c r="J125"/>
  <c r="J96"/>
  <c r="J33"/>
  <c i="1" r="AV95"/>
  <c r="AT95"/>
  <c i="7" r="F33"/>
  <c i="1" r="AZ100"/>
  <c i="3" r="J33"/>
  <c i="1" r="AV96"/>
  <c r="AT96"/>
  <c i="8" r="F33"/>
  <c i="1" r="AZ101"/>
  <c r="BA94"/>
  <c r="W30"/>
  <c r="BD94"/>
  <c r="W33"/>
  <c r="BB94"/>
  <c r="W31"/>
  <c i="2" r="F33"/>
  <c i="1" r="AZ95"/>
  <c i="7" r="J33"/>
  <c i="1" r="AV100"/>
  <c r="AT100"/>
  <c r="AN100"/>
  <c i="4" r="J33"/>
  <c i="1" r="AV97"/>
  <c r="AT97"/>
  <c i="6" r="J33"/>
  <c i="1" r="AV99"/>
  <c r="AT99"/>
  <c i="3" r="F33"/>
  <c i="1" r="AZ96"/>
  <c i="8" r="J33"/>
  <c i="1" r="AV101"/>
  <c r="AT101"/>
  <c r="BC94"/>
  <c r="W32"/>
  <c i="4" r="J30"/>
  <c i="1" r="AG97"/>
  <c i="5" r="J33"/>
  <c i="1" r="AV98"/>
  <c r="AT98"/>
  <c i="4" r="F33"/>
  <c i="1" r="AZ97"/>
  <c i="6" r="F33"/>
  <c i="1" r="AZ99"/>
  <c i="5" r="F33"/>
  <c i="1" r="AZ98"/>
  <c i="5" l="1" r="BK124"/>
  <c r="J124"/>
  <c r="J96"/>
  <c i="8" r="J121"/>
  <c r="J97"/>
  <c i="7" r="J39"/>
  <c i="1" r="AN97"/>
  <c i="4" r="J39"/>
  <c i="1" r="AU94"/>
  <c i="6" r="J30"/>
  <c i="1" r="AG99"/>
  <c r="AN99"/>
  <c i="8" r="J30"/>
  <c i="1" r="AG101"/>
  <c i="3" r="J30"/>
  <c i="1" r="AG96"/>
  <c r="AN96"/>
  <c r="AZ94"/>
  <c r="W29"/>
  <c r="AW94"/>
  <c r="AK30"/>
  <c i="2" r="J30"/>
  <c i="1" r="AG95"/>
  <c r="AY94"/>
  <c r="AX94"/>
  <c i="8" l="1" r="J39"/>
  <c i="6" r="J39"/>
  <c i="3" r="J39"/>
  <c i="2" r="J39"/>
  <c i="1" r="AN95"/>
  <c r="AN101"/>
  <c i="5" r="J30"/>
  <c i="1" r="AG98"/>
  <c r="AN98"/>
  <c r="AV94"/>
  <c r="AK29"/>
  <c i="5" l="1" r="J39"/>
  <c i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<sst xmlns="http://schemas.openxmlformats.org/spreadsheetml/2006/main">
  <si>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</si>
  <si>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</si>
  <si>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</si>
  <si>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</si>
  <si>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</si>
  <si>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{1ee9260c-3f58-4f43-8285-21ededa8516c}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</si>
  <si>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</si>
  <si>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</si>
  <si>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</si>
  <si>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</si>
  <si>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</si>
  <si>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</si>
  <si>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</si>
  <si>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</si>
  <si>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CU2025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</si>
  <si>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</si>
  <si>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</si>
  <si>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Hostka - Most ev.c. 19853-1 Hostka - Zebraky - rekonstrukce</t>
  </si>
  <si>
    <t>KSO:</t>
  </si>
  <si>
    <t>CC-CZ:</t>
  </si>
  <si>
    <t>Místo:</t>
  </si>
  <si>
    <t xml:space="preserve"> </t>
  </si>
  <si>
    <t>Datum:</t>
  </si>
  <si>
    <t>13. 1. 2025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</si>
  <si>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</si>
  <si>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</si>
  <si>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</si>
  <si>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</si>
  <si>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</si>
  <si>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</si>
  <si>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</si>
  <si>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</si>
  <si>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</si>
  <si>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</si>
  <si>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</si>
  <si>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</si>
  <si>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</si>
  <si>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</si>
  <si>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</si>
  <si>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</si>
  <si>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</si>
  <si>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</si>
  <si>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</si>
  <si>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</si>
  <si>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</si>
  <si>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</si>
  <si>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</si>
  <si>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</si>
  <si>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</si>
  <si>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</si>
  <si>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</si>
  <si>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</si>
  <si>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</si>
  <si>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</si>
  <si>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</si>
  <si>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</si>
  <si>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</si>
  <si>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</si>
  <si>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</si>
  <si>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</si>
  <si>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</si>
  <si>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</si>
  <si>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</si>
  <si>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</si>
  <si>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</si>
  <si>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</si>
  <si>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</si>
  <si>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</si>
  <si>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</si>
  <si>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</si>
  <si>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</si>
  <si>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</si>
  <si>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</si>
  <si>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</si>
  <si>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</si>
  <si>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</si>
  <si>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</si>
  <si>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</si>
  <si>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001.1</t>
  </si>
  <si>
    <t>Demolice SO 201</t>
  </si>
  <si>
    <t>STA</t>
  </si>
  <si>
    <t>1</t>
  </si>
  <si>
    <t>{38c9d031-8738-4b4a-84aa-14493cbe6a69}</t>
  </si>
  <si>
    <t>2</t>
  </si>
  <si>
    <t>SO 001.2</t>
  </si>
  <si>
    <t>Demolice SO 202</t>
  </si>
  <si>
    <t>{2e00dbc8-feb6-4188-834e-896edbcc0967}</t>
  </si>
  <si>
    <t>SO 101</t>
  </si>
  <si>
    <t>Dopravně inženýr...</t>
  </si>
  <si>
    <t>{288bfb4f-6ab4-4987-9086-dab96e9cfb9a}</t>
  </si>
  <si>
    <t>SO 102</t>
  </si>
  <si>
    <t>Úprava komunikac...</t>
  </si>
  <si>
    <t>{2eff4191-2601-4b03-b643-84a85d75adc5}</t>
  </si>
  <si>
    <t>SO 201</t>
  </si>
  <si>
    <t>Most ev.č 19853-...</t>
  </si>
  <si>
    <t>{eb81cc75-9bde-44be-a8d6-26dac81b3db7}</t>
  </si>
  <si>
    <t>SO 202</t>
  </si>
  <si>
    <t>Propustek v km 0...</t>
  </si>
  <si>
    <t>{1288a09a-ef6d-45cd-a6fa-6bc3440c1224}</t>
  </si>
  <si>
    <t>000</t>
  </si>
  <si>
    <t>Všeobecné položky</t>
  </si>
  <si>
    <t>{80567b45-8d71-4f0b-b033-b212dd04147d}</t>
  </si>
  <si>
    <t>KRYCÍ LIST SOUPISU PRACÍ</t>
  </si>
  <si>
    <t>Objekt:</t>
  </si>
  <si>
    <t>SO 001.1 - Demolice SO 201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</si>
  <si>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</si>
  <si>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</si>
  <si>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</si>
  <si>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</si>
  <si>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</si>
  <si>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</si>
  <si>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</si>
  <si>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</si>
  <si>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</si>
  <si>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</si>
  <si>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</si>
  <si>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</si>
  <si>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</si>
  <si>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</si>
  <si>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</si>
  <si>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</si>
  <si>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</si>
  <si>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</si>
  <si>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</si>
  <si>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</si>
  <si>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</si>
  <si>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</si>
  <si>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</si>
  <si>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</si>
  <si>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</si>
  <si>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</si>
  <si>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</si>
  <si>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</si>
  <si>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</si>
  <si>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</si>
  <si>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</si>
  <si>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</si>
  <si>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</si>
  <si>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průměrný přítok do 1000 l/min</t>
  </si>
  <si>
    <t>hod</t>
  </si>
  <si>
    <t>4</t>
  </si>
  <si>
    <t>PP</t>
  </si>
  <si>
    <t>Čerpání vody na dopravní výšku do 10 m s uvažovaným průměrným přítokem přes 500 do 1 000 l/min</t>
  </si>
  <si>
    <t>P</t>
  </si>
  <si>
    <t>Poznámka k položce:_x000d_
Poznámka k položce: odčerpání vody v prostoru stavby mezi zemními hrázkami - odhad, bude upřesněno dle stavu vody v ceněn položky je i montáž a demontáž čerpacích souprav a potrubí nebo hadice dl. do 20 m</t>
  </si>
  <si>
    <t>122251401</t>
  </si>
  <si>
    <t>Vykopávky v zemníku na suchu v hornině třídy těžitelnosti I, skupiny 3 objem do 20 m3 strojně</t>
  </si>
  <si>
    <t>m3</t>
  </si>
  <si>
    <t>Vykopávky v zemnících na suchu strojně zapažených i nezapažených v hornině třídy těžitelnosti I skupiny 3 do 20 m3</t>
  </si>
  <si>
    <t>Poznámka k položce:_x000d_
Poznámka k položce: vykopávky z mezideponie (hromady) v blízkosti bouraného propustku</t>
  </si>
  <si>
    <t>VV</t>
  </si>
  <si>
    <t xml:space="preserve">15,0    "zemina pro zemní hrázky dle pol. 171153101</t>
  </si>
  <si>
    <t>Součet</t>
  </si>
  <si>
    <t>3</t>
  </si>
  <si>
    <t>124153100</t>
  </si>
  <si>
    <t>Vykopávky pro koryta vodotečí v hornině třídy těžitelnosti I, skupiny 1 a 2 objem do 100 m3 strojně</t>
  </si>
  <si>
    <t>6</t>
  </si>
  <si>
    <t>Vykopávky pro koryta vodotečí strojně v hornině třídy těžitelnosti I skupiny 1 a 2 do 100 m3</t>
  </si>
  <si>
    <t>Poznámka k položce:_x000d_
Poznámka k položce: výkop v korytě mezii stávajícími opěrami s naložením</t>
  </si>
  <si>
    <t xml:space="preserve">2,5*9,0    "plocha příč. řezu x š.</t>
  </si>
  <si>
    <t>131251103</t>
  </si>
  <si>
    <t>Hloubení jam nezapažených v hornině třídy těžitelnosti I, skupiny 3 objem do 100 m3 strojně</t>
  </si>
  <si>
    <t>8</t>
  </si>
  <si>
    <t>Hloubení nezapažených jam a zářezů strojně s urovnáním dna do předepsaného profilu a spádu v hornině třídy těžitelnosti I skupiny 3 přes 50 do 100 m3</t>
  </si>
  <si>
    <t>Poznámka k položce:_x000d_
Poznámka k položce: výkop v tělese komunikace - za opěrami a násypů na vtoku a výtoku (podél stáv. křídel) - nevhodný výkop s naložením</t>
  </si>
  <si>
    <t xml:space="preserve">(110-32)*1,3    "celk. plocha odměř. z půdorysu (odečten propustek) x průměrná hl. výkopů</t>
  </si>
  <si>
    <t>5</t>
  </si>
  <si>
    <t>162751117</t>
  </si>
  <si>
    <t>Vodorovné přemístění do 10000 m výkopku/sypaniny z horniny třídy těžitelnosti I, skupiny 1 až 3</t>
  </si>
  <si>
    <t>10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</si>
  <si>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</si>
  <si>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108,9    "odvoz přebytku výkopu na skládku dle pol. 171251201</t>
  </si>
  <si>
    <t>162751119</t>
  </si>
  <si>
    <t>Příplatek k vodorovnému přemístění výkopku/sypaniny z horniny třídy těžitelnosti I,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</si>
  <si>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</si>
  <si>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Poznámka k položce: skládka v celk. vzdálenost 16 km - násobeno koef. 6</t>
  </si>
  <si>
    <t>108,9*6 "Přepočtené koeficientem množství</t>
  </si>
  <si>
    <t>7</t>
  </si>
  <si>
    <t>171153101</t>
  </si>
  <si>
    <t>Zemní hrázky melioračních kanálů z horniny třídy těžitelnosti I a II, skupiny 1 až 4</t>
  </si>
  <si>
    <t>14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</si>
  <si>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</si>
  <si>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 xml:space="preserve">Poznámka k položce:_x000d_
Poznámka k položce: zřízení zemních  hrázek před a za propustkem zeminou z výkopů</t>
  </si>
  <si>
    <t xml:space="preserve">1,5*5,0*2    " odhad - cca plocha příč. řezu x dl. x 2 hrázky</t>
  </si>
  <si>
    <t>171201231</t>
  </si>
  <si>
    <t>Poplatek za uložení zeminy a kamení na recyklační skládce (skládkovné) kód odpadu 17 05 04</t>
  </si>
  <si>
    <t>t</t>
  </si>
  <si>
    <t>16</t>
  </si>
  <si>
    <t>Poplatek za uložení stavebního odpadu na recyklační skládce (skládkovné) zeminy a kamení zatříděného do Katalogu odpadů pod kódem 17 05 04</t>
  </si>
  <si>
    <t xml:space="preserve">Poznámka k položce:_x000d_
Poznámka k položce: zemina dle pol. 171251201 x hmotnost 2,0 t/m3   - násobeno koef. 2,0</t>
  </si>
  <si>
    <t>108,9*2 "Přepočtené koeficientem množství</t>
  </si>
  <si>
    <t>9</t>
  </si>
  <si>
    <t>171251201</t>
  </si>
  <si>
    <t>Uložení sypaniny na skládky nebo meziskládky</t>
  </si>
  <si>
    <t>18</t>
  </si>
  <si>
    <t>Uložení sypaniny na skládky nebo meziskládky bez hutnění s upravením uložené sypaniny do předepsaného tvaru</t>
  </si>
  <si>
    <t>Poznámka k položce:_x000d_
Poznámka k položce: nevhodný výkop - uložení se složením na trvalou skládku</t>
  </si>
  <si>
    <t xml:space="preserve">22,5    "z výkopu v korytě dle pol. 124153100</t>
  </si>
  <si>
    <t xml:space="preserve">101,4    "z výkopu pro bourání dle pol. 131251103</t>
  </si>
  <si>
    <t xml:space="preserve">-15,0    "odečet zeminy pro zřízení zemních hrázek</t>
  </si>
  <si>
    <t>Ostatní konstrukce a práce, bourání</t>
  </si>
  <si>
    <t>962051111</t>
  </si>
  <si>
    <t>Bourání mostních zdí a pilířů z ŽB</t>
  </si>
  <si>
    <t>20</t>
  </si>
  <si>
    <t>Bourání mostních konstrukcí zdiva a pilířů ze železového betonu</t>
  </si>
  <si>
    <t>Poznámka k položce:_x000d_
Poznámka k položce: vybourání stávající želbet. konstrukce mostu</t>
  </si>
  <si>
    <t xml:space="preserve">6,2*1,0*1,0*2    "ubourání částí opěr - š. x v. x tl. x 2 ks</t>
  </si>
  <si>
    <t xml:space="preserve">1,5*1,8*0,6*4    "křídla - dl. x v. x tl. x 4 ks</t>
  </si>
  <si>
    <t xml:space="preserve">0,3*0,7*6,0*2    "římsy - v. x š. x dl. x 2 ks</t>
  </si>
  <si>
    <t>11</t>
  </si>
  <si>
    <t>963051111</t>
  </si>
  <si>
    <t>Bourání mostní nosné konstrukce z ŽB</t>
  </si>
  <si>
    <t>22</t>
  </si>
  <si>
    <t>Bourání mostních konstrukcí nosných konstrukcí ze železového betonu</t>
  </si>
  <si>
    <t>Poznámka k položce:_x000d_
Poznámka k položce: odbourání stávající želbet. konstrukce mostu</t>
  </si>
  <si>
    <t xml:space="preserve">6,2*5,1*0,5    "nosná deska - š. x dl. x v.</t>
  </si>
  <si>
    <t>997</t>
  </si>
  <si>
    <t>Přesun sutě</t>
  </si>
  <si>
    <t>997013814</t>
  </si>
  <si>
    <t>Poplatek za uložení na skládce (skládkovné) stavebního odpadu izolací kód odpadu 17 06 04</t>
  </si>
  <si>
    <t>24</t>
  </si>
  <si>
    <t>Poplatek za uložení stavebního odpadu na skládce (skládkovné) z izolačních materiálů zatříděného do Katalogu odpadů pod kódem 17 06 04</t>
  </si>
  <si>
    <t xml:space="preserve">0,126    "mostní izolace - hmotnost suti dle pol. 711131811</t>
  </si>
  <si>
    <t xml:space="preserve">0,056    " dtto dle pol. 711131821</t>
  </si>
  <si>
    <t>13</t>
  </si>
  <si>
    <t>997013862</t>
  </si>
  <si>
    <t>Poplatek za uložení stavebního odpadu na recyklační skládce (skládkovné) z armovaného betonu kód odpadu 17 01 01</t>
  </si>
  <si>
    <t>26</t>
  </si>
  <si>
    <t>Poplatek za uložení stavebního odpadu na recyklační skládce (skládkovné) z armovaného betonu zatříděného do Katalogu odpadů pod kódem 17 01 01</t>
  </si>
  <si>
    <t xml:space="preserve">51,36    "opěry, křídla, římsy - hmotnost suti dle pol. 962051111</t>
  </si>
  <si>
    <t xml:space="preserve">37,944    "nosná deska - hm. situ dle pol. 963051111</t>
  </si>
  <si>
    <t>997211111</t>
  </si>
  <si>
    <t>Svislá doprava suti na v 3,5 m</t>
  </si>
  <si>
    <t>28</t>
  </si>
  <si>
    <t>Svislá doprava suti nebo vybouraných hmot s naložením do dopravního zařízení a s vyprázdněním dopravního zařízení na hromadu nebo do dopravního prostředku suti na výšku do 3,5 m</t>
  </si>
  <si>
    <t>15</t>
  </si>
  <si>
    <t>997211511</t>
  </si>
  <si>
    <t>Vodorovná doprava suti po suchu na vzdálenost do 1 km</t>
  </si>
  <si>
    <t>30</t>
  </si>
  <si>
    <t>Vodorovná doprava suti nebo vybouraných hmot suti se složením a hrubým urovnáním, na vzdálenost do 1 km</t>
  </si>
  <si>
    <t>Poznámka k položce:_x000d_
Poznámka k položce: odvoz a uložení suti vč. mostní izolace na skládku</t>
  </si>
  <si>
    <t>997211519</t>
  </si>
  <si>
    <t>Příplatek ZKD 1 km u vodorovné dopravy suti</t>
  </si>
  <si>
    <t>32</t>
  </si>
  <si>
    <t>Vodorovná doprava suti nebo vybouraných hmot suti se složením a hrubým urovnáním, na vzdálenost Příplatek k ceně za každý další započatý 1 km přes 1 km</t>
  </si>
  <si>
    <t>Poznámka k položce:_x000d_
Poznámka k položce: odvoz suti na skládku celk. vzdálenost 16 km - násobeno koef. 15</t>
  </si>
  <si>
    <t>89,486*15 "Přepočtené koeficientem množství</t>
  </si>
  <si>
    <t>998</t>
  </si>
  <si>
    <t>Přesun hmot</t>
  </si>
  <si>
    <t>17</t>
  </si>
  <si>
    <t>998212111</t>
  </si>
  <si>
    <t>Přesun hmot pro mosty zděné, monolitické betonové nebo ocelové v do 20 m</t>
  </si>
  <si>
    <t>34</t>
  </si>
  <si>
    <t>Přesun hmot pro mosty zděné, betonové monolitické, spřažené ocelobetonové nebo kovové vodorovná dopravní vzdálenost do 100 m výška mostu do 20 m</t>
  </si>
  <si>
    <t>998212191</t>
  </si>
  <si>
    <t>Příplatek k přesunu hmot pro mosty zděné nebo monolitické za zvětšený přesun do 1000 m</t>
  </si>
  <si>
    <t>36</t>
  </si>
  <si>
    <t>Přesun hmot pro mosty zděné, betonové monolitické, spřažené ocelobetonové nebo kovové Příplatek k cenám za zvětšený přesun přes přes vymezenou vodorovnou dopravní vzdálenost do 1000 m</t>
  </si>
  <si>
    <t>PSV</t>
  </si>
  <si>
    <t>Práce a dodávky PSV</t>
  </si>
  <si>
    <t>711</t>
  </si>
  <si>
    <t>Izolace proti vodě, vlhkosti a plynům</t>
  </si>
  <si>
    <t>19</t>
  </si>
  <si>
    <t>711131812</t>
  </si>
  <si>
    <t>Odstranění izolace proti vodě, vlhkosti a plynům z pásů samolepicích na sucho z plochy vodorovné</t>
  </si>
  <si>
    <t>m2</t>
  </si>
  <si>
    <t>-1124764532</t>
  </si>
  <si>
    <t>Odstranění izolace proti vodě, vlhkosti a plynům z pásů na sucho samolepicích asfaltových z plochy vodorovné V</t>
  </si>
  <si>
    <t>Poznámka k položce:_x000d_
Poznámka k položce: odstranění mostní izolace</t>
  </si>
  <si>
    <t xml:space="preserve">6,2*5,1    "na horní desce</t>
  </si>
  <si>
    <t>711132801</t>
  </si>
  <si>
    <t>Odstranění izolace proti vodě, vlhkosti a plynům z pásů AIP nebo tkaniny na sucho z plochy svislé</t>
  </si>
  <si>
    <t>329365134</t>
  </si>
  <si>
    <t>Odstranění izolace proti vodě, vlhkosti a plynům z pásů na sucho AIP nebo tkaniny z plochy svislé S</t>
  </si>
  <si>
    <t xml:space="preserve">6,2*1,0*2    "ruby opěr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</si>
  <si>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</si>
  <si>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</si>
  <si>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</si>
  <si>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</si>
  <si>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</si>
  <si>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</si>
  <si>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</si>
  <si>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42</t>
  </si>
  <si>
    <t>Poznámka k položce:_x000d_
Poznámka k položce: geodetické zaměření před zahájením stavby</t>
  </si>
  <si>
    <t>SO 001.2 - Demolice SO 202</t>
  </si>
  <si>
    <t xml:space="preserve">    4 - Vodorovné konstrukce</t>
  </si>
  <si>
    <t>M - Práce a dodávky M</t>
  </si>
  <si>
    <t xml:space="preserve">    23-M - Montáže potrubí</t>
  </si>
  <si>
    <t xml:space="preserve">(15,0+4,0)   "zemina pro zemní hrázky a zásyp obtoku dle pol. 171153101 a 175151101</t>
  </si>
  <si>
    <t>131151102</t>
  </si>
  <si>
    <t>Hloubení jam nezapažených v hornině třídy těžitelnosti I, skupiny 1 a 2 objem do 50 m3 strojně</t>
  </si>
  <si>
    <t>Poznámka k položce:_x000d_
Poznámka k položce: nevhodný výkop pro demolici mostu s naložením</t>
  </si>
  <si>
    <t xml:space="preserve">11*5,5    "výkop nad propustkem mezi budoucími křídly - plocha v příčném řezu x dl.</t>
  </si>
  <si>
    <t xml:space="preserve">28*1,4     "výkop pro křídla na výtoku - plocha odměř. z půdorysu x průměrná hl. výkopů</t>
  </si>
  <si>
    <t xml:space="preserve">34*1,4     "výkop pro křídla na vtoku - dtto</t>
  </si>
  <si>
    <t xml:space="preserve">1,3*(5,8+2,6+2,2)    "výkop pro obtok mimo komunikaci - průřez x součet dl.</t>
  </si>
  <si>
    <t xml:space="preserve">142,08    "odvoz přebytku výkopu na skládku dle pol. 171251201</t>
  </si>
  <si>
    <t>142,08*6 "Přepočtené koeficientem množství</t>
  </si>
  <si>
    <t xml:space="preserve">1,5*5,0*2     "odhad - cca plocha příč. řezu x dl. x 2 hrázky</t>
  </si>
  <si>
    <t xml:space="preserve">Poznámka k položce:_x000d_
Poznámka k položce: zemina dle pol. 162751117 x hmotnost 2,0 t/m3   - násobeno koef. 2,0</t>
  </si>
  <si>
    <t>142,08*2 "Přepočtené koeficientem množství</t>
  </si>
  <si>
    <t xml:space="preserve">161,08    "celkový výkop dle pol. 131151102</t>
  </si>
  <si>
    <t xml:space="preserve">-19,0    "odečet výkopu na meziskládku</t>
  </si>
  <si>
    <t>175151101</t>
  </si>
  <si>
    <t>Obsypání potrubí strojně sypaninou bez prohození, uloženou do 3 m</t>
  </si>
  <si>
    <t>Poznámka k položce:_x000d_
Poznámka k položce: zásyp provizorního obtoku u výtoku z propustku zeminou z výkopů</t>
  </si>
  <si>
    <t xml:space="preserve">(1,3-(3,14*0,45*0,45))*6,0    "cca příčný profil (odečet potrubí) x dl.</t>
  </si>
  <si>
    <t>Vodorovné konstrukce</t>
  </si>
  <si>
    <t>451577121</t>
  </si>
  <si>
    <t>Podkladní a výplňová vrstva z kameniva drceného tl do 200 mm</t>
  </si>
  <si>
    <t xml:space="preserve">1,0*20    "podkladní vrstva pod provizorní obtok (potrubí DN 800) ze ŠD tl. 150 mm - š. x dl.</t>
  </si>
  <si>
    <t xml:space="preserve">0,6*2,0*5,0*2    "čelo propustku vč. křídel a říms - odhad - š. x v. x dl.  x 2 ks</t>
  </si>
  <si>
    <t>967043111</t>
  </si>
  <si>
    <t>Odsekání vrstvy vyrovnávacího betonu na nosné konstrukci mostů tl 150 mm</t>
  </si>
  <si>
    <t>Poznámka k položce:_x000d_
Poznámka k položce: odstranění obetonování stávající ocel. roury propustku</t>
  </si>
  <si>
    <t xml:space="preserve">3,14*0,6*7,5    " obvod x dl. potrubí</t>
  </si>
  <si>
    <t>997013861</t>
  </si>
  <si>
    <t>Poplatek za uložení stavebního odpadu na recyklační skládce (skládkovné) z prostého betonu kód odpadu 17 01 01</t>
  </si>
  <si>
    <t xml:space="preserve">3,73    "obetonování stáv.propustku - dle hmotnosti suti pol. 967043111</t>
  </si>
  <si>
    <t xml:space="preserve">28,8    "vybouraná ŽB čela stáv. propustku - dle hmotnosti suti pol. 962051111</t>
  </si>
  <si>
    <t>Poznámka k položce:_x000d_
Poznámka k položce: odvoz a uložení suti na skládku</t>
  </si>
  <si>
    <t>32,53*15 "Přepočtené koeficientem množství</t>
  </si>
  <si>
    <t>M</t>
  </si>
  <si>
    <t>Práce a dodávky M</t>
  </si>
  <si>
    <t>23-M</t>
  </si>
  <si>
    <t>Montáže potrubí</t>
  </si>
  <si>
    <t>230011210</t>
  </si>
  <si>
    <t>Montáž potrubí trouby ocelové hladké tř.11-13 D 820 mm, tl 10,0 mm</t>
  </si>
  <si>
    <t>m</t>
  </si>
  <si>
    <t>64</t>
  </si>
  <si>
    <t>38</t>
  </si>
  <si>
    <t>Poznámka k položce:_x000d_
Poznámka k položce: provizorní obtok ocelovým potrubím DN 800 - kompletní provedení ocel. obtoku vč. uložení a svarů, event. šikmého seříznutí na vtoku a výtoku</t>
  </si>
  <si>
    <t xml:space="preserve">18,5    "dl. dle výkresu výkopů</t>
  </si>
  <si>
    <t>55200001R</t>
  </si>
  <si>
    <t>Ocelové potrubí DN 800</t>
  </si>
  <si>
    <t>256</t>
  </si>
  <si>
    <t>40</t>
  </si>
  <si>
    <t>230085148</t>
  </si>
  <si>
    <t>Demontáž potrubí do šrotu do 5000 kg D 521 mm, tl 16,0 mm</t>
  </si>
  <si>
    <t>kus</t>
  </si>
  <si>
    <t>Poznámka k položce:_x000d_
Poznámka k položce: bourání stávajícího propustku z ocelové roury DN 500 mm celkové délky 7,5 m Vybouranou ocel. rouru odveze zhotovitel na vlastní náklady do šrotu</t>
  </si>
  <si>
    <t>44</t>
  </si>
  <si>
    <t>SO 101 - Dopravně inženýr...</t>
  </si>
  <si>
    <t>913121111</t>
  </si>
  <si>
    <t>Montáž a demontáž dočasné dopravní značky kompletní základní</t>
  </si>
  <si>
    <t>Poznámka k položce:_x000d_
Poznámka k položce: vč. podstavce a sloupku</t>
  </si>
  <si>
    <t xml:space="preserve">2    "B1</t>
  </si>
  <si>
    <t xml:space="preserve">2    "E13</t>
  </si>
  <si>
    <t xml:space="preserve">3    "E3a</t>
  </si>
  <si>
    <t xml:space="preserve">3    "IP 10a</t>
  </si>
  <si>
    <t xml:space="preserve">4    "IS 11b</t>
  </si>
  <si>
    <t xml:space="preserve">3    "IS 11c</t>
  </si>
  <si>
    <t>913121112</t>
  </si>
  <si>
    <t>Montáž a demontáž dočasné dopravní značky kompletní zvětšené</t>
  </si>
  <si>
    <t xml:space="preserve">7    "IP 22 (informační tabule)</t>
  </si>
  <si>
    <t>913121211</t>
  </si>
  <si>
    <t>Příplatek k dočasné dopravní značce kompletní základní za první a ZKD den použití</t>
  </si>
  <si>
    <t>Poznámka k položce:_x000d_
Poznámka k položce: předpoklad 16 týdnů = 16x7=112, množství dle pol. 913121111 násobeno koef. 112</t>
  </si>
  <si>
    <t>17*112 "Přepočtené koeficientem množství</t>
  </si>
  <si>
    <t>913121212</t>
  </si>
  <si>
    <t>Příplatek k dočasné dopravní značce kompletní zvětšené za první a ZKD den použití</t>
  </si>
  <si>
    <t>Poznámka k položce:_x000d_
Poznámka k položce: předpoklad 16 týdnů = 16x7=112, množství dle pol. 913121112 násobeno koef. 112</t>
  </si>
  <si>
    <t>7*112 "Přepočtené koeficientem množství</t>
  </si>
  <si>
    <t>913211113</t>
  </si>
  <si>
    <t>Montáž a demontáž dočasné dopravní zábrany reflexní šířky 3 m</t>
  </si>
  <si>
    <t>913211213</t>
  </si>
  <si>
    <t>Příplatek k dočasné dopravní zábraně reflexní 3 m za první a ZKD den použití</t>
  </si>
  <si>
    <t>Poznámka k položce:_x000d_
Poznámka k položce: předpoklad 16 týdnů = 16x7=112, množství dle pol. 913211113 násobeno koef. 112</t>
  </si>
  <si>
    <t>2*112 "Přepočtené koeficientem množství</t>
  </si>
  <si>
    <t>913921131</t>
  </si>
  <si>
    <t>Dočasné omezení platnosti zakrytí základní dopravní značky</t>
  </si>
  <si>
    <t xml:space="preserve">11+5    "11 ks + rezerva 5 ks</t>
  </si>
  <si>
    <t>913921132</t>
  </si>
  <si>
    <t>Dočasné omezení platnosti odkrytí základní dopravní značky</t>
  </si>
  <si>
    <t>SO 102 - Úprava komunikac...</t>
  </si>
  <si>
    <t xml:space="preserve">    2 - Zakládání</t>
  </si>
  <si>
    <t xml:space="preserve">    5 - Komunikace pozemní</t>
  </si>
  <si>
    <t>111111102</t>
  </si>
  <si>
    <t>Odstranění travin ve svahu přes 1:5 ručně</t>
  </si>
  <si>
    <t>Poznámka k položce:_x000d_
Poznámka k položce: podél komunikace v š. cca 3,0 m vč. likvidace odpadu</t>
  </si>
  <si>
    <t xml:space="preserve">2*140*3,0    "2x celková dl. úpravy x š.</t>
  </si>
  <si>
    <t>111211201</t>
  </si>
  <si>
    <t>Odstranění křovin a stromů průměru kmene do 100 mm i s kořeny sklonu terénu přes 1:5 ručně</t>
  </si>
  <si>
    <t>Poznámka k položce:_x000d_
Poznámka k položce: cca 40% celkové plochy dle pol. 111111102 - násobeno koef. 0,4</t>
  </si>
  <si>
    <t>840*0,4 "Přepočtené koeficientem množství</t>
  </si>
  <si>
    <t>112155311</t>
  </si>
  <si>
    <t>Štěpkování keřového porostu středně hustého s naložením</t>
  </si>
  <si>
    <t>Poznámka k položce:_x000d_
Poznámka k položce: štěpkování náletových křovin dle pol. 111211201 podrcený materiál si zhotovitel ponechá nebo odprodá</t>
  </si>
  <si>
    <t>113107163</t>
  </si>
  <si>
    <t>Odstranění podkladu z kameniva drceného tl 300 mm strojně pl přes 50 do 200 m2</t>
  </si>
  <si>
    <t>Poznámka k položce:_x000d_
Poznámka k položce: podkladní vrstvy v tl. cca 260 mm dle pol. 113107182</t>
  </si>
  <si>
    <t>113107182</t>
  </si>
  <si>
    <t>Odstranění podkladu živičného tl 100 mm strojně pl přes 50 do 200 m2</t>
  </si>
  <si>
    <t>Poznámka k položce:_x000d_
Poznámka k položce: podkladní vrstvy v tl. cca 100 mm</t>
  </si>
  <si>
    <t xml:space="preserve">5,5*(33,0-2,0*2)    "SO 201 - š. x dl. (odečtena dl. pouze frézování)</t>
  </si>
  <si>
    <t xml:space="preserve">5,5*(36,5-2,0-5,5)    "SO 202 - dtto</t>
  </si>
  <si>
    <t>113107322</t>
  </si>
  <si>
    <t>Odstranění podkladu z kameniva drceného tl 200 mm strojně pl do 50 m2</t>
  </si>
  <si>
    <t>Poznámka k položce:_x000d_
Poznámka k položce: stávající sjezd na pozemek 4121/1 (odstranění vozovkového souvrství v celk. tl. 300 mm) - podkladní vrstvy tl. 150 mm - plocha dle pol. 113107343</t>
  </si>
  <si>
    <t>113107343</t>
  </si>
  <si>
    <t>Odstranění podkladu živičného tl 150 mm strojně pl do 50 m2</t>
  </si>
  <si>
    <t>Poznámka k položce:_x000d_
Poznámka k položce: stávající sjezd na pozemek 4121/1 - odstranění vozovkového souvrství v celk. tl. 300 mm</t>
  </si>
  <si>
    <t xml:space="preserve">15,0*1,1    "živičný kryt -tl. 150 mm - plocha dle situace x koef. sklonu</t>
  </si>
  <si>
    <t>113154528</t>
  </si>
  <si>
    <t>Frézování živičného krytu tl 100 mm pruh š přes 0,5 m pl do 500 m2</t>
  </si>
  <si>
    <t>-374022726</t>
  </si>
  <si>
    <t>Frézování živičného podkladu nebo krytu s naložením hmot na dopravní prostředek plochy do 500 m2 pruhu šířky přes 0,5 m, tloušťky vrstvy 100 mm</t>
  </si>
  <si>
    <t xml:space="preserve">Poznámka k položce:_x000d_
odfrézovaná drť bude odvezena na skládku SÚSPK v Tachově (cca 20 km) </t>
  </si>
  <si>
    <t xml:space="preserve">5,5*33,0    "SO 201 - tl. x š. x dl.</t>
  </si>
  <si>
    <t xml:space="preserve">5,5*36,5    "SO 202 - dtto</t>
  </si>
  <si>
    <t>121151103</t>
  </si>
  <si>
    <t>Sejmutí ornice plochy do 100 m2 tl vrstvy do 200 mm strojně</t>
  </si>
  <si>
    <t>Poznámka k položce:_x000d_
Poznámka k položce: sejmutí ornice tl. 150 mm vč. odvozu a uložení na meziskládku v místě stavby</t>
  </si>
  <si>
    <t>"plochy odměřeny ze situace</t>
  </si>
  <si>
    <t xml:space="preserve">(23+9+29+32+28+10+15+13+7+8+(7*4*2))*1,12    "SO 201 - součet ploch x koef. sklonu</t>
  </si>
  <si>
    <t xml:space="preserve">(13+20+39+29+12+17+15+14+(7*4*2))*1,12    "SO 202 - dtto</t>
  </si>
  <si>
    <t xml:space="preserve">(139+111+32+8*3)*1,12    "úprava zemního tělesa - dtto</t>
  </si>
  <si>
    <t>122151403</t>
  </si>
  <si>
    <t>Vykopávky v zemníku na suchu v hornině třídy těžitelnosti I, skupiny 1 a 2 objem do 100 m3 strojně</t>
  </si>
  <si>
    <t>Poznámka k položce:_x000d_
Poznámka k položce: natěžení zeminy pro násypy, zásypy a obsypy</t>
  </si>
  <si>
    <t xml:space="preserve">841,12*0,15    "ornice z meziskládky - plocha dle pol. 182351023 x tl. 150 mm</t>
  </si>
  <si>
    <t>122251403</t>
  </si>
  <si>
    <t>Vykopávky v zemníku na suchu v hornině třídy těžitelnosti I, skupiny 3 objem do 100 m3 strojně</t>
  </si>
  <si>
    <t>10364100</t>
  </si>
  <si>
    <t>zemina pro terénní úpravy - tříděná</t>
  </si>
  <si>
    <t>Poznámka k položce:_x000d_
Poznámka k položce: hmotnost 2,0 t/m3 - násobeno koef. 2,0</t>
  </si>
  <si>
    <t>"zemina podmínečně vhodná nebo lepší pro násyp dle ČSN 73 6133</t>
  </si>
  <si>
    <t xml:space="preserve">90,16    "zemina pro úpravu zemního tělesa dle pol. 171152112</t>
  </si>
  <si>
    <t xml:space="preserve">99,90    "zemina pro dosypávky pod krajnicí dle pol. 569903311</t>
  </si>
  <si>
    <t>Mezisoučet</t>
  </si>
  <si>
    <t xml:space="preserve">"zemina velmi vhodná do zásypu dle ČSN 72 1002 </t>
  </si>
  <si>
    <t xml:space="preserve">7,582    "zemina pro obsyp potrubí propustku na sjezdu dle pol. 175111101</t>
  </si>
  <si>
    <t>197,642*2 "Přepočtené koeficientem množství</t>
  </si>
  <si>
    <t>122252203</t>
  </si>
  <si>
    <t>Odkopávky a prokopávky nezapažené pro silnice a dálnice v hornině třídy těžitelnosti I objem do 100 m3 strojně</t>
  </si>
  <si>
    <t>Poznámka k položce:_x000d_
Poznámka k položce: úprava násypů komunikace - zřízení stupňů v podloží násypů dle vzorových příčných řezů</t>
  </si>
  <si>
    <t>"odměřeno z příčných řezů a situace</t>
  </si>
  <si>
    <t xml:space="preserve">0,4*(136,7-12,0*2)    "vlevo - plocha příč.řezu x dl. (odečtena cca dl. výkopů pro SO 201 a 202)</t>
  </si>
  <si>
    <t xml:space="preserve">0,6*(136,7-12,0*2)    "vpravo - dtto</t>
  </si>
  <si>
    <t>131251100</t>
  </si>
  <si>
    <t>Hloubení jam nezapažených v hornině třídy těžitelnosti I, skupiny 3 objem do 20 m3 strojně</t>
  </si>
  <si>
    <t>Poznámka k položce:_x000d_
Poznámka k položce: stávající sjezd na pozemek 4121/1 - výkop pro zřízení nového propustku</t>
  </si>
  <si>
    <t xml:space="preserve">1,5*5,0    "příčný profil x dl. dle situace</t>
  </si>
  <si>
    <t>Poznámka k položce:_x000d_
Poznámka k položce: odvoz výkopu na skládku a dovoz zeminy ze zemníku</t>
  </si>
  <si>
    <t xml:space="preserve">120,0    "odvoz nevhodného výkopu na skládku dle pol. 171251201</t>
  </si>
  <si>
    <t xml:space="preserve">197,642    "dovoz zeminy ze zemníku dle pol. 122151403 </t>
  </si>
  <si>
    <t>Poznámka k položce:_x000d_
Poznámka k položce: celk. vzdálenost skládky a zemníku 16 km - násobeno koef. 6</t>
  </si>
  <si>
    <t>317,642*6 "Přepočtené koeficientem množství</t>
  </si>
  <si>
    <t>171152112</t>
  </si>
  <si>
    <t>Uložení sypaniny z hornin nesoudržných a sypkých do násypů zhutněných mimo aktivní zónu silnic a dálnic</t>
  </si>
  <si>
    <t>Poznámka k položce:_x000d_
Poznámka k položce: úprava násypů komunikace ze zemin podmínečně vhodných nebo lepších pro násyp dle ČSN 73 6133, hutněno na 100% PS</t>
  </si>
  <si>
    <t xml:space="preserve">0,5*(136,7-12,0*2)    "vlevo - plocha příč.řezu x dl. (odečtena cca dl. výkopů pro SO 201 a 202)</t>
  </si>
  <si>
    <t xml:space="preserve">0,3*(136,7-12,0*2)    "vpravo</t>
  </si>
  <si>
    <t>120,2*2 "Přepočtené koeficientem množství</t>
  </si>
  <si>
    <t xml:space="preserve">112,7    "zemina z výkopů dle pol. 122252203</t>
  </si>
  <si>
    <t xml:space="preserve">7,5    "zemina z výkopů dle pol. 131251100 </t>
  </si>
  <si>
    <t>175111101</t>
  </si>
  <si>
    <t>Obsypání potrubí ručně sypaninou bez prohození, uloženou do 3 m</t>
  </si>
  <si>
    <t>Poznámka k položce:_x000d_
Poznámka k položce: sjezd na pozemek 4121/1 - obsyp propustku (násyp sjezdu) ze zemin velmi vhodných do násypu s hutněním po vrstvách tl. max. 300 mm na Id=0,85 až 0,9, resp. D=100 %</t>
  </si>
  <si>
    <t xml:space="preserve">(1,5-(3,14*0,4*0,4))*7,6    "plocha příč.řezu (odečteno potrubí) x dl.</t>
  </si>
  <si>
    <t>181305111</t>
  </si>
  <si>
    <t>Převrstvení ornice na skládce</t>
  </si>
  <si>
    <t>Poznámka k položce:_x000d_
Poznámka k položce: převrstvení ornice na meziskládce 1x během stavby - plocha dle pol. x tl. 150 mm - násobeno koef. 0,15</t>
  </si>
  <si>
    <t>841,12*0,15 "Přepočtené koeficientem množství</t>
  </si>
  <si>
    <t>182351023</t>
  </si>
  <si>
    <t>Rozprostření ornice pl do 100 m2 ve svahu přes 1:5 tl vrstvy do 200 mm strojně</t>
  </si>
  <si>
    <t>Poznámka k položce:_x000d_
Poznámka k položce: zpětné ohumusování zemního tělesa a okolí nových propustků v tl. 150 mm</t>
  </si>
  <si>
    <t xml:space="preserve">841,12    "plocha dle pol. 121151103</t>
  </si>
  <si>
    <t>23</t>
  </si>
  <si>
    <t>183405211</t>
  </si>
  <si>
    <t>Výsev trávníku hydroosevem na ornici</t>
  </si>
  <si>
    <t>46</t>
  </si>
  <si>
    <t>Poznámka k položce:_x000d_
Poznámka k položce: dle pol. 182351023</t>
  </si>
  <si>
    <t>00572410</t>
  </si>
  <si>
    <t>osivo směs travní parková</t>
  </si>
  <si>
    <t>kg</t>
  </si>
  <si>
    <t>48</t>
  </si>
  <si>
    <t>841,12*0,025 "Přepočtené koeficientem množství</t>
  </si>
  <si>
    <t>25</t>
  </si>
  <si>
    <t>185803113</t>
  </si>
  <si>
    <t>Ošetření trávníku shrabáním ve svahu do 1:1</t>
  </si>
  <si>
    <t>50</t>
  </si>
  <si>
    <t>Poznámka k položce:_x000d_
Poznámka k položce: pokosení se shrabáním vč. likvidace odpadu</t>
  </si>
  <si>
    <t>185804312</t>
  </si>
  <si>
    <t>Zalití rostlin vodou plocha přes 20 m2</t>
  </si>
  <si>
    <t>52</t>
  </si>
  <si>
    <t>Poznámka k položce:_x000d_
Poznámka k položce: zalití nově vysazených trávníků - 10 l/m2 - 3x zálivka (plocha x koef. 0,03)</t>
  </si>
  <si>
    <t>841,12*0,03 "Přepočtené koeficientem množství</t>
  </si>
  <si>
    <t>Zakládání</t>
  </si>
  <si>
    <t>27</t>
  </si>
  <si>
    <t>274311127</t>
  </si>
  <si>
    <t>Základové pasy, prahy, věnce a ostruhy z betonu prostého C 25/30</t>
  </si>
  <si>
    <t>54</t>
  </si>
  <si>
    <t>Poznámka k položce:_x000d_
Poznámka k položce: sjezd na pozemek 4121/1 - prahy pod čely propustku</t>
  </si>
  <si>
    <t xml:space="preserve">0,4*0,8*(4,0*1,41)*2    "š. x v. x dl. x koef. sklonu (1:1) x 2 ks</t>
  </si>
  <si>
    <t>451541111</t>
  </si>
  <si>
    <t>Lože pod potrubí otevřený výkop ze štěrkodrtě</t>
  </si>
  <si>
    <t>56</t>
  </si>
  <si>
    <t>Poznámka k položce:_x000d_
Poznámka k položce: sjezd na pozemek 4121/1 podklad ze ŠD tl. 100 mm pod bet. lože propustku dle pol. 452311161</t>
  </si>
  <si>
    <t>29</t>
  </si>
  <si>
    <t>58</t>
  </si>
  <si>
    <t>Poznámka k položce:_x000d_
Poznámka k položce: sjezd na pozemek 4121/1 podkladní vrstva ze ŠD tl. 100 mm pod kamenná čela propustku dle pol. 465513156</t>
  </si>
  <si>
    <t>452311161</t>
  </si>
  <si>
    <t>Podkladní desky z betonu prostého tř. C 25/30 otevřený výkop</t>
  </si>
  <si>
    <t>60</t>
  </si>
  <si>
    <t>Poznámka k položce:_x000d_
Poznámka k položce: sjezd na pozemek 4121/1 betonové lože pod potrubí propustku tl. 100 mm</t>
  </si>
  <si>
    <t xml:space="preserve">0,1*1,0*8,2    "tl. x š. x dl. dle pol. 919551114</t>
  </si>
  <si>
    <t>31</t>
  </si>
  <si>
    <t>465513156</t>
  </si>
  <si>
    <t>Dlažba svahu u opěr z upraveného lomového žulového kamene tl 200 mm do lože C 25/30 pl do 10 m2</t>
  </si>
  <si>
    <t>62</t>
  </si>
  <si>
    <t xml:space="preserve">Poznámka k položce:_x000d_
Poznámka k položce: sjezd na pozemek 4121/1  šikmá čela propustku z lom. kamene tl. 200 mm vč. vyspárování a bet. lože z betonu C 25/30 tl. 100 mm</t>
  </si>
  <si>
    <t xml:space="preserve">2,1*1,41*2    "plocha odměř. ze situace x koef. sklonu x 2 čela</t>
  </si>
  <si>
    <t>Komunikace pozemní</t>
  </si>
  <si>
    <t>564831111</t>
  </si>
  <si>
    <t>Podklad ze štěrkodrtě ŠD tl 100 mm</t>
  </si>
  <si>
    <t>Poznámka k položce:_x000d_
Poznámka k položce: ŠDa tl. 100 mm - rozšíření spodní vozovkové vrstvy pod dosypávku krajnic na předpolí propustků</t>
  </si>
  <si>
    <t>"odměřeno ze situace a vzorových řezů</t>
  </si>
  <si>
    <t xml:space="preserve">(16,5-2,0)*1,5*4    "SO 201 - dl. x š. x 4 krajnice</t>
  </si>
  <si>
    <t xml:space="preserve">(16,5-2,0+20,0-6,5)*1,5*2    "SO 202 - součet dl. x š. x 2 krajnice</t>
  </si>
  <si>
    <t>33</t>
  </si>
  <si>
    <t>564851111</t>
  </si>
  <si>
    <t>Podklad ze štěrkodrtě ŠD tl 150 mm</t>
  </si>
  <si>
    <t>66</t>
  </si>
  <si>
    <t>"SO 201</t>
  </si>
  <si>
    <t xml:space="preserve">191,1*1,1    "1. vrstva - plocha dle pol. 565135121 x koef. na rozšíření</t>
  </si>
  <si>
    <t xml:space="preserve">210,21*1,15    "2. vrstva x koef.</t>
  </si>
  <si>
    <t>"SO 202</t>
  </si>
  <si>
    <t xml:space="preserve">193,2*1,1    "1. vrstva - plocha dle pol. 565135121 x koef. na rozšíření</t>
  </si>
  <si>
    <t xml:space="preserve">212,52*1,15    "2. vrstva x koef.</t>
  </si>
  <si>
    <t>564871111</t>
  </si>
  <si>
    <t>Podklad ze štěrkodrtě ŠD tl 250 mm</t>
  </si>
  <si>
    <t>68</t>
  </si>
  <si>
    <t>Poznámka k položce:_x000d_
Poznámka k položce: sjezd na pozemek 4121/1</t>
  </si>
  <si>
    <t xml:space="preserve">18,15*1,1    "plocha dle pol. 577165122 x koef. na rozšíření</t>
  </si>
  <si>
    <t>35</t>
  </si>
  <si>
    <t>565135121</t>
  </si>
  <si>
    <t>Asfaltový beton vrstva podkladní ACP 16 (obalované kamenivo OKS) tl 50 mm š přes 3 m</t>
  </si>
  <si>
    <t>70</t>
  </si>
  <si>
    <t xml:space="preserve">Poznámka k položce:_x000d_
Poznámka k položce: ACP 16+  rekonstrukce voz. souvrství</t>
  </si>
  <si>
    <t>"plochy dle pol. 577155122 x koef. na rozšíření</t>
  </si>
  <si>
    <t xml:space="preserve">182*1,05    "SO 201</t>
  </si>
  <si>
    <t xml:space="preserve">184*1,05    "SO 202</t>
  </si>
  <si>
    <t>569851111</t>
  </si>
  <si>
    <t>Zpevnění krajnic štěrkodrtí tl 150 mm</t>
  </si>
  <si>
    <t>72</t>
  </si>
  <si>
    <t>Poznámka k položce:_x000d_
Poznámka k položce: ŠD 0/32</t>
  </si>
  <si>
    <t xml:space="preserve">10+16+13+7+8    "SO 201 - krajnice š. 0,75-1,5 m</t>
  </si>
  <si>
    <t xml:space="preserve">9+3+19+16+7+8    "SO 202 - dtto</t>
  </si>
  <si>
    <t xml:space="preserve">35    "komunikace vlevo - krajnice š. 0,5 m</t>
  </si>
  <si>
    <t xml:space="preserve">23+8    "komunikace vpravo - dtto</t>
  </si>
  <si>
    <t>37</t>
  </si>
  <si>
    <t>569903311</t>
  </si>
  <si>
    <t>Zřízení zemních krajnic se zhutněním</t>
  </si>
  <si>
    <t>74</t>
  </si>
  <si>
    <t>Poznámka k položce:_x000d_
Poznámka k položce: dosypávky pod krajnicí na předpolí propustků materiálem min. málo vhodným dle ČSN 73 1002, hutněno na 95% PS</t>
  </si>
  <si>
    <t>"dle příčných řezů</t>
  </si>
  <si>
    <t xml:space="preserve">2*0,9*(33,0-7,0)    "SO 201 - 2x plocha příč.řezu x dl.</t>
  </si>
  <si>
    <t xml:space="preserve">2*0,9*(36,5-7,0)    "SO 202 - dtto</t>
  </si>
  <si>
    <t>573111113</t>
  </si>
  <si>
    <t>Postřik živičný infiltrační s posypem z asfaltu množství 1,5 kg/m2</t>
  </si>
  <si>
    <t>76</t>
  </si>
  <si>
    <t xml:space="preserve">210,21    "SO 201 - na ŠD dle pol. 564851111</t>
  </si>
  <si>
    <t xml:space="preserve">212,52    "SO 202 - dtto</t>
  </si>
  <si>
    <t xml:space="preserve">19,965    "sjezd - na ŠD dle pol. 564871111</t>
  </si>
  <si>
    <t>39</t>
  </si>
  <si>
    <t>573231108</t>
  </si>
  <si>
    <t>Postřik živičný spojovací ze silniční emulze v množství 0,50 kg/m2</t>
  </si>
  <si>
    <t>78</t>
  </si>
  <si>
    <t xml:space="preserve">431*2    "SO 201 a 202 dle pol. 577144221 - pod ACO a ACL</t>
  </si>
  <si>
    <t xml:space="preserve">16,5    "sjezd dle pol. 577134221 - pod ACO</t>
  </si>
  <si>
    <t>577134221</t>
  </si>
  <si>
    <t>Asfaltový beton vrstva obrusná ACO 11 (ABS) tř. II tl 40 mm š přes 3 m z nemodifikovaného asfaltu</t>
  </si>
  <si>
    <t>80</t>
  </si>
  <si>
    <t xml:space="preserve">Poznámka k položce:_x000d_
Poznámka k položce: ACO 11+  sjezd na pozemek 4121/1</t>
  </si>
  <si>
    <t xml:space="preserve">15,0*1,1    "plocha dle situace x koef. sklonu</t>
  </si>
  <si>
    <t>41</t>
  </si>
  <si>
    <t>577144221</t>
  </si>
  <si>
    <t>Asfaltový beton vrstva obrusná ACO 11 (ABS) tř. II tl 50 mm š přes 3 m z nemodifikovaného asfaltu</t>
  </si>
  <si>
    <t>82</t>
  </si>
  <si>
    <t>Poznámka k položce:_x000d_
Poznámka k položce: ACO 11+ v celé ploše rekonstrukce vozovky</t>
  </si>
  <si>
    <t xml:space="preserve">11*2+182    "SO 201</t>
  </si>
  <si>
    <t xml:space="preserve">11+32+184    "SO 202</t>
  </si>
  <si>
    <t>577145122</t>
  </si>
  <si>
    <t>Asfaltový beton vrstva ložní ACL 16 (ABH) tl 50 mm š přes 3 m z nemodifikovaného asfaltu</t>
  </si>
  <si>
    <t>84</t>
  </si>
  <si>
    <t>Poznámka k položce:_x000d_
Poznámka k položce: ACL 16+ vozovka pouze odfrézovaná</t>
  </si>
  <si>
    <t xml:space="preserve">11*2    "SO 201 - odměřeno ze situace</t>
  </si>
  <si>
    <t xml:space="preserve">11+32    "SO 202 - dtto</t>
  </si>
  <si>
    <t>43</t>
  </si>
  <si>
    <t>577155122</t>
  </si>
  <si>
    <t>Asfaltový beton vrstva ložní ACL 16 (ABH) tl 60 mm š přes 3 m z nemodifikovaného asfaltu</t>
  </si>
  <si>
    <t>86</t>
  </si>
  <si>
    <t>Poznámka k položce:_x000d_
Poznámka k položce: ACL 16+ rekonstrukce voz. souvrství</t>
  </si>
  <si>
    <t xml:space="preserve">182    "SO 201 - odměř. ze situace</t>
  </si>
  <si>
    <t xml:space="preserve">184    "SO 202 - dtto</t>
  </si>
  <si>
    <t>577165122</t>
  </si>
  <si>
    <t>Asfaltový beton vrstva ložní ACL 16 (ABH) tl 70 mm š přes 3 m z nemodifikovaného asfaltu</t>
  </si>
  <si>
    <t>88</t>
  </si>
  <si>
    <t>Poznámka k položce:_x000d_
Poznámka k položce: ACL 16+ sjezd na pozemek 4121/1</t>
  </si>
  <si>
    <t xml:space="preserve">16,5*1,1    "plocha dle pol. 577134221 x koef. na rozšíření</t>
  </si>
  <si>
    <t>45</t>
  </si>
  <si>
    <t>914111111</t>
  </si>
  <si>
    <t>Montáž svislé dopravní značky do velikosti 1 m2 objímkami na sloupek nebo konzolu</t>
  </si>
  <si>
    <t>90</t>
  </si>
  <si>
    <t xml:space="preserve">1    "A24 - zpětná montáž</t>
  </si>
  <si>
    <t xml:space="preserve">1    "A28 - nové DZ</t>
  </si>
  <si>
    <t>40445600</t>
  </si>
  <si>
    <t>výstražné dopravní značky A1-A30, A33 700mm</t>
  </si>
  <si>
    <t>92</t>
  </si>
  <si>
    <t xml:space="preserve">1    "A28</t>
  </si>
  <si>
    <t>47</t>
  </si>
  <si>
    <t>914511111</t>
  </si>
  <si>
    <t>Montáž sloupku dopravních značek délky do 3,5 m s betonovým základem</t>
  </si>
  <si>
    <t>94</t>
  </si>
  <si>
    <t>Poznámka k položce:_x000d_
Poznámka k položce: vč. dodávky a montáže plastového víčka, vyvrtání jamek s odklizením výkopku a dodávku a zřízení bet. patky</t>
  </si>
  <si>
    <t xml:space="preserve">2    "pro A24 a A28</t>
  </si>
  <si>
    <t>40445225</t>
  </si>
  <si>
    <t>sloupek pro dopravní značku Zn D 60mm v 3,5m</t>
  </si>
  <si>
    <t>96</t>
  </si>
  <si>
    <t>49</t>
  </si>
  <si>
    <t>915111112</t>
  </si>
  <si>
    <t>Vodorovné dopravní značení dělící čáry souvislé š 125 mm retroreflexní bílá barva</t>
  </si>
  <si>
    <t>98</t>
  </si>
  <si>
    <t>Poznámka k položce:_x000d_
Poznámka k položce: I. fáze DZ, délka dle situace</t>
  </si>
  <si>
    <t xml:space="preserve">140*2-6    "V4 (0,125), odečet V2b</t>
  </si>
  <si>
    <t>915111122</t>
  </si>
  <si>
    <t>Vodorovné dopravní značení dělící čáry přerušované š 125 mm retroreflexní bílá barva</t>
  </si>
  <si>
    <t>100</t>
  </si>
  <si>
    <t xml:space="preserve">6/2    "V2b (0,125) na sjezdu</t>
  </si>
  <si>
    <t>51</t>
  </si>
  <si>
    <t>915211112</t>
  </si>
  <si>
    <t>Vodorovné dopravní značení dělící čáry souvislé š 125 mm retroreflexní bílý plast</t>
  </si>
  <si>
    <t>102</t>
  </si>
  <si>
    <t>Poznámka k položce:_x000d_
Poznámka k položce: II. fáze - délka dle pol. 915111112</t>
  </si>
  <si>
    <t>915211122</t>
  </si>
  <si>
    <t>Vodorovné dopravní značení dělící čáry přerušované š 125 mm retroreflexní bílý plast</t>
  </si>
  <si>
    <t>104</t>
  </si>
  <si>
    <t>Poznámka k položce:_x000d_
Poznámka k položce: II. fáze - délka dle pol. 915111122</t>
  </si>
  <si>
    <t>53</t>
  </si>
  <si>
    <t>915611111</t>
  </si>
  <si>
    <t>Předznačení vodorovného liniového značení</t>
  </si>
  <si>
    <t>106</t>
  </si>
  <si>
    <t>274+3</t>
  </si>
  <si>
    <t>919112111</t>
  </si>
  <si>
    <t>Řezání dilatačních spár š 4 mm hl do 60 mm příčných nebo podélných v živičném krytu</t>
  </si>
  <si>
    <t>108</t>
  </si>
  <si>
    <t xml:space="preserve">5,5*4    "příčné pracovní spáry</t>
  </si>
  <si>
    <t>55</t>
  </si>
  <si>
    <t>919112213</t>
  </si>
  <si>
    <t>Řezání spár pro vytvoření komůrky š 10 mm hl 25 mm pro těsnící zálivku v živičném krytu</t>
  </si>
  <si>
    <t>110</t>
  </si>
  <si>
    <t>919121213</t>
  </si>
  <si>
    <t>Těsnění spár zálivkou za studena pro komůrky š 10 mm hl 25 mm bez těsnicího profilu</t>
  </si>
  <si>
    <t>112</t>
  </si>
  <si>
    <t>57</t>
  </si>
  <si>
    <t>919535556</t>
  </si>
  <si>
    <t>Obetonování trubního propustku betonem se zvýšenými nároky na prostředí tř. C 25/30</t>
  </si>
  <si>
    <t>114</t>
  </si>
  <si>
    <t>Poznámka k položce:_x000d_
Poznámka k položce: sjezd na pozemek 4121/1 obetonování propustku betonem tl. 100 mm</t>
  </si>
  <si>
    <t xml:space="preserve">0,1*(3,14*0,7)*8,2    "tl. x obvod x dl.</t>
  </si>
  <si>
    <t>919551114</t>
  </si>
  <si>
    <t>Zřízení propustku z trub plastových PE rýhovaných se spojkami nebo s hrdlem DN 600 mm</t>
  </si>
  <si>
    <t>116</t>
  </si>
  <si>
    <t>Poznámka k položce:_x000d_
Poznámka k položce: propustek pod sjezdem na pozemek 4121/1</t>
  </si>
  <si>
    <t xml:space="preserve">8,2    "délka vč. seříznutí šikmých čel</t>
  </si>
  <si>
    <t>59</t>
  </si>
  <si>
    <t>28614470R</t>
  </si>
  <si>
    <t>trubka kanalizační PP korugovaná pro velké průměry DN 600x6000mm SN10</t>
  </si>
  <si>
    <t>118</t>
  </si>
  <si>
    <t>8,2*1,015 "Přepočtené koeficientem množství</t>
  </si>
  <si>
    <t>935112111</t>
  </si>
  <si>
    <t>Osazení příkopového žlabu do betonu tl 100 mm z betonových tvárnic š 500 mm</t>
  </si>
  <si>
    <t>120</t>
  </si>
  <si>
    <t xml:space="preserve">62+27    "desky meliorační  </t>
  </si>
  <si>
    <t xml:space="preserve">62+27    "desky příložné  </t>
  </si>
  <si>
    <t>61</t>
  </si>
  <si>
    <t>59227034</t>
  </si>
  <si>
    <t>deska betonová meliorační 500x500x80mm</t>
  </si>
  <si>
    <t>122</t>
  </si>
  <si>
    <t>59227001R</t>
  </si>
  <si>
    <t>deska betonová příložná 500x330x80mm</t>
  </si>
  <si>
    <t>124</t>
  </si>
  <si>
    <t>63</t>
  </si>
  <si>
    <t>935112211</t>
  </si>
  <si>
    <t>Osazení příkopového žlabu do betonu tl 100 mm z betonových tvárnic š 800 mm</t>
  </si>
  <si>
    <t>126</t>
  </si>
  <si>
    <t>Poznámka k položce:_x000d_
Poznámka k položce: příkop podél komunikace - příkopové tvárnice, meliorační a příložné desky do lože z betonu C 20/25n-XF3</t>
  </si>
  <si>
    <t xml:space="preserve">62+27    "příkopová tvárnice š. 0,6 m</t>
  </si>
  <si>
    <t>59227029</t>
  </si>
  <si>
    <t>žlabovka příkopová betonová 500x680x60mm</t>
  </si>
  <si>
    <t>128</t>
  </si>
  <si>
    <t>65</t>
  </si>
  <si>
    <t>938902206</t>
  </si>
  <si>
    <t>Čištění příkopů ručně š dna přes 400 mm objem nánosu do 0,50 m3/m</t>
  </si>
  <si>
    <t>130</t>
  </si>
  <si>
    <t xml:space="preserve">136,7    "pročištění příkopu vpravo - dle ze situace</t>
  </si>
  <si>
    <t>938908411</t>
  </si>
  <si>
    <t>Čištění vozovek splachováním vodou</t>
  </si>
  <si>
    <t>132</t>
  </si>
  <si>
    <t>Poznámka k položce:_x000d_
Poznámka k položce: umytí vozovky po dokončení stavby (výjezd ze stavby)</t>
  </si>
  <si>
    <t xml:space="preserve">5,5*(140+50*2)    "š. x dl. úpravy komunikace + 50 m na každou stranu</t>
  </si>
  <si>
    <t>67</t>
  </si>
  <si>
    <t>938909612</t>
  </si>
  <si>
    <t>Odstranění nánosu na krajnicích tl do 200 mm</t>
  </si>
  <si>
    <t>134</t>
  </si>
  <si>
    <t>Poznámka k položce:_x000d_
Poznámka k položce: čištění krajnic tl. 150 mm</t>
  </si>
  <si>
    <t xml:space="preserve">0,75*(136,7-5,0*2)*2    "š. x dl. (odečteny stáv. římsy) x 2 krajnice</t>
  </si>
  <si>
    <t>136</t>
  </si>
  <si>
    <t>Poznámka k položce:_x000d_
Poznámka k položce: stávající sjezd na pozemek 4121/1 vybourání ŽB čel stávajícího propustku pod sjezdem event. vč. římsy a zákl. prahu</t>
  </si>
  <si>
    <t xml:space="preserve">0,25*4,0*2    "odhad rozměrů tl. x cca plocha čela x 2 čela</t>
  </si>
  <si>
    <t>69</t>
  </si>
  <si>
    <t>966006132</t>
  </si>
  <si>
    <t>Odstranění značek dopravních nebo orientačních se sloupky s betonovými patkami</t>
  </si>
  <si>
    <t>138</t>
  </si>
  <si>
    <t>Poznámka k položce:_x000d_
Poznámka k položce: všechny sloupky budou odvezeny do šrotu</t>
  </si>
  <si>
    <t xml:space="preserve">2+2    "B13 + E5 - vč. odvozu do šrotu</t>
  </si>
  <si>
    <t xml:space="preserve">1    "A24 - odvoz do skladu ke zpětnému použití</t>
  </si>
  <si>
    <t>966008113</t>
  </si>
  <si>
    <t>Bourání trubního propustku do DN 800</t>
  </si>
  <si>
    <t>140</t>
  </si>
  <si>
    <t>Poznámka k položce:_x000d_
Poznámka k položce: stávající sjezd na pozemek 4121/1 vybourání stáv. roury propustku (odhad želbet. DN 600) vč. podkladního betonu</t>
  </si>
  <si>
    <t xml:space="preserve">8,0    "odměřeno ze situace</t>
  </si>
  <si>
    <t>71</t>
  </si>
  <si>
    <t>966075141</t>
  </si>
  <si>
    <t>Odstranění kovového zábradlí vcelku</t>
  </si>
  <si>
    <t>142</t>
  </si>
  <si>
    <t>Poznámka k položce:_x000d_
Poznámka k položce: odvoz do šrotu</t>
  </si>
  <si>
    <t>4,0*2</t>
  </si>
  <si>
    <t>966076141</t>
  </si>
  <si>
    <t>Odstranění ocelového svodidla vcelku</t>
  </si>
  <si>
    <t>144</t>
  </si>
  <si>
    <t>Poznámka k položce:_x000d_
Poznámka k položce: vč. sloupků, odvoz do šrotu</t>
  </si>
  <si>
    <t>25*2</t>
  </si>
  <si>
    <t>73</t>
  </si>
  <si>
    <t>997221551</t>
  </si>
  <si>
    <t>Vodorovná doprava suti ze sypkých materiálů do 1 km</t>
  </si>
  <si>
    <t>146</t>
  </si>
  <si>
    <t xml:space="preserve">323,004-10,706    "celkem hmotnost suti za objekt, odečtena hmotnost vybouraného propustku</t>
  </si>
  <si>
    <t xml:space="preserve">87,918   "odvoz odfrézované živičné drtě dle pol. 113154528</t>
  </si>
  <si>
    <t>997221559</t>
  </si>
  <si>
    <t>Příplatek ZKD 1 km u vodorovné dopravy suti ze sypkých materiálů</t>
  </si>
  <si>
    <t>148</t>
  </si>
  <si>
    <t xml:space="preserve">312,298*15    "Přepočtené koeficientem množství</t>
  </si>
  <si>
    <t xml:space="preserve">87,918*19    "odfrézovaná drť bude odvezena na skládku SÚSPK v Tachově (cca 20 km) </t>
  </si>
  <si>
    <t>75</t>
  </si>
  <si>
    <t>997221571</t>
  </si>
  <si>
    <t>Vodorovná doprava vybouraných hmot do 1 km</t>
  </si>
  <si>
    <t>150</t>
  </si>
  <si>
    <t>Poznámka k položce:_x000d_
Poznámka k položce: odvoz na skládku</t>
  </si>
  <si>
    <t xml:space="preserve">10,706    "vybouraný ŽB propustek dle hmotnosti suti pol. 966008113</t>
  </si>
  <si>
    <t>997221579</t>
  </si>
  <si>
    <t>Příplatek ZKD 1 km u vodorovné dopravy vybouraných hmot</t>
  </si>
  <si>
    <t>152</t>
  </si>
  <si>
    <t>Poznámka k položce:_x000d_
Poznámka k položce: skládka v celk. vzdálenosti 16 km - násobeno koef. 6</t>
  </si>
  <si>
    <t>10,706*6 "Přepočtené koeficientem množství</t>
  </si>
  <si>
    <t>77</t>
  </si>
  <si>
    <t>997221612</t>
  </si>
  <si>
    <t>Nakládání vybouraných hmot na dopravní prostředky pro vodorovnou dopravu</t>
  </si>
  <si>
    <t>154</t>
  </si>
  <si>
    <t>997221645</t>
  </si>
  <si>
    <t>Poplatek za uložení na skládce (skládkovné) odpadu asfaltového bez dehtu kód odpadu 17 03 02</t>
  </si>
  <si>
    <t>156</t>
  </si>
  <si>
    <t>Poznámka k položce:_x000d_
Poznámka k položce: podkladní vrstvy vozovky s příměsí asfalt. pojiv</t>
  </si>
  <si>
    <t xml:space="preserve">70,18    "hmotnost suti dle pol. 113107182</t>
  </si>
  <si>
    <t xml:space="preserve">5,214    "hmotnost suti dle pol. 113107343</t>
  </si>
  <si>
    <t>79</t>
  </si>
  <si>
    <t>997221861</t>
  </si>
  <si>
    <t>Poplatek za uložení stavebního odpadu na recyklační skládce (skládkovné) z prostého betonu pod kódem 17 01 01</t>
  </si>
  <si>
    <t>158</t>
  </si>
  <si>
    <t xml:space="preserve">0,27    "beton z patek sloupů DZ - hmotnost suti dle pol. 966006132</t>
  </si>
  <si>
    <t>997221862</t>
  </si>
  <si>
    <t>Poplatek za uložení stavebního odpadu na recyklační skládce (skládkovné) z armovaného betonu pod kódem 17 01 01</t>
  </si>
  <si>
    <t>160</t>
  </si>
  <si>
    <t xml:space="preserve">4,8    "ŽB z vybouraných čel stáv. propustku - hmotnost suti dle pol. 962051111</t>
  </si>
  <si>
    <t xml:space="preserve">10,706   "ŽB roura propustku - hmotnost suti dle pol. 962051111</t>
  </si>
  <si>
    <t>81</t>
  </si>
  <si>
    <t>997221873</t>
  </si>
  <si>
    <t>162</t>
  </si>
  <si>
    <t>"podkladní vrstvy vozovky</t>
  </si>
  <si>
    <t xml:space="preserve">121,635    "hmotnost suti dle pol. 113107163</t>
  </si>
  <si>
    <t xml:space="preserve">3,589    "hmotnost suti dle pol. 113107322</t>
  </si>
  <si>
    <t xml:space="preserve">44,291    "hmotnost suti dle pol. 938902206</t>
  </si>
  <si>
    <t xml:space="preserve">26,4    "hmotnost suti dle pol. 938908411</t>
  </si>
  <si>
    <t xml:space="preserve">35,919    "hmotnost suti dle pol. 938909612</t>
  </si>
  <si>
    <t>998225111</t>
  </si>
  <si>
    <t>Přesun hmot pro pozemní komunikace s krytem z kamene, monolitickým betonovým nebo živičným</t>
  </si>
  <si>
    <t>164</t>
  </si>
  <si>
    <t>SO 201 - Most ev.č 19853-...</t>
  </si>
  <si>
    <t xml:space="preserve">    3 - Svislé a kompletní konstrukce</t>
  </si>
  <si>
    <t xml:space="preserve">    6 - Úpravy povrchů, podlahy a osazování výplní</t>
  </si>
  <si>
    <t>122251101</t>
  </si>
  <si>
    <t>Odkopávky a prokopávky nezapažené v hornině třídy těžitelnosti I, skupiny 3 objem do 20 m3 strojně</t>
  </si>
  <si>
    <t>Poznámka k položce:_x000d_
Poznámka k položce: odstranění zemních hrázek po dokončení stavby propustku s naložením na dopr. prostředek</t>
  </si>
  <si>
    <t xml:space="preserve">15,0    "dle SO 001.1 - pol. 171153101</t>
  </si>
  <si>
    <t xml:space="preserve">73,69    "zemina pro násypy komunikace a násypy kuželů dle pol. 171152112</t>
  </si>
  <si>
    <t xml:space="preserve">20,816    "zemina pro zásyp propustku dle pol. 174151101</t>
  </si>
  <si>
    <t>94,506*2 "Přepočtené koeficientem množství</t>
  </si>
  <si>
    <t xml:space="preserve">Poznámka k položce:_x000d_
Poznámka k položce: pročištění koryta vodoteče od nánosů na vtoku a výtoku v dl. 20 m, tl. nánosů cca 0,25 m  s naložením na dopr. prostředek</t>
  </si>
  <si>
    <t xml:space="preserve">0,25*1,0*20,0*2    "odhad - cca tl. x cca š. x dl.</t>
  </si>
  <si>
    <t>132251101</t>
  </si>
  <si>
    <t xml:space="preserve">Hloubení rýh nezapažených  š do 800 mm v hornině třídy těžitelnosti I, skupiny 3 objem do 20 m3 strojně</t>
  </si>
  <si>
    <t>Poznámka k položce:_x000d_
Poznámka k položce: rýha pro práh pro zakončení dlažby dle pol. 274311127 s naložením</t>
  </si>
  <si>
    <t xml:space="preserve">31,44    "odvoz nevhodného výkopu na skládku dle pol. 171251201</t>
  </si>
  <si>
    <t xml:space="preserve">94,506    "dovoz vhodné zeminy pro násypy a zásypy dle pol. 122251403</t>
  </si>
  <si>
    <t>125,946*6 "Přepočtené koeficientem množství</t>
  </si>
  <si>
    <t>Poznámka k položce:_x000d_
Poznámka k položce: násypy kuželů a přilehlých násypů komunikace na vtoku a výtoku ze zemin podmínečně vhodných nebo lepších pro násyp dle ČSN 73 6133</t>
  </si>
  <si>
    <t xml:space="preserve">1,4*(18,5+19,0)    "na výtoku - průměrná v. zásypu x součet ploch z půdorysu</t>
  </si>
  <si>
    <t xml:space="preserve">1,3*(8,2+8,1)    "na vtoku - dtto</t>
  </si>
  <si>
    <t>Poznámka k položce:_x000d_
Poznámka k položce: dle pol. 171251201 - hmotnost 2,0 t/m3 - násobeno koef. 2,0</t>
  </si>
  <si>
    <t>31,44*2 "Přepočtené koeficientem množství</t>
  </si>
  <si>
    <t xml:space="preserve">15,0    "zemina z výkopu zemních hrázek dle pol. 122251101</t>
  </si>
  <si>
    <t xml:space="preserve">10,0    "zemina z výkopu pro čištění koryta vodoteče dle pol. 124153100</t>
  </si>
  <si>
    <t xml:space="preserve">6,44    "zemina z výkopu rýh pro prahy dle pol. 132251101</t>
  </si>
  <si>
    <t>174151101</t>
  </si>
  <si>
    <t>Zásyp jam, šachet rýh nebo kolem objektů sypaninou se zhutněním</t>
  </si>
  <si>
    <t>Poznámka k položce:_x000d_
Poznámka k položce: zásyp propustku ze zemin velmi vhodných do zásypu dle ČSN 72 1002 s hutněním po vrstvách tl. max. 300 mm na Id=0,85 až 0,9, resp. D=100 %</t>
  </si>
  <si>
    <t xml:space="preserve">2*2,2*6,5    "mezi křídly - 2x plocha příč.řezu x dl.</t>
  </si>
  <si>
    <t xml:space="preserve">0,1*2,4*6,5    "nad propustkem - tl. x š. x dl.</t>
  </si>
  <si>
    <t xml:space="preserve">-9,344    "odečet filtrační vrstvy dle pol. 458501112</t>
  </si>
  <si>
    <t>181951112</t>
  </si>
  <si>
    <t>Úprava pláně v hornině třídy těžitelnosti I, skupiny 1 až 3 se zhutněním</t>
  </si>
  <si>
    <t xml:space="preserve">Poznámka k položce:_x000d_
Poznámka k položce: úprava terénu - úprava tvaru koryta a kuželů  na vtoku a výtoku před vydlážděním kamennou dlažbou</t>
  </si>
  <si>
    <t xml:space="preserve">7,0*(3,0+4,0)*1,42    "š. x součet dl. x koef. sklonu 1:1</t>
  </si>
  <si>
    <t>213311113</t>
  </si>
  <si>
    <t>Polštáře zhutněné pod základy z kameniva drceného frakce 16 až 63 mm</t>
  </si>
  <si>
    <t>Poznámka k položce:_x000d_
Poznámka k položce: založení propustku - polštář ze ŠD tl. 30 cm</t>
  </si>
  <si>
    <t xml:space="preserve">0,3*3,0*8,7    "tl. x š. x dl.</t>
  </si>
  <si>
    <t>Poznámka k položce:_x000d_
Poznámka k položce: zakončení kamenné dlažby v korytě vodoteče</t>
  </si>
  <si>
    <t xml:space="preserve">0,5*0,8*7,0*1,15*2    "š. x v. x dl. x rezerva na sklon x 2 ks</t>
  </si>
  <si>
    <t>Svislé a kompletní konstrukce</t>
  </si>
  <si>
    <t>389121114R</t>
  </si>
  <si>
    <t xml:space="preserve">Rámové konstrukce propustků a podchodů ze železobet. prefabrikovaných dílců z betonu  C 35/45</t>
  </si>
  <si>
    <t>Poznámka k položce:_x000d_
Poznámka k položce: rámové prefabrikáty z betonu C 35/45 vč. výztuže a výplně a těsnění spár</t>
  </si>
  <si>
    <t xml:space="preserve">12,36    "dle výkresu tvaru D3.6 - rámové prefabrikáty z betonu C 35/45 </t>
  </si>
  <si>
    <t>389121115R</t>
  </si>
  <si>
    <t xml:space="preserve">Mostní křídla propustků a podchodů ze železobet. prefabrikovaných dílců z betonu  C 35/45</t>
  </si>
  <si>
    <t>Poznámka k položce:_x000d_
Poznámka k položce: prefabrikovaná křídla vč. říms z betonu C 35/45 vč. výztuže a propojení výztuže křídel a propustku a vč. výplně a těsnění spár</t>
  </si>
  <si>
    <t xml:space="preserve">15,33    "dle výkresu tvaru D3.6 - prefabrikovaná křídla a římsy </t>
  </si>
  <si>
    <t>451315114</t>
  </si>
  <si>
    <t>Podkladní nebo výplňová vrstva z betonu C 12/15 tl do 100 mm</t>
  </si>
  <si>
    <t>Poznámka k položce:_x000d_
Poznámka k položce: podkl. beton pod propustkem a křídly tl. 100 mm z betonu C 12/15-X0</t>
  </si>
  <si>
    <t xml:space="preserve">43,2    "plocha odměř. z půdorysu</t>
  </si>
  <si>
    <t>451576121</t>
  </si>
  <si>
    <t>Podkladní a výplňová vrstva ze štěrkopísku tl do 200 mm</t>
  </si>
  <si>
    <t>Poznámka k položce:_x000d_
Poznámka k položce: podkladní vrstva ze ŠP tl. 100 mm pod betonové lože kamenné dlažby - plocha dle pol. 465513156</t>
  </si>
  <si>
    <t>458501112</t>
  </si>
  <si>
    <t>Výplňové klíny za opěrou z kameniva drceného hutněného po vrstvách</t>
  </si>
  <si>
    <t>Poznámka k položce:_x000d_
Poznámka k položce: filtrační vrstva ze ŠD za boky propustku š. 40 cm</t>
  </si>
  <si>
    <t xml:space="preserve">0,4*1,64*6,5*2    "tl. x v. x dl. x 2 boky - dle výkresu tvaru</t>
  </si>
  <si>
    <t>Poznámka k položce:_x000d_
Poznámka k položce: dlažba na vtoku a výtoku a odláždění za římsami z lom. kamene tl. 200 mm vč. vyspárování a bet. lože z betonu C 25/30 tl. 100 mm</t>
  </si>
  <si>
    <t>"odměřeno z půdorysu - přehledný výkres</t>
  </si>
  <si>
    <t xml:space="preserve">(7,0*4,0+7,0*3,0)*1,42    "vtok a výtok - součet ploch x koef. sklonu 1:1</t>
  </si>
  <si>
    <t xml:space="preserve">4,8+8,9    "dlažba za římsami u skluzů (směr Hošťka) - součet ploch</t>
  </si>
  <si>
    <t xml:space="preserve">6,9+6,3    "dlažba za římsami (směr Žebráky) - dtto</t>
  </si>
  <si>
    <t>Úpravy povrchů, podlahy a osazování výplní</t>
  </si>
  <si>
    <t>628611101</t>
  </si>
  <si>
    <t>Nátěr betonu mostu epoxidový 1x impregnační OS-A</t>
  </si>
  <si>
    <t xml:space="preserve">1,2*7,0*2    "ochranný nátěr říms - š. x dl. x 2 římsy dle výkresu tvaru</t>
  </si>
  <si>
    <t>628611131</t>
  </si>
  <si>
    <t>Nátěr betonu mostu akrylátový 2x ochranný pružný OS-C</t>
  </si>
  <si>
    <t>Poznámka k položce:_x000d_
Poznámka k položce: ochranný nátěr obrubníků a říms nad vozovkou dle VL 4 401.01a</t>
  </si>
  <si>
    <t xml:space="preserve">0,3*(7,0*2+20,5)    "š. x dl říms + dl. obrubníků</t>
  </si>
  <si>
    <t>911331141</t>
  </si>
  <si>
    <t>Svodidlo ocelové jednostranné zádržnosti H2 typ KB3 RH2 B se zaberaněním sloupků v rozmezí do 2 m</t>
  </si>
  <si>
    <t xml:space="preserve">(24,0-7,0)*2    "celková délka, odečteno zábradelní svodidlo</t>
  </si>
  <si>
    <t xml:space="preserve">-4,0*4    "odečteny náběhy</t>
  </si>
  <si>
    <t>911331411R</t>
  </si>
  <si>
    <t>Náběh ocelového svodidla jednostranný délky do 4 m se zaberaněním sloupků v rozmezí do 2 m</t>
  </si>
  <si>
    <t xml:space="preserve">4,0*4     "4 ks dl. 4,0 m</t>
  </si>
  <si>
    <t>911334111</t>
  </si>
  <si>
    <t>Svodidlo ocelové zábradelní zádržnosti H2 kotvené do římsy bez výplně</t>
  </si>
  <si>
    <t xml:space="preserve">2*7    "zábradelní svodidlo na římsách</t>
  </si>
  <si>
    <t>911334411R</t>
  </si>
  <si>
    <t>Ukončení ocelového zábradelního madla</t>
  </si>
  <si>
    <t>912211121</t>
  </si>
  <si>
    <t>Montáž směrového sloupku z plastických hmot na svodidlo</t>
  </si>
  <si>
    <t xml:space="preserve">2*2    "po dvou na obou svodidlech</t>
  </si>
  <si>
    <t>40445153</t>
  </si>
  <si>
    <t>sloupek svodidlový plastový</t>
  </si>
  <si>
    <t>916131213</t>
  </si>
  <si>
    <t>Osazení silničního obrubníku betonového stojatého s boční opěrou do lože z betonu prostého</t>
  </si>
  <si>
    <t>Poznámka k položce:_x000d_
Poznámka k položce: silniční obrubník 1000×150×250 do bet. lože s boční opěrkou (lem dlažby za římsami) Obrubníky jsou sníženy na +0 cm v místě napojení na stávající komunikaci na délku obrubníku (1,0 m), a v místě odvodnění komunikace do skluzů</t>
  </si>
  <si>
    <t xml:space="preserve">5,0*2+6,75+3,75    "dle z půdorysu </t>
  </si>
  <si>
    <t>59217031</t>
  </si>
  <si>
    <t>obrubník betonový silniční 1000x150x250mm</t>
  </si>
  <si>
    <t>20,5*1,02 "Přepočtené koeficientem množství</t>
  </si>
  <si>
    <t>916231213</t>
  </si>
  <si>
    <t>Osazení chodníkového obrubníku betonového stojatého s boční opěrou do lože z betonu prostého</t>
  </si>
  <si>
    <t>"odměřeno z půdorysu</t>
  </si>
  <si>
    <t xml:space="preserve">1,2+1,6+1,4+1,7    "zaústění do skluzů v dlažbě za římsami</t>
  </si>
  <si>
    <t xml:space="preserve">(2,7+2,2)*1,2*2    "obruba skluzů - součet dl. x koef. sklonu (1:1,5) - 2x</t>
  </si>
  <si>
    <t xml:space="preserve">5,0*2+6,75+3,75+1,4+1,3    "obruba dlažby za římsami</t>
  </si>
  <si>
    <t xml:space="preserve">(3,0*2+4,0*2)*1,2    "obruba dlažby na vtoku a výtoku x koef. sklonu</t>
  </si>
  <si>
    <t>59217036</t>
  </si>
  <si>
    <t>obrubník betonový parkový přírodní 500x80x250mm</t>
  </si>
  <si>
    <t>57,66*1,02 "Přepočtené koeficientem množství</t>
  </si>
  <si>
    <t>919121132</t>
  </si>
  <si>
    <t>Těsnění spár zálivkou za studena pro komůrky š 20 mm hl 40 mm s těsnicím profilem</t>
  </si>
  <si>
    <t>Poznámka k položce:_x000d_
Poznámka k položce: těsnící zálivka podél obrubníků vč. penetračního nátěru</t>
  </si>
  <si>
    <t xml:space="preserve">7,0*2    "podél říms</t>
  </si>
  <si>
    <t xml:space="preserve">20,5    "podél obrubníků za římsami</t>
  </si>
  <si>
    <t>Poznámka k položce:_x000d_
Poznámka k položce: skluzy za římsami - příkopové tvárnice š. 600 mm do lože z betonu C 20/25n-XF3 tl. 100 mm</t>
  </si>
  <si>
    <t xml:space="preserve">(2,7+2,2)*1,2    "součet dl. x koef. sklonu (1:1,5)</t>
  </si>
  <si>
    <t>998214111</t>
  </si>
  <si>
    <t>Přesun hmot pro mosty montované z dílců ŽB nebo předpjatých v do 20 m</t>
  </si>
  <si>
    <t>998214191</t>
  </si>
  <si>
    <t>Příplatek k přesunu hmot pro mosty montované z dílců ŽB a předpjatých za zvětšený přesun do 1000 m</t>
  </si>
  <si>
    <t>711111001</t>
  </si>
  <si>
    <t>Provedení izolace proti zemní vlhkosti vodorovné za studena nátěrem penetračním</t>
  </si>
  <si>
    <t>"izolace rámu a křídel 1x ALP - odměřeno z výkresu tvaru</t>
  </si>
  <si>
    <t xml:space="preserve">2,4*8,1    "horní plocha rámu - š. x dl. </t>
  </si>
  <si>
    <t>11163150</t>
  </si>
  <si>
    <t>lak penetrační asfaltový</t>
  </si>
  <si>
    <t>Poznámka k položce:_x000d_
Poznámka k položce: Spotřeba 0,3-0,4kg/m2</t>
  </si>
  <si>
    <t>19,44*0,0003 "Přepočtené koeficientem množství</t>
  </si>
  <si>
    <t>711111002</t>
  </si>
  <si>
    <t>Provedení izolace proti zemní vlhkosti vodorovné za studena lakem asfaltovým</t>
  </si>
  <si>
    <t>Poznámka k položce:_x000d_
Poznámka k položce: izolace rámu a křídel 2x ALN - dvojnásobný nátěr - množství dle pol. 711111001 - násobeno koef. 2,0</t>
  </si>
  <si>
    <t>19,44*2 "Přepočtené koeficientem množství</t>
  </si>
  <si>
    <t>11163152</t>
  </si>
  <si>
    <t>lak hydroizolační asfaltový</t>
  </si>
  <si>
    <t>Poznámka k položce:_x000d_
Poznámka k položce: Spotřeba: 0,3-0,5 kg/m2</t>
  </si>
  <si>
    <t>19,44*0,00039 "Přepočtené koeficientem množství</t>
  </si>
  <si>
    <t>711112001</t>
  </si>
  <si>
    <t>Provedení izolace proti zemní vlhkosti svislé za studena nátěrem penetračním</t>
  </si>
  <si>
    <t xml:space="preserve">1,64*2*8,1    "boky rámu - 2x výška x dl.</t>
  </si>
  <si>
    <t xml:space="preserve">1,5*(2,5+0,4)*4    "rub a bok křídel - v. x dl. x 4 křídla</t>
  </si>
  <si>
    <t xml:space="preserve">(7,0*2,3-7,5)*2    "líc křídel a čel propustku - plocha čela a křídel (odečteny viditelné části) x 2 čela</t>
  </si>
  <si>
    <t xml:space="preserve">0,5*7,0*2    "rub říms (pod voz. souvrstvím) - v. x dl. x 2 římsy</t>
  </si>
  <si>
    <t>68,168*0,00034 "Přepočtené koeficientem množství</t>
  </si>
  <si>
    <t>711112002</t>
  </si>
  <si>
    <t>Provedení izolace proti zemní vlhkosti svislé za studena lakem asfaltovým</t>
  </si>
  <si>
    <t>Poznámka k položce:_x000d_
Poznámka k položce: izolace rámu a křídel 2x ALN - dvojnásobný nátěr - množství dle pol. 711112001 - násobeno koef. 2,0</t>
  </si>
  <si>
    <t>68,168*2 "Přepočtené koeficientem množství</t>
  </si>
  <si>
    <t>68,168*0,00041 "Přepočtené koeficientem množství</t>
  </si>
  <si>
    <t>711691172</t>
  </si>
  <si>
    <t>Provedení rubové hydroizolace podchodů ochranné vrstvy z textilie</t>
  </si>
  <si>
    <t>Poznámka k položce:_x000d_
Poznámka k položce: ochrana izolace propustku</t>
  </si>
  <si>
    <t>"plochy vodorovné dle pol. 711111001</t>
  </si>
  <si>
    <t xml:space="preserve">19,44    "horní plocha rámu</t>
  </si>
  <si>
    <t>"plochy svislé dle pol. 711111002</t>
  </si>
  <si>
    <t xml:space="preserve">26,568    "boky rámu</t>
  </si>
  <si>
    <t xml:space="preserve">17,4    "rub a bok křídel</t>
  </si>
  <si>
    <t xml:space="preserve">17,2    "líc křídel a čel propustku</t>
  </si>
  <si>
    <t xml:space="preserve">7,0    "rub říms (pod voz. souvrstvím)</t>
  </si>
  <si>
    <t>69311083</t>
  </si>
  <si>
    <t>geotextilie netkaná separační, ochranná, filtrační, drenážní PP 600g/m2</t>
  </si>
  <si>
    <t>87,608*1,1655 "Přepočtené koeficientem množství</t>
  </si>
  <si>
    <t>998711101</t>
  </si>
  <si>
    <t>Přesun hmot tonážní pro izolace proti vodě, vlhkosti a plynům v objektech výšky do 6 m</t>
  </si>
  <si>
    <t>998711194</t>
  </si>
  <si>
    <t>Příplatek k přesunu hmot tonážní 711 za zvětšený přesun do 1000 m</t>
  </si>
  <si>
    <t>SO 202 - Propustek v km 0...</t>
  </si>
  <si>
    <t xml:space="preserve">15,0    "dle SO 001.2- pol. 171153101</t>
  </si>
  <si>
    <t xml:space="preserve">79,2    "zemina pro násypy komunikace a násypy kuželů dle pol. 171152112</t>
  </si>
  <si>
    <t xml:space="preserve">21,596    "zemina pro zásyp propustku dle pol. 174151101</t>
  </si>
  <si>
    <t>100,796*2 "Přepočtené koeficientem množství</t>
  </si>
  <si>
    <t>Poznámka k položce:_x000d_
Poznámka k položce: pročištění koryta vodoteče od nánosů na vtoku a výtoku v dl. 20 m, tl. nánosů cca 0,5 m s naložením na dopr. prostředek</t>
  </si>
  <si>
    <t xml:space="preserve">0,5*1,5*20,0*2    "odhad - cca tl. x cca š. x dl.</t>
  </si>
  <si>
    <t xml:space="preserve">50,336    "odvoz nevhodného výkopu na skládku dle pol. 171251201</t>
  </si>
  <si>
    <t xml:space="preserve">100,796    "dovoz vhodné zeminy pro násypy a zásypy dle pol. 122251403</t>
  </si>
  <si>
    <t>151,132*6 "Přepočtené koeficientem množství</t>
  </si>
  <si>
    <t xml:space="preserve">1,2*(10,0+10,0)    "na výtoku - průměrná v. zásypu x součet ploch z půdorysu</t>
  </si>
  <si>
    <t xml:space="preserve">1,6*(23,3+11,2)    "na vtoku - dtto</t>
  </si>
  <si>
    <t>50,336*2 "Přepočtené koeficientem množství</t>
  </si>
  <si>
    <t xml:space="preserve">30,0    "zemina z výkopu pro čištění koryta vodoteče dle pol. 124153100</t>
  </si>
  <si>
    <t xml:space="preserve">5,336    "zemina z výkopu rýh pro prahy dle pol. 132251101</t>
  </si>
  <si>
    <t xml:space="preserve">0,15*2,4*6,5    "nad propustkem - tl. x š. x dl.</t>
  </si>
  <si>
    <t xml:space="preserve">(7,0*3,0+33,2)*1,41    "vtok a výtok - součet ploch x koef. sklonu 1:1</t>
  </si>
  <si>
    <t xml:space="preserve">0,5*0,8*7,0*1,15    "na výtoku - š. x v. x dl. x rezerva na sklon</t>
  </si>
  <si>
    <t xml:space="preserve">0,5*0,8*4,6*1,15    "na vtoku - š. x v. x dl. x rezerva na sklon</t>
  </si>
  <si>
    <t xml:space="preserve">10,5    "dle výkresu tvaru D3.6 - rámové prefabrikáty z betonu C 35/45 </t>
  </si>
  <si>
    <t xml:space="preserve">14,45    "dle výkresu tvaru D3.6 - prefabrikovaná křídla a římsy </t>
  </si>
  <si>
    <t>451315133R</t>
  </si>
  <si>
    <t>Výplň potrubí prostým betonem tř. C 8/10</t>
  </si>
  <si>
    <t>Poznámka k položce:_x000d_
Poznámka k položce: výplň provizorního obtoku (ocel. potrubí DN 800) po dokončení stavby propustku hubeným betonem vč. zaslepení roury</t>
  </si>
  <si>
    <t xml:space="preserve">(3,14*0,4*0,4)*18,5*1,1    "průřez x dl. obtoku x rez. 10%</t>
  </si>
  <si>
    <t xml:space="preserve">0,4*1,34*6,5*2    "tl. x v. x dl. x 2 boky - dle výkresu tvaru</t>
  </si>
  <si>
    <t xml:space="preserve">4,8+9,3    "dlažba za římsami u skluzů (směr Hošťka) - součet ploch</t>
  </si>
  <si>
    <t xml:space="preserve">0,3*(7,0*2+21,0)    "š. x dl říms + dl. obrubníků</t>
  </si>
  <si>
    <t xml:space="preserve">5,0*2+6,75+3,75 "dle z půdorysu </t>
  </si>
  <si>
    <t xml:space="preserve">(1,3+2,2)*1,2*2    "obruba skluzů - součet dl. x koef. sklonu (1:1,5) - 2x</t>
  </si>
  <si>
    <t xml:space="preserve">(3,5+2,3+3,7+1,6+2,0+3,0*2)*1,2    "obruba dlažby na vtoku a výtoku x koef. sklonu</t>
  </si>
  <si>
    <t>60,42*1,02 "Přepočtené koeficientem množství</t>
  </si>
  <si>
    <t xml:space="preserve">(1,3+2,2)*1,2    "součet dl. x koef. sklonu (1:1,5)</t>
  </si>
  <si>
    <t>Poznámka k položce:_x000d_
Poznámka k položce: izolace rámu a křídel 2x ALN - dvojnásobný nátěr - množství dle pol. 711111001 - násobeno koef. 2</t>
  </si>
  <si>
    <t xml:space="preserve">1,34*2*8,1    "boky rámu - 2x výška x dl.</t>
  </si>
  <si>
    <t>63,308*0,00034 "Přepočtené koeficientem množství</t>
  </si>
  <si>
    <t>Poznámka k položce:_x000d_
Poznámka k položce: izolace rámu a křídel 2x ALN - dvojnásobný nátěr - množství dle pol. 711112001 - násobeno koef. 2</t>
  </si>
  <si>
    <t xml:space="preserve">21,708    "boky rámu</t>
  </si>
  <si>
    <t>82,748*1,1655 "Přepočtené koeficientem množství</t>
  </si>
  <si>
    <t>000 - Všeobecné položky</t>
  </si>
  <si>
    <t xml:space="preserve">    VRN3 - Zařízení staveniště</t>
  </si>
  <si>
    <t xml:space="preserve">    VRN4 - Inženýrská činnost</t>
  </si>
  <si>
    <t>011002000</t>
  </si>
  <si>
    <t>Průzkumné práce</t>
  </si>
  <si>
    <t>Poznámka k položce:_x000d_
Poznámka k položce: zaměření a ochrana stávajících inženýrských sítí</t>
  </si>
  <si>
    <t>Poznámka k položce:_x000d_
Poznámka k položce: geodetické zaměření celého úseku stavby před jejím zahájením</t>
  </si>
  <si>
    <t>012303000</t>
  </si>
  <si>
    <t>Geodetické práce po výstavbě</t>
  </si>
  <si>
    <t>Poznámka k položce:_x000d_
Poznámka k položce: geodetické zaměření celého úseku stavby po jejím dokončení, zpracování GP pro majetkoprávní vypořádání, zaměření skutečného provedení stavby</t>
  </si>
  <si>
    <t>013254000</t>
  </si>
  <si>
    <t>Dokumentace skutečného provedení stavby</t>
  </si>
  <si>
    <t>Poznámka k položce:_x000d_
Poznámka k položce: pro celou stavbu</t>
  </si>
  <si>
    <t>013294000</t>
  </si>
  <si>
    <t>Ostatní dokumentace</t>
  </si>
  <si>
    <t>Poznámka k položce:_x000d_
Poznámka k položce: výrobně technická dokumentace prefabrikovaných dílců</t>
  </si>
  <si>
    <t>VRN3</t>
  </si>
  <si>
    <t>Zařízení staveniště</t>
  </si>
  <si>
    <t>030001000</t>
  </si>
  <si>
    <t>Poznámka k položce:_x000d_
Poznámka k položce: zřízení, provoz a a odstranění</t>
  </si>
  <si>
    <t>034503000</t>
  </si>
  <si>
    <t>Informační tabule na staveništi</t>
  </si>
  <si>
    <t>VRN4</t>
  </si>
  <si>
    <t>Inženýrská činnost</t>
  </si>
  <si>
    <t>042903001R</t>
  </si>
  <si>
    <t>Ostatní posudky - projednání DIO</t>
  </si>
  <si>
    <t>043194000</t>
  </si>
  <si>
    <t>Ostatní zkoušky</t>
  </si>
  <si>
    <t>Poznámka k položce:_x000d_
Poznámka k položce: provádění zkoušek - certifikáty materiálů, zpracování závěrečné zprávy, fotodokumentace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</si>
</sst>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CU2025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Hostka - Most ev.c. 19853-1 Hostka - Zebraky - rekonstrukce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001.1 - Demolice SO 201'!J30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001.1 - Demolice SO 201'!P125</f>
        <v>0</v>
      </c>
      <c r="AV95" s="129">
        <f>'SO 001.1 - Demolice SO 201'!J33</f>
        <v>0</v>
      </c>
      <c r="AW95" s="129">
        <f>'SO 001.1 - Demolice SO 201'!J34</f>
        <v>0</v>
      </c>
      <c r="AX95" s="129">
        <f>'SO 001.1 - Demolice SO 201'!J35</f>
        <v>0</v>
      </c>
      <c r="AY95" s="129">
        <f>'SO 001.1 - Demolice SO 201'!J36</f>
        <v>0</v>
      </c>
      <c r="AZ95" s="129">
        <f>'SO 001.1 - Demolice SO 201'!F33</f>
        <v>0</v>
      </c>
      <c r="BA95" s="129">
        <f>'SO 001.1 - Demolice SO 201'!F34</f>
        <v>0</v>
      </c>
      <c r="BB95" s="129">
        <f>'SO 001.1 - Demolice SO 201'!F35</f>
        <v>0</v>
      </c>
      <c r="BC95" s="129">
        <f>'SO 001.1 - Demolice SO 201'!F36</f>
        <v>0</v>
      </c>
      <c r="BD95" s="131">
        <f>'SO 001.1 - Demolice SO 201'!F37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24.7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001.2 - Demolice SO 202'!J30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'SO 001.2 - Demolice SO 202'!P126</f>
        <v>0</v>
      </c>
      <c r="AV96" s="129">
        <f>'SO 001.2 - Demolice SO 202'!J33</f>
        <v>0</v>
      </c>
      <c r="AW96" s="129">
        <f>'SO 001.2 - Demolice SO 202'!J34</f>
        <v>0</v>
      </c>
      <c r="AX96" s="129">
        <f>'SO 001.2 - Demolice SO 202'!J35</f>
        <v>0</v>
      </c>
      <c r="AY96" s="129">
        <f>'SO 001.2 - Demolice SO 202'!J36</f>
        <v>0</v>
      </c>
      <c r="AZ96" s="129">
        <f>'SO 001.2 - Demolice SO 202'!F33</f>
        <v>0</v>
      </c>
      <c r="BA96" s="129">
        <f>'SO 001.2 - Demolice SO 202'!F34</f>
        <v>0</v>
      </c>
      <c r="BB96" s="129">
        <f>'SO 001.2 - Demolice SO 202'!F35</f>
        <v>0</v>
      </c>
      <c r="BC96" s="129">
        <f>'SO 001.2 - Demolice SO 202'!F36</f>
        <v>0</v>
      </c>
      <c r="BD96" s="131">
        <f>'SO 001.2 - Demolice SO 202'!F37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101 - Dopravně inženýr...'!J30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'SO 101 - Dopravně inženýr...'!P118</f>
        <v>0</v>
      </c>
      <c r="AV97" s="129">
        <f>'SO 101 - Dopravně inženýr...'!J33</f>
        <v>0</v>
      </c>
      <c r="AW97" s="129">
        <f>'SO 101 - Dopravně inženýr...'!J34</f>
        <v>0</v>
      </c>
      <c r="AX97" s="129">
        <f>'SO 101 - Dopravně inženýr...'!J35</f>
        <v>0</v>
      </c>
      <c r="AY97" s="129">
        <f>'SO 101 - Dopravně inženýr...'!J36</f>
        <v>0</v>
      </c>
      <c r="AZ97" s="129">
        <f>'SO 101 - Dopravně inženýr...'!F33</f>
        <v>0</v>
      </c>
      <c r="BA97" s="129">
        <f>'SO 101 - Dopravně inženýr...'!F34</f>
        <v>0</v>
      </c>
      <c r="BB97" s="129">
        <f>'SO 101 - Dopravně inženýr...'!F35</f>
        <v>0</v>
      </c>
      <c r="BC97" s="129">
        <f>'SO 101 - Dopravně inženýr...'!F36</f>
        <v>0</v>
      </c>
      <c r="BD97" s="131">
        <f>'SO 101 - Dopravně inženýr...'!F37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102 - Úprava komunikac...'!J30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'SO 102 - Úprava komunikac...'!P124</f>
        <v>0</v>
      </c>
      <c r="AV98" s="129">
        <f>'SO 102 - Úprava komunikac...'!J33</f>
        <v>0</v>
      </c>
      <c r="AW98" s="129">
        <f>'SO 102 - Úprava komunikac...'!J34</f>
        <v>0</v>
      </c>
      <c r="AX98" s="129">
        <f>'SO 102 - Úprava komunikac...'!J35</f>
        <v>0</v>
      </c>
      <c r="AY98" s="129">
        <f>'SO 102 - Úprava komunikac...'!J36</f>
        <v>0</v>
      </c>
      <c r="AZ98" s="129">
        <f>'SO 102 - Úprava komunikac...'!F33</f>
        <v>0</v>
      </c>
      <c r="BA98" s="129">
        <f>'SO 102 - Úprava komunikac...'!F34</f>
        <v>0</v>
      </c>
      <c r="BB98" s="129">
        <f>'SO 102 - Úprava komunikac...'!F35</f>
        <v>0</v>
      </c>
      <c r="BC98" s="129">
        <f>'SO 102 - Úprava komunikac...'!F36</f>
        <v>0</v>
      </c>
      <c r="BD98" s="131">
        <f>'SO 102 - Úprava komunikac...'!F37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201 - Most ev.č 19853-...'!J30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'SO 201 - Most ev.č 19853-...'!P126</f>
        <v>0</v>
      </c>
      <c r="AV99" s="129">
        <f>'SO 201 - Most ev.č 19853-...'!J33</f>
        <v>0</v>
      </c>
      <c r="AW99" s="129">
        <f>'SO 201 - Most ev.č 19853-...'!J34</f>
        <v>0</v>
      </c>
      <c r="AX99" s="129">
        <f>'SO 201 - Most ev.č 19853-...'!J35</f>
        <v>0</v>
      </c>
      <c r="AY99" s="129">
        <f>'SO 201 - Most ev.č 19853-...'!J36</f>
        <v>0</v>
      </c>
      <c r="AZ99" s="129">
        <f>'SO 201 - Most ev.č 19853-...'!F33</f>
        <v>0</v>
      </c>
      <c r="BA99" s="129">
        <f>'SO 201 - Most ev.č 19853-...'!F34</f>
        <v>0</v>
      </c>
      <c r="BB99" s="129">
        <f>'SO 201 - Most ev.č 19853-...'!F35</f>
        <v>0</v>
      </c>
      <c r="BC99" s="129">
        <f>'SO 201 - Most ev.č 19853-...'!F36</f>
        <v>0</v>
      </c>
      <c r="BD99" s="131">
        <f>'SO 201 - Most ev.č 19853-...'!F37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16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202 - Propustek v km 0...'!J30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'SO 202 - Propustek v km 0...'!P126</f>
        <v>0</v>
      </c>
      <c r="AV100" s="129">
        <f>'SO 202 - Propustek v km 0...'!J33</f>
        <v>0</v>
      </c>
      <c r="AW100" s="129">
        <f>'SO 202 - Propustek v km 0...'!J34</f>
        <v>0</v>
      </c>
      <c r="AX100" s="129">
        <f>'SO 202 - Propustek v km 0...'!J35</f>
        <v>0</v>
      </c>
      <c r="AY100" s="129">
        <f>'SO 202 - Propustek v km 0...'!J36</f>
        <v>0</v>
      </c>
      <c r="AZ100" s="129">
        <f>'SO 202 - Propustek v km 0...'!F33</f>
        <v>0</v>
      </c>
      <c r="BA100" s="129">
        <f>'SO 202 - Propustek v km 0...'!F34</f>
        <v>0</v>
      </c>
      <c r="BB100" s="129">
        <f>'SO 202 - Propustek v km 0...'!F35</f>
        <v>0</v>
      </c>
      <c r="BC100" s="129">
        <f>'SO 202 - Propustek v km 0...'!F36</f>
        <v>0</v>
      </c>
      <c r="BD100" s="131">
        <f>'SO 202 - Propustek v km 0...'!F37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'000 - Všeobecné položky'!J30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33">
        <v>0</v>
      </c>
      <c r="AT101" s="134">
        <f>ROUND(SUM(AV101:AW101),2)</f>
        <v>0</v>
      </c>
      <c r="AU101" s="135">
        <f>'000 - Všeobecné položky'!P120</f>
        <v>0</v>
      </c>
      <c r="AV101" s="134">
        <f>'000 - Všeobecné položky'!J33</f>
        <v>0</v>
      </c>
      <c r="AW101" s="134">
        <f>'000 - Všeobecné položky'!J34</f>
        <v>0</v>
      </c>
      <c r="AX101" s="134">
        <f>'000 - Všeobecné položky'!J35</f>
        <v>0</v>
      </c>
      <c r="AY101" s="134">
        <f>'000 - Všeobecné položky'!J36</f>
        <v>0</v>
      </c>
      <c r="AZ101" s="134">
        <f>'000 - Všeobecné položky'!F33</f>
        <v>0</v>
      </c>
      <c r="BA101" s="134">
        <f>'000 - Všeobecné položky'!F34</f>
        <v>0</v>
      </c>
      <c r="BB101" s="134">
        <f>'000 - Všeobecné položky'!F35</f>
        <v>0</v>
      </c>
      <c r="BC101" s="134">
        <f>'000 - Všeobecné položky'!F36</f>
        <v>0</v>
      </c>
      <c r="BD101" s="136">
        <f>'000 - Všeobecné položky'!F37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3Am7ML7zDCpmFWdw/He8hhoXQuEuT8nitNTddfo8nvGodOMtBkb1gE1mWV7d4FDriIxNF06TDhJ/ELNvH/otGg==" hashValue="Q+wKeP39a1XKNWU1pHHAezBStYAuccu/qTVhe9Sc+LPT9jERB/mcu6Qyne6QnDTBp155nSj9EPLQGRwQIFgQz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.1 - Demolice SO 201'!C2" display="/"/>
    <hyperlink ref="A96" location="'SO 001.2 - Demolice SO 202'!C2" display="/"/>
    <hyperlink ref="A97" location="'SO 101 - Dopravně inženýr...'!C2" display="/"/>
    <hyperlink ref="A98" location="'SO 102 - Úprava komunikac...'!C2" display="/"/>
    <hyperlink ref="A99" location="'SO 201 - Most ev.č 19853-...'!C2" display="/"/>
    <hyperlink ref="A100" location="'SO 202 - Propustek v km 0...'!C2" display="/"/>
    <hyperlink ref="A101" location="'000 - Všeobecné polož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ROUND((SUM(BE125:BE227)),  2)</f>
        <v>0</v>
      </c>
      <c r="G33" s="39"/>
      <c r="H33" s="39"/>
      <c r="I33" s="156">
        <v>0.20999999999999999</v>
      </c>
      <c r="J33" s="155">
        <f>ROUND(((SUM(BE125:BE227))*I33),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ROUND((SUM(BF125:BF227)),  2)</f>
        <v>0</v>
      </c>
      <c r="G34" s="39"/>
      <c r="H34" s="39"/>
      <c r="I34" s="156">
        <v>0.12</v>
      </c>
      <c r="J34" s="155">
        <f>ROUND(((SUM(BF125:BF227))*I34),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ROUND((SUM(BG125:BG227)),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ROUND((SUM(BH125:BH227)),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ROUND((SUM(BI125:BI227)),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001.1 - Demolice SO 201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J172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J206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115</v>
      </c>
      <c r="E102" s="183"/>
      <c r="F102" s="183"/>
      <c r="G102" s="183"/>
      <c r="H102" s="183"/>
      <c r="I102" s="183"/>
      <c r="J102" s="184">
        <f>J211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89"/>
      <c r="J103" s="190">
        <f>J212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117</v>
      </c>
      <c r="E104" s="183"/>
      <c r="F104" s="183"/>
      <c r="G104" s="183"/>
      <c r="H104" s="183"/>
      <c r="I104" s="183"/>
      <c r="J104" s="184">
        <f>J223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89"/>
      <c r="J105" s="190">
        <f>J224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Hostka - Most ev.c. 19853-1 Hostka - Zebraky - rekonstrukce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001.1 - Demolice SO 201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13. 1. 2025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120</v>
      </c>
      <c r="D124" s="195" t="s">
        <v>58</v>
      </c>
      <c r="E124" s="195" t="s">
        <v>54</v>
      </c>
      <c r="F124" s="195" t="s">
        <v>55</v>
      </c>
      <c r="G124" s="195" t="s">
        <v>121</v>
      </c>
      <c r="H124" s="195" t="s">
        <v>122</v>
      </c>
      <c r="I124" s="195" t="s">
        <v>123</v>
      </c>
      <c r="J124" s="196" t="s">
        <v>107</v>
      </c>
      <c r="K124" s="197" t="s">
        <v>124</v>
      </c>
      <c r="L124" s="198"/>
      <c r="M124" s="101" t="s">
        <v>1</v>
      </c>
      <c r="N124" s="102" t="s">
        <v>37</v>
      </c>
      <c r="O124" s="102" t="s">
        <v>125</v>
      </c>
      <c r="P124" s="102" t="s">
        <v>126</v>
      </c>
      <c r="Q124" s="102" t="s">
        <v>127</v>
      </c>
      <c r="R124" s="102" t="s">
        <v>128</v>
      </c>
      <c r="S124" s="102" t="s">
        <v>129</v>
      </c>
      <c r="T124" s="103" t="s">
        <v>130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131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P126+P211+P223</f>
        <v>0</v>
      </c>
      <c r="Q125" s="105"/>
      <c r="R125" s="201">
        <f>R126+R211+R223</f>
        <v>4.5296290999999993</v>
      </c>
      <c r="S125" s="105"/>
      <c r="T125" s="202">
        <f>T126+T211+T223</f>
        <v>89.451560000000001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109</v>
      </c>
      <c r="BK125" s="203">
        <f>BK126+BK211+BK223</f>
        <v>0</v>
      </c>
    </row>
    <row r="126" s="12" customFormat="1" ht="25.92" customHeight="1">
      <c r="A126" s="12"/>
      <c r="B126" s="204"/>
      <c r="C126" s="205"/>
      <c r="D126" s="206" t="s">
        <v>72</v>
      </c>
      <c r="E126" s="207" t="s">
        <v>132</v>
      </c>
      <c r="F126" s="207" t="s">
        <v>133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P127+P172+P185+P206</f>
        <v>0</v>
      </c>
      <c r="Q126" s="212"/>
      <c r="R126" s="213">
        <f>R127+R172+R185+R206</f>
        <v>4.5296290999999993</v>
      </c>
      <c r="S126" s="212"/>
      <c r="T126" s="214">
        <f>T127+T172+T185+T206</f>
        <v>89.304000000000002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81</v>
      </c>
      <c r="AT126" s="216" t="s">
        <v>72</v>
      </c>
      <c r="AU126" s="216" t="s">
        <v>73</v>
      </c>
      <c r="AY126" s="215" t="s">
        <v>134</v>
      </c>
      <c r="BK126" s="217">
        <f>BK127+BK172+BK185+BK206</f>
        <v>0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81</v>
      </c>
      <c r="F127" s="218" t="s">
        <v>135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SUM(P128:P171)</f>
        <v>0</v>
      </c>
      <c r="Q127" s="212"/>
      <c r="R127" s="213">
        <f>SUM(R128:R171)</f>
        <v>0.00080000000000000004</v>
      </c>
      <c r="S127" s="212"/>
      <c r="T127" s="214">
        <f>SUM(T128:T171)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81</v>
      </c>
      <c r="AT127" s="216" t="s">
        <v>72</v>
      </c>
      <c r="AU127" s="216" t="s">
        <v>81</v>
      </c>
      <c r="AY127" s="215" t="s">
        <v>134</v>
      </c>
      <c r="BK127" s="217">
        <f>SUM(BK128:BK171)</f>
        <v>0</v>
      </c>
    </row>
    <row r="128" s="2" customFormat="1" ht="24.15" customHeight="1">
      <c r="A128" s="39"/>
      <c r="B128" s="40"/>
      <c r="C128" s="220" t="s">
        <v>81</v>
      </c>
      <c r="D128" s="220" t="s">
        <v>136</v>
      </c>
      <c r="E128" s="221" t="s">
        <v>137</v>
      </c>
      <c r="F128" s="222" t="s">
        <v>138</v>
      </c>
      <c r="G128" s="223" t="s">
        <v>139</v>
      </c>
      <c r="H128" s="224">
        <v>20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4.0000000000000003E-05</v>
      </c>
      <c r="R128" s="230">
        <f>Q128*H128</f>
        <v>0.00080000000000000004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140</v>
      </c>
      <c r="AT128" s="232" t="s">
        <v>136</v>
      </c>
      <c r="AU128" s="232" t="s">
        <v>83</v>
      </c>
      <c r="AY128" s="18" t="s">
        <v>134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81</v>
      </c>
      <c r="BK128" s="233">
        <f>ROUND(I128*H128,2)</f>
        <v>0</v>
      </c>
      <c r="BL128" s="18" t="s">
        <v>140</v>
      </c>
      <c r="BM128" s="232" t="s">
        <v>83</v>
      </c>
    </row>
    <row r="129" s="2" customFormat="1">
      <c r="A129" s="39"/>
      <c r="B129" s="40"/>
      <c r="C129" s="41"/>
      <c r="D129" s="234" t="s">
        <v>141</v>
      </c>
      <c r="E129" s="41"/>
      <c r="F129" s="235" t="s">
        <v>142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83</v>
      </c>
    </row>
    <row r="130" s="2" customFormat="1">
      <c r="A130" s="39"/>
      <c r="B130" s="40"/>
      <c r="C130" s="41"/>
      <c r="D130" s="234" t="s">
        <v>143</v>
      </c>
      <c r="E130" s="41"/>
      <c r="F130" s="239" t="s">
        <v>144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83</v>
      </c>
    </row>
    <row r="131" s="2" customFormat="1" ht="33" customHeight="1">
      <c r="A131" s="39"/>
      <c r="B131" s="40"/>
      <c r="C131" s="220" t="s">
        <v>83</v>
      </c>
      <c r="D131" s="220" t="s">
        <v>136</v>
      </c>
      <c r="E131" s="221" t="s">
        <v>145</v>
      </c>
      <c r="F131" s="222" t="s">
        <v>146</v>
      </c>
      <c r="G131" s="223" t="s">
        <v>147</v>
      </c>
      <c r="H131" s="224">
        <v>15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140</v>
      </c>
      <c r="AT131" s="232" t="s">
        <v>136</v>
      </c>
      <c r="AU131" s="232" t="s">
        <v>83</v>
      </c>
      <c r="AY131" s="18" t="s">
        <v>134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140</v>
      </c>
      <c r="BM131" s="232" t="s">
        <v>140</v>
      </c>
    </row>
    <row r="132" s="2" customFormat="1">
      <c r="A132" s="39"/>
      <c r="B132" s="40"/>
      <c r="C132" s="41"/>
      <c r="D132" s="234" t="s">
        <v>141</v>
      </c>
      <c r="E132" s="41"/>
      <c r="F132" s="235" t="s">
        <v>148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141</v>
      </c>
      <c r="AU132" s="18" t="s">
        <v>83</v>
      </c>
    </row>
    <row r="133" s="2" customFormat="1">
      <c r="A133" s="39"/>
      <c r="B133" s="40"/>
      <c r="C133" s="41"/>
      <c r="D133" s="234" t="s">
        <v>143</v>
      </c>
      <c r="E133" s="41"/>
      <c r="F133" s="239" t="s">
        <v>149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83</v>
      </c>
    </row>
    <row r="134" s="13" customFormat="1">
      <c r="A134" s="13"/>
      <c r="B134" s="240"/>
      <c r="C134" s="241"/>
      <c r="D134" s="234" t="s">
        <v>150</v>
      </c>
      <c r="E134" s="242" t="s">
        <v>1</v>
      </c>
      <c r="F134" s="243" t="s">
        <v>151</v>
      </c>
      <c r="G134" s="241"/>
      <c r="H134" s="244">
        <v>15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150</v>
      </c>
      <c r="AU134" s="250" t="s">
        <v>83</v>
      </c>
      <c r="AV134" s="13" t="s">
        <v>83</v>
      </c>
      <c r="AW134" s="13" t="s">
        <v>30</v>
      </c>
      <c r="AX134" s="13" t="s">
        <v>73</v>
      </c>
      <c r="AY134" s="250" t="s">
        <v>134</v>
      </c>
    </row>
    <row r="135" s="14" customFormat="1">
      <c r="A135" s="14"/>
      <c r="B135" s="251"/>
      <c r="C135" s="252"/>
      <c r="D135" s="234" t="s">
        <v>150</v>
      </c>
      <c r="E135" s="253" t="s">
        <v>1</v>
      </c>
      <c r="F135" s="254" t="s">
        <v>152</v>
      </c>
      <c r="G135" s="252"/>
      <c r="H135" s="255">
        <v>15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150</v>
      </c>
      <c r="AU135" s="261" t="s">
        <v>83</v>
      </c>
      <c r="AV135" s="14" t="s">
        <v>140</v>
      </c>
      <c r="AW135" s="14" t="s">
        <v>30</v>
      </c>
      <c r="AX135" s="14" t="s">
        <v>81</v>
      </c>
      <c r="AY135" s="261" t="s">
        <v>134</v>
      </c>
    </row>
    <row r="136" s="2" customFormat="1" ht="33" customHeight="1">
      <c r="A136" s="39"/>
      <c r="B136" s="40"/>
      <c r="C136" s="220" t="s">
        <v>153</v>
      </c>
      <c r="D136" s="220" t="s">
        <v>136</v>
      </c>
      <c r="E136" s="221" t="s">
        <v>154</v>
      </c>
      <c r="F136" s="222" t="s">
        <v>155</v>
      </c>
      <c r="G136" s="223" t="s">
        <v>147</v>
      </c>
      <c r="H136" s="224">
        <v>22.5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140</v>
      </c>
      <c r="AT136" s="232" t="s">
        <v>136</v>
      </c>
      <c r="AU136" s="232" t="s">
        <v>83</v>
      </c>
      <c r="AY136" s="18" t="s">
        <v>134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140</v>
      </c>
      <c r="BM136" s="232" t="s">
        <v>156</v>
      </c>
    </row>
    <row r="137" s="2" customFormat="1">
      <c r="A137" s="39"/>
      <c r="B137" s="40"/>
      <c r="C137" s="41"/>
      <c r="D137" s="234" t="s">
        <v>141</v>
      </c>
      <c r="E137" s="41"/>
      <c r="F137" s="235" t="s">
        <v>157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83</v>
      </c>
    </row>
    <row r="138" s="2" customFormat="1">
      <c r="A138" s="39"/>
      <c r="B138" s="40"/>
      <c r="C138" s="41"/>
      <c r="D138" s="234" t="s">
        <v>143</v>
      </c>
      <c r="E138" s="41"/>
      <c r="F138" s="239" t="s">
        <v>158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83</v>
      </c>
    </row>
    <row r="139" s="13" customFormat="1">
      <c r="A139" s="13"/>
      <c r="B139" s="240"/>
      <c r="C139" s="241"/>
      <c r="D139" s="234" t="s">
        <v>150</v>
      </c>
      <c r="E139" s="242" t="s">
        <v>1</v>
      </c>
      <c r="F139" s="243" t="s">
        <v>159</v>
      </c>
      <c r="G139" s="241"/>
      <c r="H139" s="244">
        <v>22.5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150</v>
      </c>
      <c r="AU139" s="250" t="s">
        <v>83</v>
      </c>
      <c r="AV139" s="13" t="s">
        <v>83</v>
      </c>
      <c r="AW139" s="13" t="s">
        <v>30</v>
      </c>
      <c r="AX139" s="13" t="s">
        <v>73</v>
      </c>
      <c r="AY139" s="250" t="s">
        <v>134</v>
      </c>
    </row>
    <row r="140" s="14" customFormat="1">
      <c r="A140" s="14"/>
      <c r="B140" s="251"/>
      <c r="C140" s="252"/>
      <c r="D140" s="234" t="s">
        <v>150</v>
      </c>
      <c r="E140" s="253" t="s">
        <v>1</v>
      </c>
      <c r="F140" s="254" t="s">
        <v>152</v>
      </c>
      <c r="G140" s="252"/>
      <c r="H140" s="255">
        <v>22.5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150</v>
      </c>
      <c r="AU140" s="261" t="s">
        <v>83</v>
      </c>
      <c r="AV140" s="14" t="s">
        <v>140</v>
      </c>
      <c r="AW140" s="14" t="s">
        <v>30</v>
      </c>
      <c r="AX140" s="14" t="s">
        <v>81</v>
      </c>
      <c r="AY140" s="261" t="s">
        <v>134</v>
      </c>
    </row>
    <row r="141" s="2" customFormat="1" ht="33" customHeight="1">
      <c r="A141" s="39"/>
      <c r="B141" s="40"/>
      <c r="C141" s="220" t="s">
        <v>140</v>
      </c>
      <c r="D141" s="220" t="s">
        <v>136</v>
      </c>
      <c r="E141" s="221" t="s">
        <v>160</v>
      </c>
      <c r="F141" s="222" t="s">
        <v>161</v>
      </c>
      <c r="G141" s="223" t="s">
        <v>147</v>
      </c>
      <c r="H141" s="224">
        <v>101.40000000000001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140</v>
      </c>
      <c r="AT141" s="232" t="s">
        <v>136</v>
      </c>
      <c r="AU141" s="232" t="s">
        <v>83</v>
      </c>
      <c r="AY141" s="18" t="s">
        <v>134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81</v>
      </c>
      <c r="BK141" s="233">
        <f>ROUND(I141*H141,2)</f>
        <v>0</v>
      </c>
      <c r="BL141" s="18" t="s">
        <v>140</v>
      </c>
      <c r="BM141" s="232" t="s">
        <v>162</v>
      </c>
    </row>
    <row r="142" s="2" customFormat="1">
      <c r="A142" s="39"/>
      <c r="B142" s="40"/>
      <c r="C142" s="41"/>
      <c r="D142" s="234" t="s">
        <v>141</v>
      </c>
      <c r="E142" s="41"/>
      <c r="F142" s="235" t="s">
        <v>163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141</v>
      </c>
      <c r="AU142" s="18" t="s">
        <v>83</v>
      </c>
    </row>
    <row r="143" s="2" customFormat="1">
      <c r="A143" s="39"/>
      <c r="B143" s="40"/>
      <c r="C143" s="41"/>
      <c r="D143" s="234" t="s">
        <v>143</v>
      </c>
      <c r="E143" s="41"/>
      <c r="F143" s="239" t="s">
        <v>164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83</v>
      </c>
    </row>
    <row r="144" s="13" customFormat="1">
      <c r="A144" s="13"/>
      <c r="B144" s="240"/>
      <c r="C144" s="241"/>
      <c r="D144" s="234" t="s">
        <v>150</v>
      </c>
      <c r="E144" s="242" t="s">
        <v>1</v>
      </c>
      <c r="F144" s="243" t="s">
        <v>165</v>
      </c>
      <c r="G144" s="241"/>
      <c r="H144" s="244">
        <v>101.40000000000001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150</v>
      </c>
      <c r="AU144" s="250" t="s">
        <v>83</v>
      </c>
      <c r="AV144" s="13" t="s">
        <v>83</v>
      </c>
      <c r="AW144" s="13" t="s">
        <v>30</v>
      </c>
      <c r="AX144" s="13" t="s">
        <v>73</v>
      </c>
      <c r="AY144" s="250" t="s">
        <v>134</v>
      </c>
    </row>
    <row r="145" s="14" customFormat="1">
      <c r="A145" s="14"/>
      <c r="B145" s="251"/>
      <c r="C145" s="252"/>
      <c r="D145" s="234" t="s">
        <v>150</v>
      </c>
      <c r="E145" s="253" t="s">
        <v>1</v>
      </c>
      <c r="F145" s="254" t="s">
        <v>152</v>
      </c>
      <c r="G145" s="252"/>
      <c r="H145" s="255">
        <v>101.40000000000001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150</v>
      </c>
      <c r="AU145" s="261" t="s">
        <v>83</v>
      </c>
      <c r="AV145" s="14" t="s">
        <v>140</v>
      </c>
      <c r="AW145" s="14" t="s">
        <v>30</v>
      </c>
      <c r="AX145" s="14" t="s">
        <v>81</v>
      </c>
      <c r="AY145" s="261" t="s">
        <v>134</v>
      </c>
    </row>
    <row r="146" s="2" customFormat="1" ht="33" customHeight="1">
      <c r="A146" s="39"/>
      <c r="B146" s="40"/>
      <c r="C146" s="220" t="s">
        <v>166</v>
      </c>
      <c r="D146" s="220" t="s">
        <v>136</v>
      </c>
      <c r="E146" s="221" t="s">
        <v>167</v>
      </c>
      <c r="F146" s="222" t="s">
        <v>168</v>
      </c>
      <c r="G146" s="223" t="s">
        <v>147</v>
      </c>
      <c r="H146" s="224">
        <v>108.90000000000001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140</v>
      </c>
      <c r="AT146" s="232" t="s">
        <v>136</v>
      </c>
      <c r="AU146" s="232" t="s">
        <v>83</v>
      </c>
      <c r="AY146" s="18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140</v>
      </c>
      <c r="BM146" s="232" t="s">
        <v>169</v>
      </c>
    </row>
    <row r="147" s="2" customFormat="1">
      <c r="A147" s="39"/>
      <c r="B147" s="40"/>
      <c r="C147" s="41"/>
      <c r="D147" s="234" t="s">
        <v>141</v>
      </c>
      <c r="E147" s="41"/>
      <c r="F147" s="235" t="s">
        <v>170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83</v>
      </c>
    </row>
    <row r="148" s="13" customFormat="1">
      <c r="A148" s="13"/>
      <c r="B148" s="240"/>
      <c r="C148" s="241"/>
      <c r="D148" s="234" t="s">
        <v>150</v>
      </c>
      <c r="E148" s="242" t="s">
        <v>1</v>
      </c>
      <c r="F148" s="243" t="s">
        <v>171</v>
      </c>
      <c r="G148" s="241"/>
      <c r="H148" s="244">
        <v>108.90000000000001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150</v>
      </c>
      <c r="AU148" s="250" t="s">
        <v>83</v>
      </c>
      <c r="AV148" s="13" t="s">
        <v>83</v>
      </c>
      <c r="AW148" s="13" t="s">
        <v>30</v>
      </c>
      <c r="AX148" s="13" t="s">
        <v>73</v>
      </c>
      <c r="AY148" s="250" t="s">
        <v>134</v>
      </c>
    </row>
    <row r="149" s="14" customFormat="1">
      <c r="A149" s="14"/>
      <c r="B149" s="251"/>
      <c r="C149" s="252"/>
      <c r="D149" s="234" t="s">
        <v>150</v>
      </c>
      <c r="E149" s="253" t="s">
        <v>1</v>
      </c>
      <c r="F149" s="254" t="s">
        <v>152</v>
      </c>
      <c r="G149" s="252"/>
      <c r="H149" s="255">
        <v>108.90000000000001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150</v>
      </c>
      <c r="AU149" s="261" t="s">
        <v>83</v>
      </c>
      <c r="AV149" s="14" t="s">
        <v>140</v>
      </c>
      <c r="AW149" s="14" t="s">
        <v>30</v>
      </c>
      <c r="AX149" s="14" t="s">
        <v>81</v>
      </c>
      <c r="AY149" s="261" t="s">
        <v>134</v>
      </c>
    </row>
    <row r="150" s="2" customFormat="1" ht="37.8" customHeight="1">
      <c r="A150" s="39"/>
      <c r="B150" s="40"/>
      <c r="C150" s="220" t="s">
        <v>156</v>
      </c>
      <c r="D150" s="220" t="s">
        <v>136</v>
      </c>
      <c r="E150" s="221" t="s">
        <v>172</v>
      </c>
      <c r="F150" s="222" t="s">
        <v>173</v>
      </c>
      <c r="G150" s="223" t="s">
        <v>147</v>
      </c>
      <c r="H150" s="224">
        <v>653.39999999999998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140</v>
      </c>
      <c r="AT150" s="232" t="s">
        <v>136</v>
      </c>
      <c r="AU150" s="232" t="s">
        <v>83</v>
      </c>
      <c r="AY150" s="18" t="s">
        <v>134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140</v>
      </c>
      <c r="BM150" s="232" t="s">
        <v>8</v>
      </c>
    </row>
    <row r="151" s="2" customFormat="1">
      <c r="A151" s="39"/>
      <c r="B151" s="40"/>
      <c r="C151" s="41"/>
      <c r="D151" s="234" t="s">
        <v>141</v>
      </c>
      <c r="E151" s="41"/>
      <c r="F151" s="235" t="s">
        <v>174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83</v>
      </c>
    </row>
    <row r="152" s="2" customFormat="1">
      <c r="A152" s="39"/>
      <c r="B152" s="40"/>
      <c r="C152" s="41"/>
      <c r="D152" s="234" t="s">
        <v>143</v>
      </c>
      <c r="E152" s="41"/>
      <c r="F152" s="239" t="s">
        <v>175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83</v>
      </c>
    </row>
    <row r="153" s="13" customFormat="1">
      <c r="A153" s="13"/>
      <c r="B153" s="240"/>
      <c r="C153" s="241"/>
      <c r="D153" s="234" t="s">
        <v>150</v>
      </c>
      <c r="E153" s="242" t="s">
        <v>1</v>
      </c>
      <c r="F153" s="243" t="s">
        <v>176</v>
      </c>
      <c r="G153" s="241"/>
      <c r="H153" s="244">
        <v>653.39999999999998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150</v>
      </c>
      <c r="AU153" s="250" t="s">
        <v>83</v>
      </c>
      <c r="AV153" s="13" t="s">
        <v>83</v>
      </c>
      <c r="AW153" s="13" t="s">
        <v>30</v>
      </c>
      <c r="AX153" s="13" t="s">
        <v>73</v>
      </c>
      <c r="AY153" s="250" t="s">
        <v>134</v>
      </c>
    </row>
    <row r="154" s="14" customFormat="1">
      <c r="A154" s="14"/>
      <c r="B154" s="251"/>
      <c r="C154" s="252"/>
      <c r="D154" s="234" t="s">
        <v>150</v>
      </c>
      <c r="E154" s="253" t="s">
        <v>1</v>
      </c>
      <c r="F154" s="254" t="s">
        <v>152</v>
      </c>
      <c r="G154" s="252"/>
      <c r="H154" s="255">
        <v>653.39999999999998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150</v>
      </c>
      <c r="AU154" s="261" t="s">
        <v>83</v>
      </c>
      <c r="AV154" s="14" t="s">
        <v>140</v>
      </c>
      <c r="AW154" s="14" t="s">
        <v>30</v>
      </c>
      <c r="AX154" s="14" t="s">
        <v>81</v>
      </c>
      <c r="AY154" s="261" t="s">
        <v>134</v>
      </c>
    </row>
    <row r="155" s="2" customFormat="1" ht="24.15" customHeight="1">
      <c r="A155" s="39"/>
      <c r="B155" s="40"/>
      <c r="C155" s="220" t="s">
        <v>177</v>
      </c>
      <c r="D155" s="220" t="s">
        <v>136</v>
      </c>
      <c r="E155" s="221" t="s">
        <v>178</v>
      </c>
      <c r="F155" s="222" t="s">
        <v>179</v>
      </c>
      <c r="G155" s="223" t="s">
        <v>147</v>
      </c>
      <c r="H155" s="224">
        <v>15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140</v>
      </c>
      <c r="AT155" s="232" t="s">
        <v>136</v>
      </c>
      <c r="AU155" s="232" t="s">
        <v>83</v>
      </c>
      <c r="AY155" s="18" t="s">
        <v>134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81</v>
      </c>
      <c r="BK155" s="233">
        <f>ROUND(I155*H155,2)</f>
        <v>0</v>
      </c>
      <c r="BL155" s="18" t="s">
        <v>140</v>
      </c>
      <c r="BM155" s="232" t="s">
        <v>180</v>
      </c>
    </row>
    <row r="156" s="2" customFormat="1">
      <c r="A156" s="39"/>
      <c r="B156" s="40"/>
      <c r="C156" s="41"/>
      <c r="D156" s="234" t="s">
        <v>141</v>
      </c>
      <c r="E156" s="41"/>
      <c r="F156" s="235" t="s">
        <v>181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141</v>
      </c>
      <c r="AU156" s="18" t="s">
        <v>83</v>
      </c>
    </row>
    <row r="157" s="2" customFormat="1">
      <c r="A157" s="39"/>
      <c r="B157" s="40"/>
      <c r="C157" s="41"/>
      <c r="D157" s="234" t="s">
        <v>143</v>
      </c>
      <c r="E157" s="41"/>
      <c r="F157" s="239" t="s">
        <v>182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83</v>
      </c>
    </row>
    <row r="158" s="13" customFormat="1">
      <c r="A158" s="13"/>
      <c r="B158" s="240"/>
      <c r="C158" s="241"/>
      <c r="D158" s="234" t="s">
        <v>150</v>
      </c>
      <c r="E158" s="242" t="s">
        <v>1</v>
      </c>
      <c r="F158" s="243" t="s">
        <v>183</v>
      </c>
      <c r="G158" s="241"/>
      <c r="H158" s="244">
        <v>15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150</v>
      </c>
      <c r="AU158" s="250" t="s">
        <v>83</v>
      </c>
      <c r="AV158" s="13" t="s">
        <v>83</v>
      </c>
      <c r="AW158" s="13" t="s">
        <v>30</v>
      </c>
      <c r="AX158" s="13" t="s">
        <v>73</v>
      </c>
      <c r="AY158" s="250" t="s">
        <v>134</v>
      </c>
    </row>
    <row r="159" s="14" customFormat="1">
      <c r="A159" s="14"/>
      <c r="B159" s="251"/>
      <c r="C159" s="252"/>
      <c r="D159" s="234" t="s">
        <v>150</v>
      </c>
      <c r="E159" s="253" t="s">
        <v>1</v>
      </c>
      <c r="F159" s="254" t="s">
        <v>152</v>
      </c>
      <c r="G159" s="252"/>
      <c r="H159" s="255">
        <v>15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150</v>
      </c>
      <c r="AU159" s="261" t="s">
        <v>83</v>
      </c>
      <c r="AV159" s="14" t="s">
        <v>140</v>
      </c>
      <c r="AW159" s="14" t="s">
        <v>30</v>
      </c>
      <c r="AX159" s="14" t="s">
        <v>81</v>
      </c>
      <c r="AY159" s="261" t="s">
        <v>134</v>
      </c>
    </row>
    <row r="160" s="2" customFormat="1" ht="33" customHeight="1">
      <c r="A160" s="39"/>
      <c r="B160" s="40"/>
      <c r="C160" s="220" t="s">
        <v>162</v>
      </c>
      <c r="D160" s="220" t="s">
        <v>136</v>
      </c>
      <c r="E160" s="221" t="s">
        <v>184</v>
      </c>
      <c r="F160" s="222" t="s">
        <v>185</v>
      </c>
      <c r="G160" s="223" t="s">
        <v>186</v>
      </c>
      <c r="H160" s="224">
        <v>217.80000000000001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140</v>
      </c>
      <c r="AT160" s="232" t="s">
        <v>136</v>
      </c>
      <c r="AU160" s="232" t="s">
        <v>83</v>
      </c>
      <c r="AY160" s="18" t="s">
        <v>134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81</v>
      </c>
      <c r="BK160" s="233">
        <f>ROUND(I160*H160,2)</f>
        <v>0</v>
      </c>
      <c r="BL160" s="18" t="s">
        <v>140</v>
      </c>
      <c r="BM160" s="232" t="s">
        <v>187</v>
      </c>
    </row>
    <row r="161" s="2" customFormat="1">
      <c r="A161" s="39"/>
      <c r="B161" s="40"/>
      <c r="C161" s="41"/>
      <c r="D161" s="234" t="s">
        <v>141</v>
      </c>
      <c r="E161" s="41"/>
      <c r="F161" s="235" t="s">
        <v>188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141</v>
      </c>
      <c r="AU161" s="18" t="s">
        <v>83</v>
      </c>
    </row>
    <row r="162" s="2" customFormat="1">
      <c r="A162" s="39"/>
      <c r="B162" s="40"/>
      <c r="C162" s="41"/>
      <c r="D162" s="234" t="s">
        <v>143</v>
      </c>
      <c r="E162" s="41"/>
      <c r="F162" s="239" t="s">
        <v>189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83</v>
      </c>
    </row>
    <row r="163" s="13" customFormat="1">
      <c r="A163" s="13"/>
      <c r="B163" s="240"/>
      <c r="C163" s="241"/>
      <c r="D163" s="234" t="s">
        <v>150</v>
      </c>
      <c r="E163" s="242" t="s">
        <v>1</v>
      </c>
      <c r="F163" s="243" t="s">
        <v>190</v>
      </c>
      <c r="G163" s="241"/>
      <c r="H163" s="244">
        <v>217.80000000000001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150</v>
      </c>
      <c r="AU163" s="250" t="s">
        <v>83</v>
      </c>
      <c r="AV163" s="13" t="s">
        <v>83</v>
      </c>
      <c r="AW163" s="13" t="s">
        <v>30</v>
      </c>
      <c r="AX163" s="13" t="s">
        <v>73</v>
      </c>
      <c r="AY163" s="250" t="s">
        <v>134</v>
      </c>
    </row>
    <row r="164" s="14" customFormat="1">
      <c r="A164" s="14"/>
      <c r="B164" s="251"/>
      <c r="C164" s="252"/>
      <c r="D164" s="234" t="s">
        <v>150</v>
      </c>
      <c r="E164" s="253" t="s">
        <v>1</v>
      </c>
      <c r="F164" s="254" t="s">
        <v>152</v>
      </c>
      <c r="G164" s="252"/>
      <c r="H164" s="255">
        <v>217.80000000000001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150</v>
      </c>
      <c r="AU164" s="261" t="s">
        <v>83</v>
      </c>
      <c r="AV164" s="14" t="s">
        <v>140</v>
      </c>
      <c r="AW164" s="14" t="s">
        <v>30</v>
      </c>
      <c r="AX164" s="14" t="s">
        <v>81</v>
      </c>
      <c r="AY164" s="261" t="s">
        <v>134</v>
      </c>
    </row>
    <row r="165" s="2" customFormat="1" ht="16.5" customHeight="1">
      <c r="A165" s="39"/>
      <c r="B165" s="40"/>
      <c r="C165" s="220" t="s">
        <v>191</v>
      </c>
      <c r="D165" s="220" t="s">
        <v>136</v>
      </c>
      <c r="E165" s="221" t="s">
        <v>192</v>
      </c>
      <c r="F165" s="222" t="s">
        <v>193</v>
      </c>
      <c r="G165" s="223" t="s">
        <v>147</v>
      </c>
      <c r="H165" s="224">
        <v>108.90000000000001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140</v>
      </c>
      <c r="AT165" s="232" t="s">
        <v>136</v>
      </c>
      <c r="AU165" s="232" t="s">
        <v>83</v>
      </c>
      <c r="AY165" s="18" t="s">
        <v>134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81</v>
      </c>
      <c r="BK165" s="233">
        <f>ROUND(I165*H165,2)</f>
        <v>0</v>
      </c>
      <c r="BL165" s="18" t="s">
        <v>140</v>
      </c>
      <c r="BM165" s="232" t="s">
        <v>194</v>
      </c>
    </row>
    <row r="166" s="2" customFormat="1">
      <c r="A166" s="39"/>
      <c r="B166" s="40"/>
      <c r="C166" s="41"/>
      <c r="D166" s="234" t="s">
        <v>141</v>
      </c>
      <c r="E166" s="41"/>
      <c r="F166" s="235" t="s">
        <v>195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141</v>
      </c>
      <c r="AU166" s="18" t="s">
        <v>83</v>
      </c>
    </row>
    <row r="167" s="2" customFormat="1">
      <c r="A167" s="39"/>
      <c r="B167" s="40"/>
      <c r="C167" s="41"/>
      <c r="D167" s="234" t="s">
        <v>143</v>
      </c>
      <c r="E167" s="41"/>
      <c r="F167" s="239" t="s">
        <v>196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143</v>
      </c>
      <c r="AU167" s="18" t="s">
        <v>83</v>
      </c>
    </row>
    <row r="168" s="13" customFormat="1">
      <c r="A168" s="13"/>
      <c r="B168" s="240"/>
      <c r="C168" s="241"/>
      <c r="D168" s="234" t="s">
        <v>150</v>
      </c>
      <c r="E168" s="242" t="s">
        <v>1</v>
      </c>
      <c r="F168" s="243" t="s">
        <v>197</v>
      </c>
      <c r="G168" s="241"/>
      <c r="H168" s="244">
        <v>22.5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150</v>
      </c>
      <c r="AU168" s="250" t="s">
        <v>83</v>
      </c>
      <c r="AV168" s="13" t="s">
        <v>83</v>
      </c>
      <c r="AW168" s="13" t="s">
        <v>30</v>
      </c>
      <c r="AX168" s="13" t="s">
        <v>73</v>
      </c>
      <c r="AY168" s="250" t="s">
        <v>134</v>
      </c>
    </row>
    <row r="169" s="13" customFormat="1">
      <c r="A169" s="13"/>
      <c r="B169" s="240"/>
      <c r="C169" s="241"/>
      <c r="D169" s="234" t="s">
        <v>150</v>
      </c>
      <c r="E169" s="242" t="s">
        <v>1</v>
      </c>
      <c r="F169" s="243" t="s">
        <v>198</v>
      </c>
      <c r="G169" s="241"/>
      <c r="H169" s="244">
        <v>101.40000000000001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150</v>
      </c>
      <c r="AU169" s="250" t="s">
        <v>83</v>
      </c>
      <c r="AV169" s="13" t="s">
        <v>83</v>
      </c>
      <c r="AW169" s="13" t="s">
        <v>30</v>
      </c>
      <c r="AX169" s="13" t="s">
        <v>73</v>
      </c>
      <c r="AY169" s="250" t="s">
        <v>134</v>
      </c>
    </row>
    <row r="170" s="13" customFormat="1">
      <c r="A170" s="13"/>
      <c r="B170" s="240"/>
      <c r="C170" s="241"/>
      <c r="D170" s="234" t="s">
        <v>150</v>
      </c>
      <c r="E170" s="242" t="s">
        <v>1</v>
      </c>
      <c r="F170" s="243" t="s">
        <v>199</v>
      </c>
      <c r="G170" s="241"/>
      <c r="H170" s="244">
        <v>-15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150</v>
      </c>
      <c r="AU170" s="250" t="s">
        <v>83</v>
      </c>
      <c r="AV170" s="13" t="s">
        <v>83</v>
      </c>
      <c r="AW170" s="13" t="s">
        <v>30</v>
      </c>
      <c r="AX170" s="13" t="s">
        <v>73</v>
      </c>
      <c r="AY170" s="250" t="s">
        <v>134</v>
      </c>
    </row>
    <row r="171" s="14" customFormat="1">
      <c r="A171" s="14"/>
      <c r="B171" s="251"/>
      <c r="C171" s="252"/>
      <c r="D171" s="234" t="s">
        <v>150</v>
      </c>
      <c r="E171" s="253" t="s">
        <v>1</v>
      </c>
      <c r="F171" s="254" t="s">
        <v>152</v>
      </c>
      <c r="G171" s="252"/>
      <c r="H171" s="255">
        <v>108.90000000000001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150</v>
      </c>
      <c r="AU171" s="261" t="s">
        <v>83</v>
      </c>
      <c r="AV171" s="14" t="s">
        <v>140</v>
      </c>
      <c r="AW171" s="14" t="s">
        <v>30</v>
      </c>
      <c r="AX171" s="14" t="s">
        <v>81</v>
      </c>
      <c r="AY171" s="261" t="s">
        <v>134</v>
      </c>
    </row>
    <row r="172" s="12" customFormat="1" ht="22.8" customHeight="1">
      <c r="A172" s="12"/>
      <c r="B172" s="204"/>
      <c r="C172" s="205"/>
      <c r="D172" s="206" t="s">
        <v>72</v>
      </c>
      <c r="E172" s="218" t="s">
        <v>191</v>
      </c>
      <c r="F172" s="218" t="s">
        <v>200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SUM(P173:P184)</f>
        <v>0</v>
      </c>
      <c r="Q172" s="212"/>
      <c r="R172" s="213">
        <f>SUM(R173:R184)</f>
        <v>4.5288290999999994</v>
      </c>
      <c r="S172" s="212"/>
      <c r="T172" s="214">
        <f>SUM(T173:T184)</f>
        <v>89.304000000000002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81</v>
      </c>
      <c r="AT172" s="216" t="s">
        <v>72</v>
      </c>
      <c r="AU172" s="216" t="s">
        <v>81</v>
      </c>
      <c r="AY172" s="215" t="s">
        <v>134</v>
      </c>
      <c r="BK172" s="217">
        <f>SUM(BK173:BK184)</f>
        <v>0</v>
      </c>
    </row>
    <row r="173" s="2" customFormat="1" ht="16.5" customHeight="1">
      <c r="A173" s="39"/>
      <c r="B173" s="40"/>
      <c r="C173" s="220" t="s">
        <v>169</v>
      </c>
      <c r="D173" s="220" t="s">
        <v>136</v>
      </c>
      <c r="E173" s="221" t="s">
        <v>201</v>
      </c>
      <c r="F173" s="222" t="s">
        <v>202</v>
      </c>
      <c r="G173" s="223" t="s">
        <v>147</v>
      </c>
      <c r="H173" s="224">
        <v>21.399999999999999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0.12171</v>
      </c>
      <c r="R173" s="230">
        <f>Q173*H173</f>
        <v>2.6045939999999996</v>
      </c>
      <c r="S173" s="230">
        <v>2.3999999999999999</v>
      </c>
      <c r="T173" s="231">
        <f>S173*H173</f>
        <v>51.359999999999992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140</v>
      </c>
      <c r="AT173" s="232" t="s">
        <v>136</v>
      </c>
      <c r="AU173" s="232" t="s">
        <v>83</v>
      </c>
      <c r="AY173" s="18" t="s">
        <v>134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81</v>
      </c>
      <c r="BK173" s="233">
        <f>ROUND(I173*H173,2)</f>
        <v>0</v>
      </c>
      <c r="BL173" s="18" t="s">
        <v>140</v>
      </c>
      <c r="BM173" s="232" t="s">
        <v>203</v>
      </c>
    </row>
    <row r="174" s="2" customFormat="1">
      <c r="A174" s="39"/>
      <c r="B174" s="40"/>
      <c r="C174" s="41"/>
      <c r="D174" s="234" t="s">
        <v>141</v>
      </c>
      <c r="E174" s="41"/>
      <c r="F174" s="235" t="s">
        <v>204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83</v>
      </c>
    </row>
    <row r="175" s="2" customFormat="1">
      <c r="A175" s="39"/>
      <c r="B175" s="40"/>
      <c r="C175" s="41"/>
      <c r="D175" s="234" t="s">
        <v>143</v>
      </c>
      <c r="E175" s="41"/>
      <c r="F175" s="239" t="s">
        <v>205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83</v>
      </c>
    </row>
    <row r="176" s="13" customFormat="1">
      <c r="A176" s="13"/>
      <c r="B176" s="240"/>
      <c r="C176" s="241"/>
      <c r="D176" s="234" t="s">
        <v>150</v>
      </c>
      <c r="E176" s="242" t="s">
        <v>1</v>
      </c>
      <c r="F176" s="243" t="s">
        <v>206</v>
      </c>
      <c r="G176" s="241"/>
      <c r="H176" s="244">
        <v>12.4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150</v>
      </c>
      <c r="AU176" s="250" t="s">
        <v>83</v>
      </c>
      <c r="AV176" s="13" t="s">
        <v>83</v>
      </c>
      <c r="AW176" s="13" t="s">
        <v>30</v>
      </c>
      <c r="AX176" s="13" t="s">
        <v>73</v>
      </c>
      <c r="AY176" s="250" t="s">
        <v>134</v>
      </c>
    </row>
    <row r="177" s="13" customFormat="1">
      <c r="A177" s="13"/>
      <c r="B177" s="240"/>
      <c r="C177" s="241"/>
      <c r="D177" s="234" t="s">
        <v>150</v>
      </c>
      <c r="E177" s="242" t="s">
        <v>1</v>
      </c>
      <c r="F177" s="243" t="s">
        <v>207</v>
      </c>
      <c r="G177" s="241"/>
      <c r="H177" s="244">
        <v>6.4800000000000004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150</v>
      </c>
      <c r="AU177" s="250" t="s">
        <v>83</v>
      </c>
      <c r="AV177" s="13" t="s">
        <v>83</v>
      </c>
      <c r="AW177" s="13" t="s">
        <v>30</v>
      </c>
      <c r="AX177" s="13" t="s">
        <v>73</v>
      </c>
      <c r="AY177" s="250" t="s">
        <v>134</v>
      </c>
    </row>
    <row r="178" s="13" customFormat="1">
      <c r="A178" s="13"/>
      <c r="B178" s="240"/>
      <c r="C178" s="241"/>
      <c r="D178" s="234" t="s">
        <v>150</v>
      </c>
      <c r="E178" s="242" t="s">
        <v>1</v>
      </c>
      <c r="F178" s="243" t="s">
        <v>208</v>
      </c>
      <c r="G178" s="241"/>
      <c r="H178" s="244">
        <v>2.52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150</v>
      </c>
      <c r="AU178" s="250" t="s">
        <v>83</v>
      </c>
      <c r="AV178" s="13" t="s">
        <v>83</v>
      </c>
      <c r="AW178" s="13" t="s">
        <v>30</v>
      </c>
      <c r="AX178" s="13" t="s">
        <v>73</v>
      </c>
      <c r="AY178" s="250" t="s">
        <v>134</v>
      </c>
    </row>
    <row r="179" s="14" customFormat="1">
      <c r="A179" s="14"/>
      <c r="B179" s="251"/>
      <c r="C179" s="252"/>
      <c r="D179" s="234" t="s">
        <v>150</v>
      </c>
      <c r="E179" s="253" t="s">
        <v>1</v>
      </c>
      <c r="F179" s="254" t="s">
        <v>152</v>
      </c>
      <c r="G179" s="252"/>
      <c r="H179" s="255">
        <v>21.400000000000002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150</v>
      </c>
      <c r="AU179" s="261" t="s">
        <v>83</v>
      </c>
      <c r="AV179" s="14" t="s">
        <v>140</v>
      </c>
      <c r="AW179" s="14" t="s">
        <v>30</v>
      </c>
      <c r="AX179" s="14" t="s">
        <v>81</v>
      </c>
      <c r="AY179" s="261" t="s">
        <v>134</v>
      </c>
    </row>
    <row r="180" s="2" customFormat="1" ht="16.5" customHeight="1">
      <c r="A180" s="39"/>
      <c r="B180" s="40"/>
      <c r="C180" s="220" t="s">
        <v>209</v>
      </c>
      <c r="D180" s="220" t="s">
        <v>136</v>
      </c>
      <c r="E180" s="221" t="s">
        <v>210</v>
      </c>
      <c r="F180" s="222" t="s">
        <v>211</v>
      </c>
      <c r="G180" s="223" t="s">
        <v>147</v>
      </c>
      <c r="H180" s="224">
        <v>15.810000000000001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0.12171</v>
      </c>
      <c r="R180" s="230">
        <f>Q180*H180</f>
        <v>1.9242351</v>
      </c>
      <c r="S180" s="230">
        <v>2.3999999999999999</v>
      </c>
      <c r="T180" s="231">
        <f>S180*H180</f>
        <v>37.944000000000003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140</v>
      </c>
      <c r="AT180" s="232" t="s">
        <v>136</v>
      </c>
      <c r="AU180" s="232" t="s">
        <v>83</v>
      </c>
      <c r="AY180" s="18" t="s">
        <v>134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81</v>
      </c>
      <c r="BK180" s="233">
        <f>ROUND(I180*H180,2)</f>
        <v>0</v>
      </c>
      <c r="BL180" s="18" t="s">
        <v>140</v>
      </c>
      <c r="BM180" s="232" t="s">
        <v>212</v>
      </c>
    </row>
    <row r="181" s="2" customFormat="1">
      <c r="A181" s="39"/>
      <c r="B181" s="40"/>
      <c r="C181" s="41"/>
      <c r="D181" s="234" t="s">
        <v>141</v>
      </c>
      <c r="E181" s="41"/>
      <c r="F181" s="235" t="s">
        <v>213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83</v>
      </c>
    </row>
    <row r="182" s="2" customFormat="1">
      <c r="A182" s="39"/>
      <c r="B182" s="40"/>
      <c r="C182" s="41"/>
      <c r="D182" s="234" t="s">
        <v>143</v>
      </c>
      <c r="E182" s="41"/>
      <c r="F182" s="239" t="s">
        <v>214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83</v>
      </c>
    </row>
    <row r="183" s="13" customFormat="1">
      <c r="A183" s="13"/>
      <c r="B183" s="240"/>
      <c r="C183" s="241"/>
      <c r="D183" s="234" t="s">
        <v>150</v>
      </c>
      <c r="E183" s="242" t="s">
        <v>1</v>
      </c>
      <c r="F183" s="243" t="s">
        <v>215</v>
      </c>
      <c r="G183" s="241"/>
      <c r="H183" s="244">
        <v>15.810000000000001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150</v>
      </c>
      <c r="AU183" s="250" t="s">
        <v>83</v>
      </c>
      <c r="AV183" s="13" t="s">
        <v>83</v>
      </c>
      <c r="AW183" s="13" t="s">
        <v>30</v>
      </c>
      <c r="AX183" s="13" t="s">
        <v>73</v>
      </c>
      <c r="AY183" s="250" t="s">
        <v>134</v>
      </c>
    </row>
    <row r="184" s="14" customFormat="1">
      <c r="A184" s="14"/>
      <c r="B184" s="251"/>
      <c r="C184" s="252"/>
      <c r="D184" s="234" t="s">
        <v>150</v>
      </c>
      <c r="E184" s="253" t="s">
        <v>1</v>
      </c>
      <c r="F184" s="254" t="s">
        <v>152</v>
      </c>
      <c r="G184" s="252"/>
      <c r="H184" s="255">
        <v>15.810000000000001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150</v>
      </c>
      <c r="AU184" s="261" t="s">
        <v>83</v>
      </c>
      <c r="AV184" s="14" t="s">
        <v>140</v>
      </c>
      <c r="AW184" s="14" t="s">
        <v>30</v>
      </c>
      <c r="AX184" s="14" t="s">
        <v>81</v>
      </c>
      <c r="AY184" s="261" t="s">
        <v>134</v>
      </c>
    </row>
    <row r="185" s="12" customFormat="1" ht="22.8" customHeight="1">
      <c r="A185" s="12"/>
      <c r="B185" s="204"/>
      <c r="C185" s="205"/>
      <c r="D185" s="206" t="s">
        <v>72</v>
      </c>
      <c r="E185" s="218" t="s">
        <v>216</v>
      </c>
      <c r="F185" s="218" t="s">
        <v>217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SUM(P186:P205)</f>
        <v>0</v>
      </c>
      <c r="Q185" s="212"/>
      <c r="R185" s="213">
        <f>SUM(R186:R205)</f>
        <v>0</v>
      </c>
      <c r="S185" s="212"/>
      <c r="T185" s="214">
        <f>SUM(T186:T205)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81</v>
      </c>
      <c r="AT185" s="216" t="s">
        <v>72</v>
      </c>
      <c r="AU185" s="216" t="s">
        <v>81</v>
      </c>
      <c r="AY185" s="215" t="s">
        <v>134</v>
      </c>
      <c r="BK185" s="217">
        <f>SUM(BK186:BK205)</f>
        <v>0</v>
      </c>
    </row>
    <row r="186" s="2" customFormat="1" ht="33" customHeight="1">
      <c r="A186" s="39"/>
      <c r="B186" s="40"/>
      <c r="C186" s="220" t="s">
        <v>8</v>
      </c>
      <c r="D186" s="220" t="s">
        <v>136</v>
      </c>
      <c r="E186" s="221" t="s">
        <v>218</v>
      </c>
      <c r="F186" s="222" t="s">
        <v>219</v>
      </c>
      <c r="G186" s="223" t="s">
        <v>186</v>
      </c>
      <c r="H186" s="224">
        <v>0.182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140</v>
      </c>
      <c r="AT186" s="232" t="s">
        <v>136</v>
      </c>
      <c r="AU186" s="232" t="s">
        <v>83</v>
      </c>
      <c r="AY186" s="18" t="s">
        <v>134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81</v>
      </c>
      <c r="BK186" s="233">
        <f>ROUND(I186*H186,2)</f>
        <v>0</v>
      </c>
      <c r="BL186" s="18" t="s">
        <v>140</v>
      </c>
      <c r="BM186" s="232" t="s">
        <v>220</v>
      </c>
    </row>
    <row r="187" s="2" customFormat="1">
      <c r="A187" s="39"/>
      <c r="B187" s="40"/>
      <c r="C187" s="41"/>
      <c r="D187" s="234" t="s">
        <v>141</v>
      </c>
      <c r="E187" s="41"/>
      <c r="F187" s="235" t="s">
        <v>221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83</v>
      </c>
    </row>
    <row r="188" s="13" customFormat="1">
      <c r="A188" s="13"/>
      <c r="B188" s="240"/>
      <c r="C188" s="241"/>
      <c r="D188" s="234" t="s">
        <v>150</v>
      </c>
      <c r="E188" s="242" t="s">
        <v>1</v>
      </c>
      <c r="F188" s="243" t="s">
        <v>222</v>
      </c>
      <c r="G188" s="241"/>
      <c r="H188" s="244">
        <v>0.126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150</v>
      </c>
      <c r="AU188" s="250" t="s">
        <v>83</v>
      </c>
      <c r="AV188" s="13" t="s">
        <v>83</v>
      </c>
      <c r="AW188" s="13" t="s">
        <v>30</v>
      </c>
      <c r="AX188" s="13" t="s">
        <v>73</v>
      </c>
      <c r="AY188" s="250" t="s">
        <v>134</v>
      </c>
    </row>
    <row r="189" s="13" customFormat="1">
      <c r="A189" s="13"/>
      <c r="B189" s="240"/>
      <c r="C189" s="241"/>
      <c r="D189" s="234" t="s">
        <v>150</v>
      </c>
      <c r="E189" s="242" t="s">
        <v>1</v>
      </c>
      <c r="F189" s="243" t="s">
        <v>223</v>
      </c>
      <c r="G189" s="241"/>
      <c r="H189" s="244">
        <v>0.056000000000000001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150</v>
      </c>
      <c r="AU189" s="250" t="s">
        <v>83</v>
      </c>
      <c r="AV189" s="13" t="s">
        <v>83</v>
      </c>
      <c r="AW189" s="13" t="s">
        <v>30</v>
      </c>
      <c r="AX189" s="13" t="s">
        <v>73</v>
      </c>
      <c r="AY189" s="250" t="s">
        <v>134</v>
      </c>
    </row>
    <row r="190" s="14" customFormat="1">
      <c r="A190" s="14"/>
      <c r="B190" s="251"/>
      <c r="C190" s="252"/>
      <c r="D190" s="234" t="s">
        <v>150</v>
      </c>
      <c r="E190" s="253" t="s">
        <v>1</v>
      </c>
      <c r="F190" s="254" t="s">
        <v>152</v>
      </c>
      <c r="G190" s="252"/>
      <c r="H190" s="255">
        <v>0.182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150</v>
      </c>
      <c r="AU190" s="261" t="s">
        <v>83</v>
      </c>
      <c r="AV190" s="14" t="s">
        <v>140</v>
      </c>
      <c r="AW190" s="14" t="s">
        <v>30</v>
      </c>
      <c r="AX190" s="14" t="s">
        <v>81</v>
      </c>
      <c r="AY190" s="261" t="s">
        <v>134</v>
      </c>
    </row>
    <row r="191" s="2" customFormat="1" ht="37.8" customHeight="1">
      <c r="A191" s="39"/>
      <c r="B191" s="40"/>
      <c r="C191" s="220" t="s">
        <v>224</v>
      </c>
      <c r="D191" s="220" t="s">
        <v>136</v>
      </c>
      <c r="E191" s="221" t="s">
        <v>225</v>
      </c>
      <c r="F191" s="222" t="s">
        <v>226</v>
      </c>
      <c r="G191" s="223" t="s">
        <v>186</v>
      </c>
      <c r="H191" s="224">
        <v>89.304000000000002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140</v>
      </c>
      <c r="AT191" s="232" t="s">
        <v>136</v>
      </c>
      <c r="AU191" s="232" t="s">
        <v>83</v>
      </c>
      <c r="AY191" s="18" t="s">
        <v>134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81</v>
      </c>
      <c r="BK191" s="233">
        <f>ROUND(I191*H191,2)</f>
        <v>0</v>
      </c>
      <c r="BL191" s="18" t="s">
        <v>140</v>
      </c>
      <c r="BM191" s="232" t="s">
        <v>227</v>
      </c>
    </row>
    <row r="192" s="2" customFormat="1">
      <c r="A192" s="39"/>
      <c r="B192" s="40"/>
      <c r="C192" s="41"/>
      <c r="D192" s="234" t="s">
        <v>141</v>
      </c>
      <c r="E192" s="41"/>
      <c r="F192" s="235" t="s">
        <v>228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141</v>
      </c>
      <c r="AU192" s="18" t="s">
        <v>83</v>
      </c>
    </row>
    <row r="193" s="13" customFormat="1">
      <c r="A193" s="13"/>
      <c r="B193" s="240"/>
      <c r="C193" s="241"/>
      <c r="D193" s="234" t="s">
        <v>150</v>
      </c>
      <c r="E193" s="242" t="s">
        <v>1</v>
      </c>
      <c r="F193" s="243" t="s">
        <v>229</v>
      </c>
      <c r="G193" s="241"/>
      <c r="H193" s="244">
        <v>51.359999999999999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150</v>
      </c>
      <c r="AU193" s="250" t="s">
        <v>83</v>
      </c>
      <c r="AV193" s="13" t="s">
        <v>83</v>
      </c>
      <c r="AW193" s="13" t="s">
        <v>30</v>
      </c>
      <c r="AX193" s="13" t="s">
        <v>73</v>
      </c>
      <c r="AY193" s="250" t="s">
        <v>134</v>
      </c>
    </row>
    <row r="194" s="13" customFormat="1">
      <c r="A194" s="13"/>
      <c r="B194" s="240"/>
      <c r="C194" s="241"/>
      <c r="D194" s="234" t="s">
        <v>150</v>
      </c>
      <c r="E194" s="242" t="s">
        <v>1</v>
      </c>
      <c r="F194" s="243" t="s">
        <v>230</v>
      </c>
      <c r="G194" s="241"/>
      <c r="H194" s="244">
        <v>37.944000000000003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150</v>
      </c>
      <c r="AU194" s="250" t="s">
        <v>83</v>
      </c>
      <c r="AV194" s="13" t="s">
        <v>83</v>
      </c>
      <c r="AW194" s="13" t="s">
        <v>30</v>
      </c>
      <c r="AX194" s="13" t="s">
        <v>73</v>
      </c>
      <c r="AY194" s="250" t="s">
        <v>134</v>
      </c>
    </row>
    <row r="195" s="14" customFormat="1">
      <c r="A195" s="14"/>
      <c r="B195" s="251"/>
      <c r="C195" s="252"/>
      <c r="D195" s="234" t="s">
        <v>150</v>
      </c>
      <c r="E195" s="253" t="s">
        <v>1</v>
      </c>
      <c r="F195" s="254" t="s">
        <v>152</v>
      </c>
      <c r="G195" s="252"/>
      <c r="H195" s="255">
        <v>89.304000000000002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150</v>
      </c>
      <c r="AU195" s="261" t="s">
        <v>83</v>
      </c>
      <c r="AV195" s="14" t="s">
        <v>140</v>
      </c>
      <c r="AW195" s="14" t="s">
        <v>30</v>
      </c>
      <c r="AX195" s="14" t="s">
        <v>81</v>
      </c>
      <c r="AY195" s="261" t="s">
        <v>134</v>
      </c>
    </row>
    <row r="196" s="2" customFormat="1" ht="16.5" customHeight="1">
      <c r="A196" s="39"/>
      <c r="B196" s="40"/>
      <c r="C196" s="220" t="s">
        <v>180</v>
      </c>
      <c r="D196" s="220" t="s">
        <v>136</v>
      </c>
      <c r="E196" s="221" t="s">
        <v>231</v>
      </c>
      <c r="F196" s="222" t="s">
        <v>232</v>
      </c>
      <c r="G196" s="223" t="s">
        <v>186</v>
      </c>
      <c r="H196" s="224">
        <v>89.486000000000004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140</v>
      </c>
      <c r="AT196" s="232" t="s">
        <v>136</v>
      </c>
      <c r="AU196" s="232" t="s">
        <v>83</v>
      </c>
      <c r="AY196" s="18" t="s">
        <v>134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81</v>
      </c>
      <c r="BK196" s="233">
        <f>ROUND(I196*H196,2)</f>
        <v>0</v>
      </c>
      <c r="BL196" s="18" t="s">
        <v>140</v>
      </c>
      <c r="BM196" s="232" t="s">
        <v>233</v>
      </c>
    </row>
    <row r="197" s="2" customFormat="1">
      <c r="A197" s="39"/>
      <c r="B197" s="40"/>
      <c r="C197" s="41"/>
      <c r="D197" s="234" t="s">
        <v>141</v>
      </c>
      <c r="E197" s="41"/>
      <c r="F197" s="235" t="s">
        <v>234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141</v>
      </c>
      <c r="AU197" s="18" t="s">
        <v>83</v>
      </c>
    </row>
    <row r="198" s="2" customFormat="1" ht="24.15" customHeight="1">
      <c r="A198" s="39"/>
      <c r="B198" s="40"/>
      <c r="C198" s="220" t="s">
        <v>235</v>
      </c>
      <c r="D198" s="220" t="s">
        <v>136</v>
      </c>
      <c r="E198" s="221" t="s">
        <v>236</v>
      </c>
      <c r="F198" s="222" t="s">
        <v>237</v>
      </c>
      <c r="G198" s="223" t="s">
        <v>186</v>
      </c>
      <c r="H198" s="224">
        <v>89.486000000000004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140</v>
      </c>
      <c r="AT198" s="232" t="s">
        <v>136</v>
      </c>
      <c r="AU198" s="232" t="s">
        <v>83</v>
      </c>
      <c r="AY198" s="18" t="s">
        <v>134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81</v>
      </c>
      <c r="BK198" s="233">
        <f>ROUND(I198*H198,2)</f>
        <v>0</v>
      </c>
      <c r="BL198" s="18" t="s">
        <v>140</v>
      </c>
      <c r="BM198" s="232" t="s">
        <v>238</v>
      </c>
    </row>
    <row r="199" s="2" customFormat="1">
      <c r="A199" s="39"/>
      <c r="B199" s="40"/>
      <c r="C199" s="41"/>
      <c r="D199" s="234" t="s">
        <v>141</v>
      </c>
      <c r="E199" s="41"/>
      <c r="F199" s="235" t="s">
        <v>239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83</v>
      </c>
    </row>
    <row r="200" s="2" customFormat="1">
      <c r="A200" s="39"/>
      <c r="B200" s="40"/>
      <c r="C200" s="41"/>
      <c r="D200" s="234" t="s">
        <v>143</v>
      </c>
      <c r="E200" s="41"/>
      <c r="F200" s="239" t="s">
        <v>240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83</v>
      </c>
    </row>
    <row r="201" s="2" customFormat="1" ht="16.5" customHeight="1">
      <c r="A201" s="39"/>
      <c r="B201" s="40"/>
      <c r="C201" s="220" t="s">
        <v>187</v>
      </c>
      <c r="D201" s="220" t="s">
        <v>136</v>
      </c>
      <c r="E201" s="221" t="s">
        <v>241</v>
      </c>
      <c r="F201" s="222" t="s">
        <v>242</v>
      </c>
      <c r="G201" s="223" t="s">
        <v>186</v>
      </c>
      <c r="H201" s="224">
        <v>1342.29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140</v>
      </c>
      <c r="AT201" s="232" t="s">
        <v>136</v>
      </c>
      <c r="AU201" s="232" t="s">
        <v>83</v>
      </c>
      <c r="AY201" s="18" t="s">
        <v>134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81</v>
      </c>
      <c r="BK201" s="233">
        <f>ROUND(I201*H201,2)</f>
        <v>0</v>
      </c>
      <c r="BL201" s="18" t="s">
        <v>140</v>
      </c>
      <c r="BM201" s="232" t="s">
        <v>243</v>
      </c>
    </row>
    <row r="202" s="2" customFormat="1">
      <c r="A202" s="39"/>
      <c r="B202" s="40"/>
      <c r="C202" s="41"/>
      <c r="D202" s="234" t="s">
        <v>141</v>
      </c>
      <c r="E202" s="41"/>
      <c r="F202" s="235" t="s">
        <v>244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141</v>
      </c>
      <c r="AU202" s="18" t="s">
        <v>83</v>
      </c>
    </row>
    <row r="203" s="2" customFormat="1">
      <c r="A203" s="39"/>
      <c r="B203" s="40"/>
      <c r="C203" s="41"/>
      <c r="D203" s="234" t="s">
        <v>143</v>
      </c>
      <c r="E203" s="41"/>
      <c r="F203" s="239" t="s">
        <v>245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83</v>
      </c>
    </row>
    <row r="204" s="13" customFormat="1">
      <c r="A204" s="13"/>
      <c r="B204" s="240"/>
      <c r="C204" s="241"/>
      <c r="D204" s="234" t="s">
        <v>150</v>
      </c>
      <c r="E204" s="242" t="s">
        <v>1</v>
      </c>
      <c r="F204" s="243" t="s">
        <v>246</v>
      </c>
      <c r="G204" s="241"/>
      <c r="H204" s="244">
        <v>1342.29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150</v>
      </c>
      <c r="AU204" s="250" t="s">
        <v>83</v>
      </c>
      <c r="AV204" s="13" t="s">
        <v>83</v>
      </c>
      <c r="AW204" s="13" t="s">
        <v>30</v>
      </c>
      <c r="AX204" s="13" t="s">
        <v>73</v>
      </c>
      <c r="AY204" s="250" t="s">
        <v>134</v>
      </c>
    </row>
    <row r="205" s="14" customFormat="1">
      <c r="A205" s="14"/>
      <c r="B205" s="251"/>
      <c r="C205" s="252"/>
      <c r="D205" s="234" t="s">
        <v>150</v>
      </c>
      <c r="E205" s="253" t="s">
        <v>1</v>
      </c>
      <c r="F205" s="254" t="s">
        <v>152</v>
      </c>
      <c r="G205" s="252"/>
      <c r="H205" s="255">
        <v>1342.29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150</v>
      </c>
      <c r="AU205" s="261" t="s">
        <v>83</v>
      </c>
      <c r="AV205" s="14" t="s">
        <v>140</v>
      </c>
      <c r="AW205" s="14" t="s">
        <v>30</v>
      </c>
      <c r="AX205" s="14" t="s">
        <v>81</v>
      </c>
      <c r="AY205" s="261" t="s">
        <v>134</v>
      </c>
    </row>
    <row r="206" s="12" customFormat="1" ht="22.8" customHeight="1">
      <c r="A206" s="12"/>
      <c r="B206" s="204"/>
      <c r="C206" s="205"/>
      <c r="D206" s="206" t="s">
        <v>72</v>
      </c>
      <c r="E206" s="218" t="s">
        <v>247</v>
      </c>
      <c r="F206" s="218" t="s">
        <v>248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SUM(P207:P210)</f>
        <v>0</v>
      </c>
      <c r="Q206" s="212"/>
      <c r="R206" s="213">
        <f>SUM(R207:R210)</f>
        <v>0</v>
      </c>
      <c r="S206" s="212"/>
      <c r="T206" s="214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81</v>
      </c>
      <c r="AT206" s="216" t="s">
        <v>72</v>
      </c>
      <c r="AU206" s="216" t="s">
        <v>81</v>
      </c>
      <c r="AY206" s="215" t="s">
        <v>134</v>
      </c>
      <c r="BK206" s="217">
        <f>SUM(BK207:BK210)</f>
        <v>0</v>
      </c>
    </row>
    <row r="207" s="2" customFormat="1" ht="24.15" customHeight="1">
      <c r="A207" s="39"/>
      <c r="B207" s="40"/>
      <c r="C207" s="220" t="s">
        <v>249</v>
      </c>
      <c r="D207" s="220" t="s">
        <v>136</v>
      </c>
      <c r="E207" s="221" t="s">
        <v>250</v>
      </c>
      <c r="F207" s="222" t="s">
        <v>251</v>
      </c>
      <c r="G207" s="223" t="s">
        <v>186</v>
      </c>
      <c r="H207" s="224">
        <v>4.5300000000000002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140</v>
      </c>
      <c r="AT207" s="232" t="s">
        <v>136</v>
      </c>
      <c r="AU207" s="232" t="s">
        <v>83</v>
      </c>
      <c r="AY207" s="18" t="s">
        <v>134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81</v>
      </c>
      <c r="BK207" s="233">
        <f>ROUND(I207*H207,2)</f>
        <v>0</v>
      </c>
      <c r="BL207" s="18" t="s">
        <v>140</v>
      </c>
      <c r="BM207" s="232" t="s">
        <v>252</v>
      </c>
    </row>
    <row r="208" s="2" customFormat="1">
      <c r="A208" s="39"/>
      <c r="B208" s="40"/>
      <c r="C208" s="41"/>
      <c r="D208" s="234" t="s">
        <v>141</v>
      </c>
      <c r="E208" s="41"/>
      <c r="F208" s="235" t="s">
        <v>253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141</v>
      </c>
      <c r="AU208" s="18" t="s">
        <v>83</v>
      </c>
    </row>
    <row r="209" s="2" customFormat="1" ht="33" customHeight="1">
      <c r="A209" s="39"/>
      <c r="B209" s="40"/>
      <c r="C209" s="220" t="s">
        <v>194</v>
      </c>
      <c r="D209" s="220" t="s">
        <v>136</v>
      </c>
      <c r="E209" s="221" t="s">
        <v>254</v>
      </c>
      <c r="F209" s="222" t="s">
        <v>255</v>
      </c>
      <c r="G209" s="223" t="s">
        <v>186</v>
      </c>
      <c r="H209" s="224">
        <v>4.5300000000000002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140</v>
      </c>
      <c r="AT209" s="232" t="s">
        <v>136</v>
      </c>
      <c r="AU209" s="232" t="s">
        <v>83</v>
      </c>
      <c r="AY209" s="18" t="s">
        <v>134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140</v>
      </c>
      <c r="BM209" s="232" t="s">
        <v>256</v>
      </c>
    </row>
    <row r="210" s="2" customFormat="1">
      <c r="A210" s="39"/>
      <c r="B210" s="40"/>
      <c r="C210" s="41"/>
      <c r="D210" s="234" t="s">
        <v>141</v>
      </c>
      <c r="E210" s="41"/>
      <c r="F210" s="235" t="s">
        <v>257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141</v>
      </c>
      <c r="AU210" s="18" t="s">
        <v>83</v>
      </c>
    </row>
    <row r="211" s="12" customFormat="1" ht="25.92" customHeight="1">
      <c r="A211" s="12"/>
      <c r="B211" s="204"/>
      <c r="C211" s="205"/>
      <c r="D211" s="206" t="s">
        <v>72</v>
      </c>
      <c r="E211" s="207" t="s">
        <v>258</v>
      </c>
      <c r="F211" s="207" t="s">
        <v>259</v>
      </c>
      <c r="G211" s="205"/>
      <c r="H211" s="205"/>
      <c r="I211" s="208"/>
      <c r="J211" s="209">
        <f>BK211</f>
        <v>0</v>
      </c>
      <c r="K211" s="205"/>
      <c r="L211" s="210"/>
      <c r="M211" s="211"/>
      <c r="N211" s="212"/>
      <c r="O211" s="212"/>
      <c r="P211" s="213">
        <f>P212</f>
        <v>0</v>
      </c>
      <c r="Q211" s="212"/>
      <c r="R211" s="213">
        <f>R212</f>
        <v>0</v>
      </c>
      <c r="S211" s="212"/>
      <c r="T211" s="214">
        <f>T212</f>
        <v>0.14756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5" t="s">
        <v>83</v>
      </c>
      <c r="AT211" s="216" t="s">
        <v>72</v>
      </c>
      <c r="AU211" s="216" t="s">
        <v>73</v>
      </c>
      <c r="AY211" s="215" t="s">
        <v>134</v>
      </c>
      <c r="BK211" s="217">
        <f>BK212</f>
        <v>0</v>
      </c>
    </row>
    <row r="212" s="12" customFormat="1" ht="22.8" customHeight="1">
      <c r="A212" s="12"/>
      <c r="B212" s="204"/>
      <c r="C212" s="205"/>
      <c r="D212" s="206" t="s">
        <v>72</v>
      </c>
      <c r="E212" s="218" t="s">
        <v>260</v>
      </c>
      <c r="F212" s="218" t="s">
        <v>261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SUM(P213:P222)</f>
        <v>0</v>
      </c>
      <c r="Q212" s="212"/>
      <c r="R212" s="213">
        <f>SUM(R213:R222)</f>
        <v>0</v>
      </c>
      <c r="S212" s="212"/>
      <c r="T212" s="214">
        <f>SUM(T213:T222)</f>
        <v>0.14756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83</v>
      </c>
      <c r="AT212" s="216" t="s">
        <v>72</v>
      </c>
      <c r="AU212" s="216" t="s">
        <v>81</v>
      </c>
      <c r="AY212" s="215" t="s">
        <v>134</v>
      </c>
      <c r="BK212" s="217">
        <f>SUM(BK213:BK222)</f>
        <v>0</v>
      </c>
    </row>
    <row r="213" s="2" customFormat="1" ht="33" customHeight="1">
      <c r="A213" s="39"/>
      <c r="B213" s="40"/>
      <c r="C213" s="220" t="s">
        <v>262</v>
      </c>
      <c r="D213" s="220" t="s">
        <v>136</v>
      </c>
      <c r="E213" s="221" t="s">
        <v>263</v>
      </c>
      <c r="F213" s="222" t="s">
        <v>264</v>
      </c>
      <c r="G213" s="223" t="s">
        <v>265</v>
      </c>
      <c r="H213" s="224">
        <v>31.620000000000001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0.0040000000000000001</v>
      </c>
      <c r="T213" s="231">
        <f>S213*H213</f>
        <v>0.12648000000000001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140</v>
      </c>
      <c r="AT213" s="232" t="s">
        <v>136</v>
      </c>
      <c r="AU213" s="232" t="s">
        <v>83</v>
      </c>
      <c r="AY213" s="18" t="s">
        <v>134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81</v>
      </c>
      <c r="BK213" s="233">
        <f>ROUND(I213*H213,2)</f>
        <v>0</v>
      </c>
      <c r="BL213" s="18" t="s">
        <v>140</v>
      </c>
      <c r="BM213" s="232" t="s">
        <v>266</v>
      </c>
    </row>
    <row r="214" s="2" customFormat="1">
      <c r="A214" s="39"/>
      <c r="B214" s="40"/>
      <c r="C214" s="41"/>
      <c r="D214" s="234" t="s">
        <v>141</v>
      </c>
      <c r="E214" s="41"/>
      <c r="F214" s="235" t="s">
        <v>267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141</v>
      </c>
      <c r="AU214" s="18" t="s">
        <v>83</v>
      </c>
    </row>
    <row r="215" s="2" customFormat="1">
      <c r="A215" s="39"/>
      <c r="B215" s="40"/>
      <c r="C215" s="41"/>
      <c r="D215" s="234" t="s">
        <v>143</v>
      </c>
      <c r="E215" s="41"/>
      <c r="F215" s="239" t="s">
        <v>268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143</v>
      </c>
      <c r="AU215" s="18" t="s">
        <v>83</v>
      </c>
    </row>
    <row r="216" s="13" customFormat="1">
      <c r="A216" s="13"/>
      <c r="B216" s="240"/>
      <c r="C216" s="241"/>
      <c r="D216" s="234" t="s">
        <v>150</v>
      </c>
      <c r="E216" s="242" t="s">
        <v>1</v>
      </c>
      <c r="F216" s="243" t="s">
        <v>269</v>
      </c>
      <c r="G216" s="241"/>
      <c r="H216" s="244">
        <v>31.620000000000001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150</v>
      </c>
      <c r="AU216" s="250" t="s">
        <v>83</v>
      </c>
      <c r="AV216" s="13" t="s">
        <v>83</v>
      </c>
      <c r="AW216" s="13" t="s">
        <v>30</v>
      </c>
      <c r="AX216" s="13" t="s">
        <v>73</v>
      </c>
      <c r="AY216" s="250" t="s">
        <v>134</v>
      </c>
    </row>
    <row r="217" s="14" customFormat="1">
      <c r="A217" s="14"/>
      <c r="B217" s="251"/>
      <c r="C217" s="252"/>
      <c r="D217" s="234" t="s">
        <v>150</v>
      </c>
      <c r="E217" s="253" t="s">
        <v>1</v>
      </c>
      <c r="F217" s="254" t="s">
        <v>152</v>
      </c>
      <c r="G217" s="252"/>
      <c r="H217" s="255">
        <v>31.620000000000001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150</v>
      </c>
      <c r="AU217" s="261" t="s">
        <v>83</v>
      </c>
      <c r="AV217" s="14" t="s">
        <v>140</v>
      </c>
      <c r="AW217" s="14" t="s">
        <v>30</v>
      </c>
      <c r="AX217" s="14" t="s">
        <v>81</v>
      </c>
      <c r="AY217" s="261" t="s">
        <v>134</v>
      </c>
    </row>
    <row r="218" s="2" customFormat="1" ht="33" customHeight="1">
      <c r="A218" s="39"/>
      <c r="B218" s="40"/>
      <c r="C218" s="220" t="s">
        <v>203</v>
      </c>
      <c r="D218" s="220" t="s">
        <v>136</v>
      </c>
      <c r="E218" s="221" t="s">
        <v>270</v>
      </c>
      <c r="F218" s="222" t="s">
        <v>271</v>
      </c>
      <c r="G218" s="223" t="s">
        <v>265</v>
      </c>
      <c r="H218" s="224">
        <v>12.4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0.0016999999999999999</v>
      </c>
      <c r="T218" s="231">
        <f>S218*H218</f>
        <v>0.021079999999999998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187</v>
      </c>
      <c r="AT218" s="232" t="s">
        <v>136</v>
      </c>
      <c r="AU218" s="232" t="s">
        <v>83</v>
      </c>
      <c r="AY218" s="18" t="s">
        <v>134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81</v>
      </c>
      <c r="BK218" s="233">
        <f>ROUND(I218*H218,2)</f>
        <v>0</v>
      </c>
      <c r="BL218" s="18" t="s">
        <v>187</v>
      </c>
      <c r="BM218" s="232" t="s">
        <v>272</v>
      </c>
    </row>
    <row r="219" s="2" customFormat="1">
      <c r="A219" s="39"/>
      <c r="B219" s="40"/>
      <c r="C219" s="41"/>
      <c r="D219" s="234" t="s">
        <v>141</v>
      </c>
      <c r="E219" s="41"/>
      <c r="F219" s="235" t="s">
        <v>273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141</v>
      </c>
      <c r="AU219" s="18" t="s">
        <v>83</v>
      </c>
    </row>
    <row r="220" s="2" customFormat="1">
      <c r="A220" s="39"/>
      <c r="B220" s="40"/>
      <c r="C220" s="41"/>
      <c r="D220" s="234" t="s">
        <v>143</v>
      </c>
      <c r="E220" s="41"/>
      <c r="F220" s="239" t="s">
        <v>268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143</v>
      </c>
      <c r="AU220" s="18" t="s">
        <v>83</v>
      </c>
    </row>
    <row r="221" s="13" customFormat="1">
      <c r="A221" s="13"/>
      <c r="B221" s="240"/>
      <c r="C221" s="241"/>
      <c r="D221" s="234" t="s">
        <v>150</v>
      </c>
      <c r="E221" s="242" t="s">
        <v>1</v>
      </c>
      <c r="F221" s="243" t="s">
        <v>274</v>
      </c>
      <c r="G221" s="241"/>
      <c r="H221" s="244">
        <v>12.4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150</v>
      </c>
      <c r="AU221" s="250" t="s">
        <v>83</v>
      </c>
      <c r="AV221" s="13" t="s">
        <v>83</v>
      </c>
      <c r="AW221" s="13" t="s">
        <v>30</v>
      </c>
      <c r="AX221" s="13" t="s">
        <v>73</v>
      </c>
      <c r="AY221" s="250" t="s">
        <v>134</v>
      </c>
    </row>
    <row r="222" s="14" customFormat="1">
      <c r="A222" s="14"/>
      <c r="B222" s="251"/>
      <c r="C222" s="252"/>
      <c r="D222" s="234" t="s">
        <v>150</v>
      </c>
      <c r="E222" s="253" t="s">
        <v>1</v>
      </c>
      <c r="F222" s="254" t="s">
        <v>152</v>
      </c>
      <c r="G222" s="252"/>
      <c r="H222" s="255">
        <v>12.4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150</v>
      </c>
      <c r="AU222" s="261" t="s">
        <v>83</v>
      </c>
      <c r="AV222" s="14" t="s">
        <v>140</v>
      </c>
      <c r="AW222" s="14" t="s">
        <v>30</v>
      </c>
      <c r="AX222" s="14" t="s">
        <v>81</v>
      </c>
      <c r="AY222" s="261" t="s">
        <v>134</v>
      </c>
    </row>
    <row r="223" s="12" customFormat="1" ht="25.92" customHeight="1">
      <c r="A223" s="12"/>
      <c r="B223" s="204"/>
      <c r="C223" s="205"/>
      <c r="D223" s="206" t="s">
        <v>72</v>
      </c>
      <c r="E223" s="207" t="s">
        <v>275</v>
      </c>
      <c r="F223" s="207" t="s">
        <v>276</v>
      </c>
      <c r="G223" s="205"/>
      <c r="H223" s="205"/>
      <c r="I223" s="208"/>
      <c r="J223" s="209">
        <f>BK223</f>
        <v>0</v>
      </c>
      <c r="K223" s="205"/>
      <c r="L223" s="210"/>
      <c r="M223" s="211"/>
      <c r="N223" s="212"/>
      <c r="O223" s="212"/>
      <c r="P223" s="213">
        <f>P224</f>
        <v>0</v>
      </c>
      <c r="Q223" s="212"/>
      <c r="R223" s="213">
        <f>R224</f>
        <v>0</v>
      </c>
      <c r="S223" s="212"/>
      <c r="T223" s="21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5" t="s">
        <v>166</v>
      </c>
      <c r="AT223" s="216" t="s">
        <v>72</v>
      </c>
      <c r="AU223" s="216" t="s">
        <v>73</v>
      </c>
      <c r="AY223" s="215" t="s">
        <v>134</v>
      </c>
      <c r="BK223" s="217">
        <f>BK224</f>
        <v>0</v>
      </c>
    </row>
    <row r="224" s="12" customFormat="1" ht="22.8" customHeight="1">
      <c r="A224" s="12"/>
      <c r="B224" s="204"/>
      <c r="C224" s="205"/>
      <c r="D224" s="206" t="s">
        <v>72</v>
      </c>
      <c r="E224" s="218" t="s">
        <v>277</v>
      </c>
      <c r="F224" s="218" t="s">
        <v>278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SUM(P225:P227)</f>
        <v>0</v>
      </c>
      <c r="Q224" s="212"/>
      <c r="R224" s="213">
        <f>SUM(R225:R227)</f>
        <v>0</v>
      </c>
      <c r="S224" s="212"/>
      <c r="T224" s="214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166</v>
      </c>
      <c r="AT224" s="216" t="s">
        <v>72</v>
      </c>
      <c r="AU224" s="216" t="s">
        <v>81</v>
      </c>
      <c r="AY224" s="215" t="s">
        <v>134</v>
      </c>
      <c r="BK224" s="217">
        <f>SUM(BK225:BK227)</f>
        <v>0</v>
      </c>
    </row>
    <row r="225" s="2" customFormat="1" ht="16.5" customHeight="1">
      <c r="A225" s="39"/>
      <c r="B225" s="40"/>
      <c r="C225" s="220" t="s">
        <v>7</v>
      </c>
      <c r="D225" s="220" t="s">
        <v>136</v>
      </c>
      <c r="E225" s="221" t="s">
        <v>279</v>
      </c>
      <c r="F225" s="222" t="s">
        <v>280</v>
      </c>
      <c r="G225" s="223" t="s">
        <v>281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140</v>
      </c>
      <c r="AT225" s="232" t="s">
        <v>136</v>
      </c>
      <c r="AU225" s="232" t="s">
        <v>83</v>
      </c>
      <c r="AY225" s="18" t="s">
        <v>134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140</v>
      </c>
      <c r="BM225" s="232" t="s">
        <v>282</v>
      </c>
    </row>
    <row r="226" s="2" customFormat="1">
      <c r="A226" s="39"/>
      <c r="B226" s="40"/>
      <c r="C226" s="41"/>
      <c r="D226" s="234" t="s">
        <v>141</v>
      </c>
      <c r="E226" s="41"/>
      <c r="F226" s="235" t="s">
        <v>280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141</v>
      </c>
      <c r="AU226" s="18" t="s">
        <v>83</v>
      </c>
    </row>
    <row r="227" s="2" customFormat="1">
      <c r="A227" s="39"/>
      <c r="B227" s="40"/>
      <c r="C227" s="41"/>
      <c r="D227" s="234" t="s">
        <v>143</v>
      </c>
      <c r="E227" s="41"/>
      <c r="F227" s="239" t="s">
        <v>283</v>
      </c>
      <c r="G227" s="41"/>
      <c r="H227" s="41"/>
      <c r="I227" s="236"/>
      <c r="J227" s="41"/>
      <c r="K227" s="41"/>
      <c r="L227" s="45"/>
      <c r="M227" s="262"/>
      <c r="N227" s="263"/>
      <c r="O227" s="264"/>
      <c r="P227" s="264"/>
      <c r="Q227" s="264"/>
      <c r="R227" s="264"/>
      <c r="S227" s="264"/>
      <c r="T227" s="265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143</v>
      </c>
      <c r="AU227" s="18" t="s">
        <v>83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Piut8fw9Ue3O5aV4wO1nEdZ3Uk7cwfMzMSZ4fUGGMG6bTQoKOCgy2xtdCTH0XtpwhVttvCc/1AvJ+md3nGfbVA==" hashValue="SCeeB3CHxfrZVFhhrm4Ut04SPYgOmCFRr8V24OCmMBoD02sLXF6Ral4s8OBUYe+7cNQ1SMPB5iZ+BVIyw+3NlQ==" algorithmName="SHA-512" password="CC35"/>
  <autoFilter ref="C124:K22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ROUND((SUM(BE126:BE228)),  2)</f>
        <v>0</v>
      </c>
      <c r="G33" s="39"/>
      <c r="H33" s="39"/>
      <c r="I33" s="156">
        <v>0.20999999999999999</v>
      </c>
      <c r="J33" s="155">
        <f>ROUND(((SUM(BE126:BE228))*I33),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ROUND((SUM(BF126:BF228)),  2)</f>
        <v>0</v>
      </c>
      <c r="G34" s="39"/>
      <c r="H34" s="39"/>
      <c r="I34" s="156">
        <v>0.12</v>
      </c>
      <c r="J34" s="155">
        <f>ROUND(((SUM(BF126:BF228))*I34),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ROUND((SUM(BG126:BG228)),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ROUND((SUM(BH126:BH228)),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ROUND((SUM(BI126:BI228)),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001.2 - Demolice SO 202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285</v>
      </c>
      <c r="E99" s="189"/>
      <c r="F99" s="189"/>
      <c r="G99" s="189"/>
      <c r="H99" s="189"/>
      <c r="I99" s="189"/>
      <c r="J99" s="190">
        <f>J172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112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113</v>
      </c>
      <c r="E101" s="189"/>
      <c r="F101" s="189"/>
      <c r="G101" s="189"/>
      <c r="H101" s="189"/>
      <c r="I101" s="189"/>
      <c r="J101" s="190">
        <f>J188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114</v>
      </c>
      <c r="E102" s="189"/>
      <c r="F102" s="189"/>
      <c r="G102" s="189"/>
      <c r="H102" s="189"/>
      <c r="I102" s="189"/>
      <c r="J102" s="190">
        <f>J207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286</v>
      </c>
      <c r="E103" s="183"/>
      <c r="F103" s="183"/>
      <c r="G103" s="183"/>
      <c r="H103" s="183"/>
      <c r="I103" s="183"/>
      <c r="J103" s="184">
        <f>J212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287</v>
      </c>
      <c r="E104" s="189"/>
      <c r="F104" s="189"/>
      <c r="G104" s="189"/>
      <c r="H104" s="189"/>
      <c r="I104" s="189"/>
      <c r="J104" s="190">
        <f>J213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117</v>
      </c>
      <c r="E105" s="183"/>
      <c r="F105" s="183"/>
      <c r="G105" s="183"/>
      <c r="H105" s="183"/>
      <c r="I105" s="183"/>
      <c r="J105" s="184">
        <f>J224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118</v>
      </c>
      <c r="E106" s="189"/>
      <c r="F106" s="189"/>
      <c r="G106" s="189"/>
      <c r="H106" s="189"/>
      <c r="I106" s="189"/>
      <c r="J106" s="190">
        <f>J225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Hostka - Most ev.c. 19853-1 Hostka - Zebraky - rekonstrukce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001.2 - Demolice SO 202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13. 1. 2025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120</v>
      </c>
      <c r="D125" s="195" t="s">
        <v>58</v>
      </c>
      <c r="E125" s="195" t="s">
        <v>54</v>
      </c>
      <c r="F125" s="195" t="s">
        <v>55</v>
      </c>
      <c r="G125" s="195" t="s">
        <v>121</v>
      </c>
      <c r="H125" s="195" t="s">
        <v>122</v>
      </c>
      <c r="I125" s="195" t="s">
        <v>123</v>
      </c>
      <c r="J125" s="196" t="s">
        <v>107</v>
      </c>
      <c r="K125" s="197" t="s">
        <v>124</v>
      </c>
      <c r="L125" s="198"/>
      <c r="M125" s="101" t="s">
        <v>1</v>
      </c>
      <c r="N125" s="102" t="s">
        <v>37</v>
      </c>
      <c r="O125" s="102" t="s">
        <v>125</v>
      </c>
      <c r="P125" s="102" t="s">
        <v>126</v>
      </c>
      <c r="Q125" s="102" t="s">
        <v>127</v>
      </c>
      <c r="R125" s="102" t="s">
        <v>128</v>
      </c>
      <c r="S125" s="102" t="s">
        <v>129</v>
      </c>
      <c r="T125" s="103" t="s">
        <v>130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131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P127+P212+P224</f>
        <v>0</v>
      </c>
      <c r="Q126" s="105"/>
      <c r="R126" s="201">
        <f>R127+R212+R224</f>
        <v>9.4799750000000014</v>
      </c>
      <c r="S126" s="105"/>
      <c r="T126" s="202">
        <f>T127+T212+T224</f>
        <v>32.530319999999996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109</v>
      </c>
      <c r="BK126" s="203">
        <f>BK127+BK212+BK224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132</v>
      </c>
      <c r="F127" s="207" t="s">
        <v>133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P128+P172+P177+P188+P207</f>
        <v>0</v>
      </c>
      <c r="Q127" s="212"/>
      <c r="R127" s="213">
        <f>R128+R172+R177+R188+R207</f>
        <v>9.4605200000000007</v>
      </c>
      <c r="S127" s="212"/>
      <c r="T127" s="214">
        <f>T128+T172+T177+T188+T207</f>
        <v>32.530319999999996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81</v>
      </c>
      <c r="AT127" s="216" t="s">
        <v>72</v>
      </c>
      <c r="AU127" s="216" t="s">
        <v>73</v>
      </c>
      <c r="AY127" s="215" t="s">
        <v>134</v>
      </c>
      <c r="BK127" s="217">
        <f>BK128+BK172+BK177+BK188+BK207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81</v>
      </c>
      <c r="F128" s="218" t="s">
        <v>135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SUM(P129:P171)</f>
        <v>0</v>
      </c>
      <c r="Q128" s="212"/>
      <c r="R128" s="213">
        <f>SUM(R129:R171)</f>
        <v>0</v>
      </c>
      <c r="S128" s="212"/>
      <c r="T128" s="214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81</v>
      </c>
      <c r="AY128" s="215" t="s">
        <v>134</v>
      </c>
      <c r="BK128" s="217">
        <f>SUM(BK129:BK171)</f>
        <v>0</v>
      </c>
    </row>
    <row r="129" s="2" customFormat="1" ht="33" customHeight="1">
      <c r="A129" s="39"/>
      <c r="B129" s="40"/>
      <c r="C129" s="220" t="s">
        <v>81</v>
      </c>
      <c r="D129" s="220" t="s">
        <v>136</v>
      </c>
      <c r="E129" s="221" t="s">
        <v>145</v>
      </c>
      <c r="F129" s="222" t="s">
        <v>146</v>
      </c>
      <c r="G129" s="223" t="s">
        <v>147</v>
      </c>
      <c r="H129" s="224">
        <v>19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140</v>
      </c>
      <c r="AT129" s="232" t="s">
        <v>136</v>
      </c>
      <c r="AU129" s="232" t="s">
        <v>83</v>
      </c>
      <c r="AY129" s="18" t="s">
        <v>134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140</v>
      </c>
      <c r="BM129" s="232" t="s">
        <v>83</v>
      </c>
    </row>
    <row r="130" s="2" customFormat="1">
      <c r="A130" s="39"/>
      <c r="B130" s="40"/>
      <c r="C130" s="41"/>
      <c r="D130" s="234" t="s">
        <v>141</v>
      </c>
      <c r="E130" s="41"/>
      <c r="F130" s="235" t="s">
        <v>146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83</v>
      </c>
    </row>
    <row r="131" s="2" customFormat="1">
      <c r="A131" s="39"/>
      <c r="B131" s="40"/>
      <c r="C131" s="41"/>
      <c r="D131" s="234" t="s">
        <v>143</v>
      </c>
      <c r="E131" s="41"/>
      <c r="F131" s="239" t="s">
        <v>149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83</v>
      </c>
    </row>
    <row r="132" s="13" customFormat="1">
      <c r="A132" s="13"/>
      <c r="B132" s="240"/>
      <c r="C132" s="241"/>
      <c r="D132" s="234" t="s">
        <v>150</v>
      </c>
      <c r="E132" s="242" t="s">
        <v>1</v>
      </c>
      <c r="F132" s="243" t="s">
        <v>288</v>
      </c>
      <c r="G132" s="241"/>
      <c r="H132" s="244">
        <v>19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150</v>
      </c>
      <c r="AU132" s="250" t="s">
        <v>83</v>
      </c>
      <c r="AV132" s="13" t="s">
        <v>83</v>
      </c>
      <c r="AW132" s="13" t="s">
        <v>30</v>
      </c>
      <c r="AX132" s="13" t="s">
        <v>73</v>
      </c>
      <c r="AY132" s="250" t="s">
        <v>134</v>
      </c>
    </row>
    <row r="133" s="14" customFormat="1">
      <c r="A133" s="14"/>
      <c r="B133" s="251"/>
      <c r="C133" s="252"/>
      <c r="D133" s="234" t="s">
        <v>150</v>
      </c>
      <c r="E133" s="253" t="s">
        <v>1</v>
      </c>
      <c r="F133" s="254" t="s">
        <v>152</v>
      </c>
      <c r="G133" s="252"/>
      <c r="H133" s="255">
        <v>19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150</v>
      </c>
      <c r="AU133" s="261" t="s">
        <v>83</v>
      </c>
      <c r="AV133" s="14" t="s">
        <v>140</v>
      </c>
      <c r="AW133" s="14" t="s">
        <v>30</v>
      </c>
      <c r="AX133" s="14" t="s">
        <v>81</v>
      </c>
      <c r="AY133" s="261" t="s">
        <v>134</v>
      </c>
    </row>
    <row r="134" s="2" customFormat="1" ht="33" customHeight="1">
      <c r="A134" s="39"/>
      <c r="B134" s="40"/>
      <c r="C134" s="220" t="s">
        <v>83</v>
      </c>
      <c r="D134" s="220" t="s">
        <v>136</v>
      </c>
      <c r="E134" s="221" t="s">
        <v>289</v>
      </c>
      <c r="F134" s="222" t="s">
        <v>290</v>
      </c>
      <c r="G134" s="223" t="s">
        <v>147</v>
      </c>
      <c r="H134" s="224">
        <v>161.08000000000001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140</v>
      </c>
      <c r="AT134" s="232" t="s">
        <v>136</v>
      </c>
      <c r="AU134" s="232" t="s">
        <v>83</v>
      </c>
      <c r="AY134" s="18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140</v>
      </c>
      <c r="BM134" s="232" t="s">
        <v>140</v>
      </c>
    </row>
    <row r="135" s="2" customFormat="1">
      <c r="A135" s="39"/>
      <c r="B135" s="40"/>
      <c r="C135" s="41"/>
      <c r="D135" s="234" t="s">
        <v>141</v>
      </c>
      <c r="E135" s="41"/>
      <c r="F135" s="235" t="s">
        <v>290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83</v>
      </c>
    </row>
    <row r="136" s="2" customFormat="1">
      <c r="A136" s="39"/>
      <c r="B136" s="40"/>
      <c r="C136" s="41"/>
      <c r="D136" s="234" t="s">
        <v>143</v>
      </c>
      <c r="E136" s="41"/>
      <c r="F136" s="239" t="s">
        <v>291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83</v>
      </c>
    </row>
    <row r="137" s="13" customFormat="1">
      <c r="A137" s="13"/>
      <c r="B137" s="240"/>
      <c r="C137" s="241"/>
      <c r="D137" s="234" t="s">
        <v>150</v>
      </c>
      <c r="E137" s="242" t="s">
        <v>1</v>
      </c>
      <c r="F137" s="243" t="s">
        <v>292</v>
      </c>
      <c r="G137" s="241"/>
      <c r="H137" s="244">
        <v>60.5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150</v>
      </c>
      <c r="AU137" s="250" t="s">
        <v>83</v>
      </c>
      <c r="AV137" s="13" t="s">
        <v>83</v>
      </c>
      <c r="AW137" s="13" t="s">
        <v>30</v>
      </c>
      <c r="AX137" s="13" t="s">
        <v>73</v>
      </c>
      <c r="AY137" s="250" t="s">
        <v>134</v>
      </c>
    </row>
    <row r="138" s="13" customFormat="1">
      <c r="A138" s="13"/>
      <c r="B138" s="240"/>
      <c r="C138" s="241"/>
      <c r="D138" s="234" t="s">
        <v>150</v>
      </c>
      <c r="E138" s="242" t="s">
        <v>1</v>
      </c>
      <c r="F138" s="243" t="s">
        <v>293</v>
      </c>
      <c r="G138" s="241"/>
      <c r="H138" s="244">
        <v>39.200000000000003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150</v>
      </c>
      <c r="AU138" s="250" t="s">
        <v>83</v>
      </c>
      <c r="AV138" s="13" t="s">
        <v>83</v>
      </c>
      <c r="AW138" s="13" t="s">
        <v>30</v>
      </c>
      <c r="AX138" s="13" t="s">
        <v>73</v>
      </c>
      <c r="AY138" s="250" t="s">
        <v>134</v>
      </c>
    </row>
    <row r="139" s="13" customFormat="1">
      <c r="A139" s="13"/>
      <c r="B139" s="240"/>
      <c r="C139" s="241"/>
      <c r="D139" s="234" t="s">
        <v>150</v>
      </c>
      <c r="E139" s="242" t="s">
        <v>1</v>
      </c>
      <c r="F139" s="243" t="s">
        <v>294</v>
      </c>
      <c r="G139" s="241"/>
      <c r="H139" s="244">
        <v>47.600000000000001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150</v>
      </c>
      <c r="AU139" s="250" t="s">
        <v>83</v>
      </c>
      <c r="AV139" s="13" t="s">
        <v>83</v>
      </c>
      <c r="AW139" s="13" t="s">
        <v>30</v>
      </c>
      <c r="AX139" s="13" t="s">
        <v>73</v>
      </c>
      <c r="AY139" s="250" t="s">
        <v>134</v>
      </c>
    </row>
    <row r="140" s="13" customFormat="1">
      <c r="A140" s="13"/>
      <c r="B140" s="240"/>
      <c r="C140" s="241"/>
      <c r="D140" s="234" t="s">
        <v>150</v>
      </c>
      <c r="E140" s="242" t="s">
        <v>1</v>
      </c>
      <c r="F140" s="243" t="s">
        <v>295</v>
      </c>
      <c r="G140" s="241"/>
      <c r="H140" s="244">
        <v>13.779999999999999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150</v>
      </c>
      <c r="AU140" s="250" t="s">
        <v>83</v>
      </c>
      <c r="AV140" s="13" t="s">
        <v>83</v>
      </c>
      <c r="AW140" s="13" t="s">
        <v>30</v>
      </c>
      <c r="AX140" s="13" t="s">
        <v>73</v>
      </c>
      <c r="AY140" s="250" t="s">
        <v>134</v>
      </c>
    </row>
    <row r="141" s="14" customFormat="1">
      <c r="A141" s="14"/>
      <c r="B141" s="251"/>
      <c r="C141" s="252"/>
      <c r="D141" s="234" t="s">
        <v>150</v>
      </c>
      <c r="E141" s="253" t="s">
        <v>1</v>
      </c>
      <c r="F141" s="254" t="s">
        <v>152</v>
      </c>
      <c r="G141" s="252"/>
      <c r="H141" s="255">
        <v>161.08000000000001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150</v>
      </c>
      <c r="AU141" s="261" t="s">
        <v>83</v>
      </c>
      <c r="AV141" s="14" t="s">
        <v>140</v>
      </c>
      <c r="AW141" s="14" t="s">
        <v>30</v>
      </c>
      <c r="AX141" s="14" t="s">
        <v>81</v>
      </c>
      <c r="AY141" s="261" t="s">
        <v>134</v>
      </c>
    </row>
    <row r="142" s="2" customFormat="1" ht="33" customHeight="1">
      <c r="A142" s="39"/>
      <c r="B142" s="40"/>
      <c r="C142" s="220" t="s">
        <v>153</v>
      </c>
      <c r="D142" s="220" t="s">
        <v>136</v>
      </c>
      <c r="E142" s="221" t="s">
        <v>167</v>
      </c>
      <c r="F142" s="222" t="s">
        <v>168</v>
      </c>
      <c r="G142" s="223" t="s">
        <v>147</v>
      </c>
      <c r="H142" s="224">
        <v>142.08000000000001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140</v>
      </c>
      <c r="AT142" s="232" t="s">
        <v>136</v>
      </c>
      <c r="AU142" s="232" t="s">
        <v>83</v>
      </c>
      <c r="AY142" s="18" t="s">
        <v>134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140</v>
      </c>
      <c r="BM142" s="232" t="s">
        <v>156</v>
      </c>
    </row>
    <row r="143" s="2" customFormat="1">
      <c r="A143" s="39"/>
      <c r="B143" s="40"/>
      <c r="C143" s="41"/>
      <c r="D143" s="234" t="s">
        <v>141</v>
      </c>
      <c r="E143" s="41"/>
      <c r="F143" s="235" t="s">
        <v>168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83</v>
      </c>
    </row>
    <row r="144" s="13" customFormat="1">
      <c r="A144" s="13"/>
      <c r="B144" s="240"/>
      <c r="C144" s="241"/>
      <c r="D144" s="234" t="s">
        <v>150</v>
      </c>
      <c r="E144" s="242" t="s">
        <v>1</v>
      </c>
      <c r="F144" s="243" t="s">
        <v>296</v>
      </c>
      <c r="G144" s="241"/>
      <c r="H144" s="244">
        <v>142.08000000000001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150</v>
      </c>
      <c r="AU144" s="250" t="s">
        <v>83</v>
      </c>
      <c r="AV144" s="13" t="s">
        <v>83</v>
      </c>
      <c r="AW144" s="13" t="s">
        <v>30</v>
      </c>
      <c r="AX144" s="13" t="s">
        <v>73</v>
      </c>
      <c r="AY144" s="250" t="s">
        <v>134</v>
      </c>
    </row>
    <row r="145" s="14" customFormat="1">
      <c r="A145" s="14"/>
      <c r="B145" s="251"/>
      <c r="C145" s="252"/>
      <c r="D145" s="234" t="s">
        <v>150</v>
      </c>
      <c r="E145" s="253" t="s">
        <v>1</v>
      </c>
      <c r="F145" s="254" t="s">
        <v>152</v>
      </c>
      <c r="G145" s="252"/>
      <c r="H145" s="255">
        <v>142.08000000000001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150</v>
      </c>
      <c r="AU145" s="261" t="s">
        <v>83</v>
      </c>
      <c r="AV145" s="14" t="s">
        <v>140</v>
      </c>
      <c r="AW145" s="14" t="s">
        <v>30</v>
      </c>
      <c r="AX145" s="14" t="s">
        <v>81</v>
      </c>
      <c r="AY145" s="261" t="s">
        <v>134</v>
      </c>
    </row>
    <row r="146" s="2" customFormat="1" ht="37.8" customHeight="1">
      <c r="A146" s="39"/>
      <c r="B146" s="40"/>
      <c r="C146" s="220" t="s">
        <v>140</v>
      </c>
      <c r="D146" s="220" t="s">
        <v>136</v>
      </c>
      <c r="E146" s="221" t="s">
        <v>172</v>
      </c>
      <c r="F146" s="222" t="s">
        <v>173</v>
      </c>
      <c r="G146" s="223" t="s">
        <v>147</v>
      </c>
      <c r="H146" s="224">
        <v>852.48000000000002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140</v>
      </c>
      <c r="AT146" s="232" t="s">
        <v>136</v>
      </c>
      <c r="AU146" s="232" t="s">
        <v>83</v>
      </c>
      <c r="AY146" s="18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140</v>
      </c>
      <c r="BM146" s="232" t="s">
        <v>162</v>
      </c>
    </row>
    <row r="147" s="2" customFormat="1">
      <c r="A147" s="39"/>
      <c r="B147" s="40"/>
      <c r="C147" s="41"/>
      <c r="D147" s="234" t="s">
        <v>141</v>
      </c>
      <c r="E147" s="41"/>
      <c r="F147" s="235" t="s">
        <v>173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83</v>
      </c>
    </row>
    <row r="148" s="2" customFormat="1">
      <c r="A148" s="39"/>
      <c r="B148" s="40"/>
      <c r="C148" s="41"/>
      <c r="D148" s="234" t="s">
        <v>143</v>
      </c>
      <c r="E148" s="41"/>
      <c r="F148" s="239" t="s">
        <v>175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83</v>
      </c>
    </row>
    <row r="149" s="13" customFormat="1">
      <c r="A149" s="13"/>
      <c r="B149" s="240"/>
      <c r="C149" s="241"/>
      <c r="D149" s="234" t="s">
        <v>150</v>
      </c>
      <c r="E149" s="242" t="s">
        <v>1</v>
      </c>
      <c r="F149" s="243" t="s">
        <v>297</v>
      </c>
      <c r="G149" s="241"/>
      <c r="H149" s="244">
        <v>852.48000000000002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150</v>
      </c>
      <c r="AU149" s="250" t="s">
        <v>83</v>
      </c>
      <c r="AV149" s="13" t="s">
        <v>83</v>
      </c>
      <c r="AW149" s="13" t="s">
        <v>30</v>
      </c>
      <c r="AX149" s="13" t="s">
        <v>73</v>
      </c>
      <c r="AY149" s="250" t="s">
        <v>134</v>
      </c>
    </row>
    <row r="150" s="14" customFormat="1">
      <c r="A150" s="14"/>
      <c r="B150" s="251"/>
      <c r="C150" s="252"/>
      <c r="D150" s="234" t="s">
        <v>150</v>
      </c>
      <c r="E150" s="253" t="s">
        <v>1</v>
      </c>
      <c r="F150" s="254" t="s">
        <v>152</v>
      </c>
      <c r="G150" s="252"/>
      <c r="H150" s="255">
        <v>852.48000000000002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150</v>
      </c>
      <c r="AU150" s="261" t="s">
        <v>83</v>
      </c>
      <c r="AV150" s="14" t="s">
        <v>140</v>
      </c>
      <c r="AW150" s="14" t="s">
        <v>30</v>
      </c>
      <c r="AX150" s="14" t="s">
        <v>81</v>
      </c>
      <c r="AY150" s="261" t="s">
        <v>134</v>
      </c>
    </row>
    <row r="151" s="2" customFormat="1" ht="24.15" customHeight="1">
      <c r="A151" s="39"/>
      <c r="B151" s="40"/>
      <c r="C151" s="220" t="s">
        <v>166</v>
      </c>
      <c r="D151" s="220" t="s">
        <v>136</v>
      </c>
      <c r="E151" s="221" t="s">
        <v>178</v>
      </c>
      <c r="F151" s="222" t="s">
        <v>179</v>
      </c>
      <c r="G151" s="223" t="s">
        <v>147</v>
      </c>
      <c r="H151" s="224">
        <v>15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140</v>
      </c>
      <c r="AT151" s="232" t="s">
        <v>136</v>
      </c>
      <c r="AU151" s="232" t="s">
        <v>83</v>
      </c>
      <c r="AY151" s="18" t="s">
        <v>134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140</v>
      </c>
      <c r="BM151" s="232" t="s">
        <v>169</v>
      </c>
    </row>
    <row r="152" s="2" customFormat="1">
      <c r="A152" s="39"/>
      <c r="B152" s="40"/>
      <c r="C152" s="41"/>
      <c r="D152" s="234" t="s">
        <v>141</v>
      </c>
      <c r="E152" s="41"/>
      <c r="F152" s="235" t="s">
        <v>179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83</v>
      </c>
    </row>
    <row r="153" s="2" customFormat="1">
      <c r="A153" s="39"/>
      <c r="B153" s="40"/>
      <c r="C153" s="41"/>
      <c r="D153" s="234" t="s">
        <v>143</v>
      </c>
      <c r="E153" s="41"/>
      <c r="F153" s="239" t="s">
        <v>182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83</v>
      </c>
    </row>
    <row r="154" s="13" customFormat="1">
      <c r="A154" s="13"/>
      <c r="B154" s="240"/>
      <c r="C154" s="241"/>
      <c r="D154" s="234" t="s">
        <v>150</v>
      </c>
      <c r="E154" s="242" t="s">
        <v>1</v>
      </c>
      <c r="F154" s="243" t="s">
        <v>298</v>
      </c>
      <c r="G154" s="241"/>
      <c r="H154" s="244">
        <v>15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150</v>
      </c>
      <c r="AU154" s="250" t="s">
        <v>83</v>
      </c>
      <c r="AV154" s="13" t="s">
        <v>83</v>
      </c>
      <c r="AW154" s="13" t="s">
        <v>30</v>
      </c>
      <c r="AX154" s="13" t="s">
        <v>73</v>
      </c>
      <c r="AY154" s="250" t="s">
        <v>134</v>
      </c>
    </row>
    <row r="155" s="14" customFormat="1">
      <c r="A155" s="14"/>
      <c r="B155" s="251"/>
      <c r="C155" s="252"/>
      <c r="D155" s="234" t="s">
        <v>150</v>
      </c>
      <c r="E155" s="253" t="s">
        <v>1</v>
      </c>
      <c r="F155" s="254" t="s">
        <v>152</v>
      </c>
      <c r="G155" s="252"/>
      <c r="H155" s="255">
        <v>15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150</v>
      </c>
      <c r="AU155" s="261" t="s">
        <v>83</v>
      </c>
      <c r="AV155" s="14" t="s">
        <v>140</v>
      </c>
      <c r="AW155" s="14" t="s">
        <v>30</v>
      </c>
      <c r="AX155" s="14" t="s">
        <v>81</v>
      </c>
      <c r="AY155" s="261" t="s">
        <v>134</v>
      </c>
    </row>
    <row r="156" s="2" customFormat="1" ht="33" customHeight="1">
      <c r="A156" s="39"/>
      <c r="B156" s="40"/>
      <c r="C156" s="220" t="s">
        <v>156</v>
      </c>
      <c r="D156" s="220" t="s">
        <v>136</v>
      </c>
      <c r="E156" s="221" t="s">
        <v>184</v>
      </c>
      <c r="F156" s="222" t="s">
        <v>185</v>
      </c>
      <c r="G156" s="223" t="s">
        <v>186</v>
      </c>
      <c r="H156" s="224">
        <v>284.16000000000003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140</v>
      </c>
      <c r="AT156" s="232" t="s">
        <v>136</v>
      </c>
      <c r="AU156" s="232" t="s">
        <v>83</v>
      </c>
      <c r="AY156" s="18" t="s">
        <v>134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140</v>
      </c>
      <c r="BM156" s="232" t="s">
        <v>8</v>
      </c>
    </row>
    <row r="157" s="2" customFormat="1">
      <c r="A157" s="39"/>
      <c r="B157" s="40"/>
      <c r="C157" s="41"/>
      <c r="D157" s="234" t="s">
        <v>141</v>
      </c>
      <c r="E157" s="41"/>
      <c r="F157" s="235" t="s">
        <v>185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141</v>
      </c>
      <c r="AU157" s="18" t="s">
        <v>83</v>
      </c>
    </row>
    <row r="158" s="2" customFormat="1">
      <c r="A158" s="39"/>
      <c r="B158" s="40"/>
      <c r="C158" s="41"/>
      <c r="D158" s="234" t="s">
        <v>143</v>
      </c>
      <c r="E158" s="41"/>
      <c r="F158" s="239" t="s">
        <v>299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83</v>
      </c>
    </row>
    <row r="159" s="13" customFormat="1">
      <c r="A159" s="13"/>
      <c r="B159" s="240"/>
      <c r="C159" s="241"/>
      <c r="D159" s="234" t="s">
        <v>150</v>
      </c>
      <c r="E159" s="242" t="s">
        <v>1</v>
      </c>
      <c r="F159" s="243" t="s">
        <v>300</v>
      </c>
      <c r="G159" s="241"/>
      <c r="H159" s="244">
        <v>284.16000000000003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150</v>
      </c>
      <c r="AU159" s="250" t="s">
        <v>83</v>
      </c>
      <c r="AV159" s="13" t="s">
        <v>83</v>
      </c>
      <c r="AW159" s="13" t="s">
        <v>30</v>
      </c>
      <c r="AX159" s="13" t="s">
        <v>73</v>
      </c>
      <c r="AY159" s="250" t="s">
        <v>134</v>
      </c>
    </row>
    <row r="160" s="14" customFormat="1">
      <c r="A160" s="14"/>
      <c r="B160" s="251"/>
      <c r="C160" s="252"/>
      <c r="D160" s="234" t="s">
        <v>150</v>
      </c>
      <c r="E160" s="253" t="s">
        <v>1</v>
      </c>
      <c r="F160" s="254" t="s">
        <v>152</v>
      </c>
      <c r="G160" s="252"/>
      <c r="H160" s="255">
        <v>284.16000000000003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150</v>
      </c>
      <c r="AU160" s="261" t="s">
        <v>83</v>
      </c>
      <c r="AV160" s="14" t="s">
        <v>140</v>
      </c>
      <c r="AW160" s="14" t="s">
        <v>30</v>
      </c>
      <c r="AX160" s="14" t="s">
        <v>81</v>
      </c>
      <c r="AY160" s="261" t="s">
        <v>134</v>
      </c>
    </row>
    <row r="161" s="2" customFormat="1" ht="16.5" customHeight="1">
      <c r="A161" s="39"/>
      <c r="B161" s="40"/>
      <c r="C161" s="220" t="s">
        <v>177</v>
      </c>
      <c r="D161" s="220" t="s">
        <v>136</v>
      </c>
      <c r="E161" s="221" t="s">
        <v>192</v>
      </c>
      <c r="F161" s="222" t="s">
        <v>193</v>
      </c>
      <c r="G161" s="223" t="s">
        <v>147</v>
      </c>
      <c r="H161" s="224">
        <v>142.08000000000001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140</v>
      </c>
      <c r="AT161" s="232" t="s">
        <v>136</v>
      </c>
      <c r="AU161" s="232" t="s">
        <v>83</v>
      </c>
      <c r="AY161" s="18" t="s">
        <v>134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81</v>
      </c>
      <c r="BK161" s="233">
        <f>ROUND(I161*H161,2)</f>
        <v>0</v>
      </c>
      <c r="BL161" s="18" t="s">
        <v>140</v>
      </c>
      <c r="BM161" s="232" t="s">
        <v>180</v>
      </c>
    </row>
    <row r="162" s="2" customFormat="1">
      <c r="A162" s="39"/>
      <c r="B162" s="40"/>
      <c r="C162" s="41"/>
      <c r="D162" s="234" t="s">
        <v>141</v>
      </c>
      <c r="E162" s="41"/>
      <c r="F162" s="235" t="s">
        <v>193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141</v>
      </c>
      <c r="AU162" s="18" t="s">
        <v>83</v>
      </c>
    </row>
    <row r="163" s="2" customFormat="1">
      <c r="A163" s="39"/>
      <c r="B163" s="40"/>
      <c r="C163" s="41"/>
      <c r="D163" s="234" t="s">
        <v>143</v>
      </c>
      <c r="E163" s="41"/>
      <c r="F163" s="239" t="s">
        <v>196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83</v>
      </c>
    </row>
    <row r="164" s="13" customFormat="1">
      <c r="A164" s="13"/>
      <c r="B164" s="240"/>
      <c r="C164" s="241"/>
      <c r="D164" s="234" t="s">
        <v>150</v>
      </c>
      <c r="E164" s="242" t="s">
        <v>1</v>
      </c>
      <c r="F164" s="243" t="s">
        <v>301</v>
      </c>
      <c r="G164" s="241"/>
      <c r="H164" s="244">
        <v>161.08000000000001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150</v>
      </c>
      <c r="AU164" s="250" t="s">
        <v>83</v>
      </c>
      <c r="AV164" s="13" t="s">
        <v>83</v>
      </c>
      <c r="AW164" s="13" t="s">
        <v>30</v>
      </c>
      <c r="AX164" s="13" t="s">
        <v>73</v>
      </c>
      <c r="AY164" s="250" t="s">
        <v>134</v>
      </c>
    </row>
    <row r="165" s="13" customFormat="1">
      <c r="A165" s="13"/>
      <c r="B165" s="240"/>
      <c r="C165" s="241"/>
      <c r="D165" s="234" t="s">
        <v>150</v>
      </c>
      <c r="E165" s="242" t="s">
        <v>1</v>
      </c>
      <c r="F165" s="243" t="s">
        <v>302</v>
      </c>
      <c r="G165" s="241"/>
      <c r="H165" s="244">
        <v>-19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150</v>
      </c>
      <c r="AU165" s="250" t="s">
        <v>83</v>
      </c>
      <c r="AV165" s="13" t="s">
        <v>83</v>
      </c>
      <c r="AW165" s="13" t="s">
        <v>30</v>
      </c>
      <c r="AX165" s="13" t="s">
        <v>73</v>
      </c>
      <c r="AY165" s="250" t="s">
        <v>134</v>
      </c>
    </row>
    <row r="166" s="14" customFormat="1">
      <c r="A166" s="14"/>
      <c r="B166" s="251"/>
      <c r="C166" s="252"/>
      <c r="D166" s="234" t="s">
        <v>150</v>
      </c>
      <c r="E166" s="253" t="s">
        <v>1</v>
      </c>
      <c r="F166" s="254" t="s">
        <v>152</v>
      </c>
      <c r="G166" s="252"/>
      <c r="H166" s="255">
        <v>142.08000000000001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150</v>
      </c>
      <c r="AU166" s="261" t="s">
        <v>83</v>
      </c>
      <c r="AV166" s="14" t="s">
        <v>140</v>
      </c>
      <c r="AW166" s="14" t="s">
        <v>30</v>
      </c>
      <c r="AX166" s="14" t="s">
        <v>81</v>
      </c>
      <c r="AY166" s="261" t="s">
        <v>134</v>
      </c>
    </row>
    <row r="167" s="2" customFormat="1" ht="24.15" customHeight="1">
      <c r="A167" s="39"/>
      <c r="B167" s="40"/>
      <c r="C167" s="220" t="s">
        <v>162</v>
      </c>
      <c r="D167" s="220" t="s">
        <v>136</v>
      </c>
      <c r="E167" s="221" t="s">
        <v>303</v>
      </c>
      <c r="F167" s="222" t="s">
        <v>304</v>
      </c>
      <c r="G167" s="223" t="s">
        <v>147</v>
      </c>
      <c r="H167" s="224">
        <v>3.9849999999999999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140</v>
      </c>
      <c r="AT167" s="232" t="s">
        <v>136</v>
      </c>
      <c r="AU167" s="232" t="s">
        <v>83</v>
      </c>
      <c r="AY167" s="18" t="s">
        <v>134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81</v>
      </c>
      <c r="BK167" s="233">
        <f>ROUND(I167*H167,2)</f>
        <v>0</v>
      </c>
      <c r="BL167" s="18" t="s">
        <v>140</v>
      </c>
      <c r="BM167" s="232" t="s">
        <v>187</v>
      </c>
    </row>
    <row r="168" s="2" customFormat="1">
      <c r="A168" s="39"/>
      <c r="B168" s="40"/>
      <c r="C168" s="41"/>
      <c r="D168" s="234" t="s">
        <v>141</v>
      </c>
      <c r="E168" s="41"/>
      <c r="F168" s="235" t="s">
        <v>304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83</v>
      </c>
    </row>
    <row r="169" s="2" customFormat="1">
      <c r="A169" s="39"/>
      <c r="B169" s="40"/>
      <c r="C169" s="41"/>
      <c r="D169" s="234" t="s">
        <v>143</v>
      </c>
      <c r="E169" s="41"/>
      <c r="F169" s="239" t="s">
        <v>305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83</v>
      </c>
    </row>
    <row r="170" s="13" customFormat="1">
      <c r="A170" s="13"/>
      <c r="B170" s="240"/>
      <c r="C170" s="241"/>
      <c r="D170" s="234" t="s">
        <v>150</v>
      </c>
      <c r="E170" s="242" t="s">
        <v>1</v>
      </c>
      <c r="F170" s="243" t="s">
        <v>306</v>
      </c>
      <c r="G170" s="241"/>
      <c r="H170" s="244">
        <v>3.9849999999999999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150</v>
      </c>
      <c r="AU170" s="250" t="s">
        <v>83</v>
      </c>
      <c r="AV170" s="13" t="s">
        <v>83</v>
      </c>
      <c r="AW170" s="13" t="s">
        <v>30</v>
      </c>
      <c r="AX170" s="13" t="s">
        <v>73</v>
      </c>
      <c r="AY170" s="250" t="s">
        <v>134</v>
      </c>
    </row>
    <row r="171" s="14" customFormat="1">
      <c r="A171" s="14"/>
      <c r="B171" s="251"/>
      <c r="C171" s="252"/>
      <c r="D171" s="234" t="s">
        <v>150</v>
      </c>
      <c r="E171" s="253" t="s">
        <v>1</v>
      </c>
      <c r="F171" s="254" t="s">
        <v>152</v>
      </c>
      <c r="G171" s="252"/>
      <c r="H171" s="255">
        <v>3.9849999999999999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150</v>
      </c>
      <c r="AU171" s="261" t="s">
        <v>83</v>
      </c>
      <c r="AV171" s="14" t="s">
        <v>140</v>
      </c>
      <c r="AW171" s="14" t="s">
        <v>30</v>
      </c>
      <c r="AX171" s="14" t="s">
        <v>81</v>
      </c>
      <c r="AY171" s="261" t="s">
        <v>134</v>
      </c>
    </row>
    <row r="172" s="12" customFormat="1" ht="22.8" customHeight="1">
      <c r="A172" s="12"/>
      <c r="B172" s="204"/>
      <c r="C172" s="205"/>
      <c r="D172" s="206" t="s">
        <v>72</v>
      </c>
      <c r="E172" s="218" t="s">
        <v>140</v>
      </c>
      <c r="F172" s="218" t="s">
        <v>307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SUM(P173:P176)</f>
        <v>0</v>
      </c>
      <c r="Q172" s="212"/>
      <c r="R172" s="213">
        <f>SUM(R173:R176)</f>
        <v>8</v>
      </c>
      <c r="S172" s="212"/>
      <c r="T172" s="21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81</v>
      </c>
      <c r="AT172" s="216" t="s">
        <v>72</v>
      </c>
      <c r="AU172" s="216" t="s">
        <v>81</v>
      </c>
      <c r="AY172" s="215" t="s">
        <v>134</v>
      </c>
      <c r="BK172" s="217">
        <f>SUM(BK173:BK176)</f>
        <v>0</v>
      </c>
    </row>
    <row r="173" s="2" customFormat="1" ht="24.15" customHeight="1">
      <c r="A173" s="39"/>
      <c r="B173" s="40"/>
      <c r="C173" s="220" t="s">
        <v>191</v>
      </c>
      <c r="D173" s="220" t="s">
        <v>136</v>
      </c>
      <c r="E173" s="221" t="s">
        <v>308</v>
      </c>
      <c r="F173" s="222" t="s">
        <v>309</v>
      </c>
      <c r="G173" s="223" t="s">
        <v>265</v>
      </c>
      <c r="H173" s="224">
        <v>20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0.40000000000000002</v>
      </c>
      <c r="R173" s="230">
        <f>Q173*H173</f>
        <v>8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140</v>
      </c>
      <c r="AT173" s="232" t="s">
        <v>136</v>
      </c>
      <c r="AU173" s="232" t="s">
        <v>83</v>
      </c>
      <c r="AY173" s="18" t="s">
        <v>134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81</v>
      </c>
      <c r="BK173" s="233">
        <f>ROUND(I173*H173,2)</f>
        <v>0</v>
      </c>
      <c r="BL173" s="18" t="s">
        <v>140</v>
      </c>
      <c r="BM173" s="232" t="s">
        <v>194</v>
      </c>
    </row>
    <row r="174" s="2" customFormat="1">
      <c r="A174" s="39"/>
      <c r="B174" s="40"/>
      <c r="C174" s="41"/>
      <c r="D174" s="234" t="s">
        <v>141</v>
      </c>
      <c r="E174" s="41"/>
      <c r="F174" s="235" t="s">
        <v>309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83</v>
      </c>
    </row>
    <row r="175" s="13" customFormat="1">
      <c r="A175" s="13"/>
      <c r="B175" s="240"/>
      <c r="C175" s="241"/>
      <c r="D175" s="234" t="s">
        <v>150</v>
      </c>
      <c r="E175" s="242" t="s">
        <v>1</v>
      </c>
      <c r="F175" s="243" t="s">
        <v>310</v>
      </c>
      <c r="G175" s="241"/>
      <c r="H175" s="244">
        <v>20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150</v>
      </c>
      <c r="AU175" s="250" t="s">
        <v>83</v>
      </c>
      <c r="AV175" s="13" t="s">
        <v>83</v>
      </c>
      <c r="AW175" s="13" t="s">
        <v>30</v>
      </c>
      <c r="AX175" s="13" t="s">
        <v>73</v>
      </c>
      <c r="AY175" s="250" t="s">
        <v>134</v>
      </c>
    </row>
    <row r="176" s="14" customFormat="1">
      <c r="A176" s="14"/>
      <c r="B176" s="251"/>
      <c r="C176" s="252"/>
      <c r="D176" s="234" t="s">
        <v>150</v>
      </c>
      <c r="E176" s="253" t="s">
        <v>1</v>
      </c>
      <c r="F176" s="254" t="s">
        <v>152</v>
      </c>
      <c r="G176" s="252"/>
      <c r="H176" s="255">
        <v>20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150</v>
      </c>
      <c r="AU176" s="261" t="s">
        <v>83</v>
      </c>
      <c r="AV176" s="14" t="s">
        <v>140</v>
      </c>
      <c r="AW176" s="14" t="s">
        <v>30</v>
      </c>
      <c r="AX176" s="14" t="s">
        <v>81</v>
      </c>
      <c r="AY176" s="261" t="s">
        <v>134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191</v>
      </c>
      <c r="F177" s="218" t="s">
        <v>200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SUM(P178:P187)</f>
        <v>0</v>
      </c>
      <c r="Q177" s="212"/>
      <c r="R177" s="213">
        <f>SUM(R178:R187)</f>
        <v>1.46052</v>
      </c>
      <c r="S177" s="212"/>
      <c r="T177" s="214">
        <f>SUM(T178:T187)</f>
        <v>32.530319999999996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81</v>
      </c>
      <c r="AT177" s="216" t="s">
        <v>72</v>
      </c>
      <c r="AU177" s="216" t="s">
        <v>81</v>
      </c>
      <c r="AY177" s="215" t="s">
        <v>134</v>
      </c>
      <c r="BK177" s="217">
        <f>SUM(BK178:BK187)</f>
        <v>0</v>
      </c>
    </row>
    <row r="178" s="2" customFormat="1" ht="16.5" customHeight="1">
      <c r="A178" s="39"/>
      <c r="B178" s="40"/>
      <c r="C178" s="220" t="s">
        <v>169</v>
      </c>
      <c r="D178" s="220" t="s">
        <v>136</v>
      </c>
      <c r="E178" s="221" t="s">
        <v>201</v>
      </c>
      <c r="F178" s="222" t="s">
        <v>202</v>
      </c>
      <c r="G178" s="223" t="s">
        <v>147</v>
      </c>
      <c r="H178" s="224">
        <v>12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0.12171</v>
      </c>
      <c r="R178" s="230">
        <f>Q178*H178</f>
        <v>1.46052</v>
      </c>
      <c r="S178" s="230">
        <v>2.3999999999999999</v>
      </c>
      <c r="T178" s="231">
        <f>S178*H178</f>
        <v>28.799999999999997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140</v>
      </c>
      <c r="AT178" s="232" t="s">
        <v>136</v>
      </c>
      <c r="AU178" s="232" t="s">
        <v>83</v>
      </c>
      <c r="AY178" s="18" t="s">
        <v>134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81</v>
      </c>
      <c r="BK178" s="233">
        <f>ROUND(I178*H178,2)</f>
        <v>0</v>
      </c>
      <c r="BL178" s="18" t="s">
        <v>140</v>
      </c>
      <c r="BM178" s="232" t="s">
        <v>203</v>
      </c>
    </row>
    <row r="179" s="2" customFormat="1">
      <c r="A179" s="39"/>
      <c r="B179" s="40"/>
      <c r="C179" s="41"/>
      <c r="D179" s="234" t="s">
        <v>141</v>
      </c>
      <c r="E179" s="41"/>
      <c r="F179" s="235" t="s">
        <v>202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83</v>
      </c>
    </row>
    <row r="180" s="2" customFormat="1">
      <c r="A180" s="39"/>
      <c r="B180" s="40"/>
      <c r="C180" s="41"/>
      <c r="D180" s="234" t="s">
        <v>143</v>
      </c>
      <c r="E180" s="41"/>
      <c r="F180" s="239" t="s">
        <v>214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143</v>
      </c>
      <c r="AU180" s="18" t="s">
        <v>83</v>
      </c>
    </row>
    <row r="181" s="13" customFormat="1">
      <c r="A181" s="13"/>
      <c r="B181" s="240"/>
      <c r="C181" s="241"/>
      <c r="D181" s="234" t="s">
        <v>150</v>
      </c>
      <c r="E181" s="242" t="s">
        <v>1</v>
      </c>
      <c r="F181" s="243" t="s">
        <v>311</v>
      </c>
      <c r="G181" s="241"/>
      <c r="H181" s="244">
        <v>12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150</v>
      </c>
      <c r="AU181" s="250" t="s">
        <v>83</v>
      </c>
      <c r="AV181" s="13" t="s">
        <v>83</v>
      </c>
      <c r="AW181" s="13" t="s">
        <v>30</v>
      </c>
      <c r="AX181" s="13" t="s">
        <v>73</v>
      </c>
      <c r="AY181" s="250" t="s">
        <v>134</v>
      </c>
    </row>
    <row r="182" s="14" customFormat="1">
      <c r="A182" s="14"/>
      <c r="B182" s="251"/>
      <c r="C182" s="252"/>
      <c r="D182" s="234" t="s">
        <v>150</v>
      </c>
      <c r="E182" s="253" t="s">
        <v>1</v>
      </c>
      <c r="F182" s="254" t="s">
        <v>152</v>
      </c>
      <c r="G182" s="252"/>
      <c r="H182" s="255">
        <v>12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150</v>
      </c>
      <c r="AU182" s="261" t="s">
        <v>83</v>
      </c>
      <c r="AV182" s="14" t="s">
        <v>140</v>
      </c>
      <c r="AW182" s="14" t="s">
        <v>30</v>
      </c>
      <c r="AX182" s="14" t="s">
        <v>81</v>
      </c>
      <c r="AY182" s="261" t="s">
        <v>134</v>
      </c>
    </row>
    <row r="183" s="2" customFormat="1" ht="24.15" customHeight="1">
      <c r="A183" s="39"/>
      <c r="B183" s="40"/>
      <c r="C183" s="220" t="s">
        <v>209</v>
      </c>
      <c r="D183" s="220" t="s">
        <v>136</v>
      </c>
      <c r="E183" s="221" t="s">
        <v>312</v>
      </c>
      <c r="F183" s="222" t="s">
        <v>313</v>
      </c>
      <c r="G183" s="223" t="s">
        <v>265</v>
      </c>
      <c r="H183" s="224">
        <v>14.130000000000001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0.26400000000000001</v>
      </c>
      <c r="T183" s="231">
        <f>S183*H183</f>
        <v>3.7303200000000003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140</v>
      </c>
      <c r="AT183" s="232" t="s">
        <v>136</v>
      </c>
      <c r="AU183" s="232" t="s">
        <v>83</v>
      </c>
      <c r="AY183" s="18" t="s">
        <v>134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81</v>
      </c>
      <c r="BK183" s="233">
        <f>ROUND(I183*H183,2)</f>
        <v>0</v>
      </c>
      <c r="BL183" s="18" t="s">
        <v>140</v>
      </c>
      <c r="BM183" s="232" t="s">
        <v>212</v>
      </c>
    </row>
    <row r="184" s="2" customFormat="1">
      <c r="A184" s="39"/>
      <c r="B184" s="40"/>
      <c r="C184" s="41"/>
      <c r="D184" s="234" t="s">
        <v>141</v>
      </c>
      <c r="E184" s="41"/>
      <c r="F184" s="235" t="s">
        <v>313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141</v>
      </c>
      <c r="AU184" s="18" t="s">
        <v>83</v>
      </c>
    </row>
    <row r="185" s="2" customFormat="1">
      <c r="A185" s="39"/>
      <c r="B185" s="40"/>
      <c r="C185" s="41"/>
      <c r="D185" s="234" t="s">
        <v>143</v>
      </c>
      <c r="E185" s="41"/>
      <c r="F185" s="239" t="s">
        <v>314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143</v>
      </c>
      <c r="AU185" s="18" t="s">
        <v>83</v>
      </c>
    </row>
    <row r="186" s="13" customFormat="1">
      <c r="A186" s="13"/>
      <c r="B186" s="240"/>
      <c r="C186" s="241"/>
      <c r="D186" s="234" t="s">
        <v>150</v>
      </c>
      <c r="E186" s="242" t="s">
        <v>1</v>
      </c>
      <c r="F186" s="243" t="s">
        <v>315</v>
      </c>
      <c r="G186" s="241"/>
      <c r="H186" s="244">
        <v>14.130000000000001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150</v>
      </c>
      <c r="AU186" s="250" t="s">
        <v>83</v>
      </c>
      <c r="AV186" s="13" t="s">
        <v>83</v>
      </c>
      <c r="AW186" s="13" t="s">
        <v>30</v>
      </c>
      <c r="AX186" s="13" t="s">
        <v>73</v>
      </c>
      <c r="AY186" s="250" t="s">
        <v>134</v>
      </c>
    </row>
    <row r="187" s="14" customFormat="1">
      <c r="A187" s="14"/>
      <c r="B187" s="251"/>
      <c r="C187" s="252"/>
      <c r="D187" s="234" t="s">
        <v>150</v>
      </c>
      <c r="E187" s="253" t="s">
        <v>1</v>
      </c>
      <c r="F187" s="254" t="s">
        <v>152</v>
      </c>
      <c r="G187" s="252"/>
      <c r="H187" s="255">
        <v>14.130000000000001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150</v>
      </c>
      <c r="AU187" s="261" t="s">
        <v>83</v>
      </c>
      <c r="AV187" s="14" t="s">
        <v>140</v>
      </c>
      <c r="AW187" s="14" t="s">
        <v>30</v>
      </c>
      <c r="AX187" s="14" t="s">
        <v>81</v>
      </c>
      <c r="AY187" s="261" t="s">
        <v>134</v>
      </c>
    </row>
    <row r="188" s="12" customFormat="1" ht="22.8" customHeight="1">
      <c r="A188" s="12"/>
      <c r="B188" s="204"/>
      <c r="C188" s="205"/>
      <c r="D188" s="206" t="s">
        <v>72</v>
      </c>
      <c r="E188" s="218" t="s">
        <v>216</v>
      </c>
      <c r="F188" s="218" t="s">
        <v>217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SUM(P189:P206)</f>
        <v>0</v>
      </c>
      <c r="Q188" s="212"/>
      <c r="R188" s="213">
        <f>SUM(R189:R206)</f>
        <v>0</v>
      </c>
      <c r="S188" s="212"/>
      <c r="T188" s="214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81</v>
      </c>
      <c r="AT188" s="216" t="s">
        <v>72</v>
      </c>
      <c r="AU188" s="216" t="s">
        <v>81</v>
      </c>
      <c r="AY188" s="215" t="s">
        <v>134</v>
      </c>
      <c r="BK188" s="217">
        <f>SUM(BK189:BK206)</f>
        <v>0</v>
      </c>
    </row>
    <row r="189" s="2" customFormat="1" ht="37.8" customHeight="1">
      <c r="A189" s="39"/>
      <c r="B189" s="40"/>
      <c r="C189" s="220" t="s">
        <v>8</v>
      </c>
      <c r="D189" s="220" t="s">
        <v>136</v>
      </c>
      <c r="E189" s="221" t="s">
        <v>316</v>
      </c>
      <c r="F189" s="222" t="s">
        <v>317</v>
      </c>
      <c r="G189" s="223" t="s">
        <v>186</v>
      </c>
      <c r="H189" s="224">
        <v>3.73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140</v>
      </c>
      <c r="AT189" s="232" t="s">
        <v>136</v>
      </c>
      <c r="AU189" s="232" t="s">
        <v>83</v>
      </c>
      <c r="AY189" s="18" t="s">
        <v>134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81</v>
      </c>
      <c r="BK189" s="233">
        <f>ROUND(I189*H189,2)</f>
        <v>0</v>
      </c>
      <c r="BL189" s="18" t="s">
        <v>140</v>
      </c>
      <c r="BM189" s="232" t="s">
        <v>220</v>
      </c>
    </row>
    <row r="190" s="2" customFormat="1">
      <c r="A190" s="39"/>
      <c r="B190" s="40"/>
      <c r="C190" s="41"/>
      <c r="D190" s="234" t="s">
        <v>141</v>
      </c>
      <c r="E190" s="41"/>
      <c r="F190" s="235" t="s">
        <v>317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141</v>
      </c>
      <c r="AU190" s="18" t="s">
        <v>83</v>
      </c>
    </row>
    <row r="191" s="13" customFormat="1">
      <c r="A191" s="13"/>
      <c r="B191" s="240"/>
      <c r="C191" s="241"/>
      <c r="D191" s="234" t="s">
        <v>150</v>
      </c>
      <c r="E191" s="242" t="s">
        <v>1</v>
      </c>
      <c r="F191" s="243" t="s">
        <v>318</v>
      </c>
      <c r="G191" s="241"/>
      <c r="H191" s="244">
        <v>3.73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150</v>
      </c>
      <c r="AU191" s="250" t="s">
        <v>83</v>
      </c>
      <c r="AV191" s="13" t="s">
        <v>83</v>
      </c>
      <c r="AW191" s="13" t="s">
        <v>30</v>
      </c>
      <c r="AX191" s="13" t="s">
        <v>73</v>
      </c>
      <c r="AY191" s="250" t="s">
        <v>134</v>
      </c>
    </row>
    <row r="192" s="14" customFormat="1">
      <c r="A192" s="14"/>
      <c r="B192" s="251"/>
      <c r="C192" s="252"/>
      <c r="D192" s="234" t="s">
        <v>150</v>
      </c>
      <c r="E192" s="253" t="s">
        <v>1</v>
      </c>
      <c r="F192" s="254" t="s">
        <v>152</v>
      </c>
      <c r="G192" s="252"/>
      <c r="H192" s="255">
        <v>3.73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150</v>
      </c>
      <c r="AU192" s="261" t="s">
        <v>83</v>
      </c>
      <c r="AV192" s="14" t="s">
        <v>140</v>
      </c>
      <c r="AW192" s="14" t="s">
        <v>30</v>
      </c>
      <c r="AX192" s="14" t="s">
        <v>81</v>
      </c>
      <c r="AY192" s="261" t="s">
        <v>134</v>
      </c>
    </row>
    <row r="193" s="2" customFormat="1" ht="37.8" customHeight="1">
      <c r="A193" s="39"/>
      <c r="B193" s="40"/>
      <c r="C193" s="220" t="s">
        <v>224</v>
      </c>
      <c r="D193" s="220" t="s">
        <v>136</v>
      </c>
      <c r="E193" s="221" t="s">
        <v>225</v>
      </c>
      <c r="F193" s="222" t="s">
        <v>226</v>
      </c>
      <c r="G193" s="223" t="s">
        <v>186</v>
      </c>
      <c r="H193" s="224">
        <v>28.800000000000001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140</v>
      </c>
      <c r="AT193" s="232" t="s">
        <v>136</v>
      </c>
      <c r="AU193" s="232" t="s">
        <v>83</v>
      </c>
      <c r="AY193" s="18" t="s">
        <v>134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81</v>
      </c>
      <c r="BK193" s="233">
        <f>ROUND(I193*H193,2)</f>
        <v>0</v>
      </c>
      <c r="BL193" s="18" t="s">
        <v>140</v>
      </c>
      <c r="BM193" s="232" t="s">
        <v>227</v>
      </c>
    </row>
    <row r="194" s="2" customFormat="1">
      <c r="A194" s="39"/>
      <c r="B194" s="40"/>
      <c r="C194" s="41"/>
      <c r="D194" s="234" t="s">
        <v>141</v>
      </c>
      <c r="E194" s="41"/>
      <c r="F194" s="235" t="s">
        <v>226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141</v>
      </c>
      <c r="AU194" s="18" t="s">
        <v>83</v>
      </c>
    </row>
    <row r="195" s="13" customFormat="1">
      <c r="A195" s="13"/>
      <c r="B195" s="240"/>
      <c r="C195" s="241"/>
      <c r="D195" s="234" t="s">
        <v>150</v>
      </c>
      <c r="E195" s="242" t="s">
        <v>1</v>
      </c>
      <c r="F195" s="243" t="s">
        <v>319</v>
      </c>
      <c r="G195" s="241"/>
      <c r="H195" s="244">
        <v>28.800000000000001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150</v>
      </c>
      <c r="AU195" s="250" t="s">
        <v>83</v>
      </c>
      <c r="AV195" s="13" t="s">
        <v>83</v>
      </c>
      <c r="AW195" s="13" t="s">
        <v>30</v>
      </c>
      <c r="AX195" s="13" t="s">
        <v>73</v>
      </c>
      <c r="AY195" s="250" t="s">
        <v>134</v>
      </c>
    </row>
    <row r="196" s="14" customFormat="1">
      <c r="A196" s="14"/>
      <c r="B196" s="251"/>
      <c r="C196" s="252"/>
      <c r="D196" s="234" t="s">
        <v>150</v>
      </c>
      <c r="E196" s="253" t="s">
        <v>1</v>
      </c>
      <c r="F196" s="254" t="s">
        <v>152</v>
      </c>
      <c r="G196" s="252"/>
      <c r="H196" s="255">
        <v>28.800000000000001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150</v>
      </c>
      <c r="AU196" s="261" t="s">
        <v>83</v>
      </c>
      <c r="AV196" s="14" t="s">
        <v>140</v>
      </c>
      <c r="AW196" s="14" t="s">
        <v>30</v>
      </c>
      <c r="AX196" s="14" t="s">
        <v>81</v>
      </c>
      <c r="AY196" s="261" t="s">
        <v>134</v>
      </c>
    </row>
    <row r="197" s="2" customFormat="1" ht="16.5" customHeight="1">
      <c r="A197" s="39"/>
      <c r="B197" s="40"/>
      <c r="C197" s="220" t="s">
        <v>180</v>
      </c>
      <c r="D197" s="220" t="s">
        <v>136</v>
      </c>
      <c r="E197" s="221" t="s">
        <v>231</v>
      </c>
      <c r="F197" s="222" t="s">
        <v>232</v>
      </c>
      <c r="G197" s="223" t="s">
        <v>186</v>
      </c>
      <c r="H197" s="224">
        <v>32.530000000000001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140</v>
      </c>
      <c r="AT197" s="232" t="s">
        <v>136</v>
      </c>
      <c r="AU197" s="232" t="s">
        <v>83</v>
      </c>
      <c r="AY197" s="18" t="s">
        <v>134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140</v>
      </c>
      <c r="BM197" s="232" t="s">
        <v>233</v>
      </c>
    </row>
    <row r="198" s="2" customFormat="1">
      <c r="A198" s="39"/>
      <c r="B198" s="40"/>
      <c r="C198" s="41"/>
      <c r="D198" s="234" t="s">
        <v>141</v>
      </c>
      <c r="E198" s="41"/>
      <c r="F198" s="235" t="s">
        <v>232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141</v>
      </c>
      <c r="AU198" s="18" t="s">
        <v>83</v>
      </c>
    </row>
    <row r="199" s="2" customFormat="1" ht="24.15" customHeight="1">
      <c r="A199" s="39"/>
      <c r="B199" s="40"/>
      <c r="C199" s="220" t="s">
        <v>235</v>
      </c>
      <c r="D199" s="220" t="s">
        <v>136</v>
      </c>
      <c r="E199" s="221" t="s">
        <v>236</v>
      </c>
      <c r="F199" s="222" t="s">
        <v>237</v>
      </c>
      <c r="G199" s="223" t="s">
        <v>186</v>
      </c>
      <c r="H199" s="224">
        <v>32.530000000000001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140</v>
      </c>
      <c r="AT199" s="232" t="s">
        <v>136</v>
      </c>
      <c r="AU199" s="232" t="s">
        <v>83</v>
      </c>
      <c r="AY199" s="18" t="s">
        <v>134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140</v>
      </c>
      <c r="BM199" s="232" t="s">
        <v>238</v>
      </c>
    </row>
    <row r="200" s="2" customFormat="1">
      <c r="A200" s="39"/>
      <c r="B200" s="40"/>
      <c r="C200" s="41"/>
      <c r="D200" s="234" t="s">
        <v>141</v>
      </c>
      <c r="E200" s="41"/>
      <c r="F200" s="235" t="s">
        <v>237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141</v>
      </c>
      <c r="AU200" s="18" t="s">
        <v>83</v>
      </c>
    </row>
    <row r="201" s="2" customFormat="1">
      <c r="A201" s="39"/>
      <c r="B201" s="40"/>
      <c r="C201" s="41"/>
      <c r="D201" s="234" t="s">
        <v>143</v>
      </c>
      <c r="E201" s="41"/>
      <c r="F201" s="239" t="s">
        <v>320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83</v>
      </c>
    </row>
    <row r="202" s="2" customFormat="1" ht="16.5" customHeight="1">
      <c r="A202" s="39"/>
      <c r="B202" s="40"/>
      <c r="C202" s="220" t="s">
        <v>187</v>
      </c>
      <c r="D202" s="220" t="s">
        <v>136</v>
      </c>
      <c r="E202" s="221" t="s">
        <v>241</v>
      </c>
      <c r="F202" s="222" t="s">
        <v>242</v>
      </c>
      <c r="G202" s="223" t="s">
        <v>186</v>
      </c>
      <c r="H202" s="224">
        <v>487.94999999999999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140</v>
      </c>
      <c r="AT202" s="232" t="s">
        <v>136</v>
      </c>
      <c r="AU202" s="232" t="s">
        <v>83</v>
      </c>
      <c r="AY202" s="18" t="s">
        <v>134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81</v>
      </c>
      <c r="BK202" s="233">
        <f>ROUND(I202*H202,2)</f>
        <v>0</v>
      </c>
      <c r="BL202" s="18" t="s">
        <v>140</v>
      </c>
      <c r="BM202" s="232" t="s">
        <v>243</v>
      </c>
    </row>
    <row r="203" s="2" customFormat="1">
      <c r="A203" s="39"/>
      <c r="B203" s="40"/>
      <c r="C203" s="41"/>
      <c r="D203" s="234" t="s">
        <v>141</v>
      </c>
      <c r="E203" s="41"/>
      <c r="F203" s="235" t="s">
        <v>242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141</v>
      </c>
      <c r="AU203" s="18" t="s">
        <v>83</v>
      </c>
    </row>
    <row r="204" s="2" customFormat="1">
      <c r="A204" s="39"/>
      <c r="B204" s="40"/>
      <c r="C204" s="41"/>
      <c r="D204" s="234" t="s">
        <v>143</v>
      </c>
      <c r="E204" s="41"/>
      <c r="F204" s="239" t="s">
        <v>245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143</v>
      </c>
      <c r="AU204" s="18" t="s">
        <v>83</v>
      </c>
    </row>
    <row r="205" s="13" customFormat="1">
      <c r="A205" s="13"/>
      <c r="B205" s="240"/>
      <c r="C205" s="241"/>
      <c r="D205" s="234" t="s">
        <v>150</v>
      </c>
      <c r="E205" s="242" t="s">
        <v>1</v>
      </c>
      <c r="F205" s="243" t="s">
        <v>321</v>
      </c>
      <c r="G205" s="241"/>
      <c r="H205" s="244">
        <v>487.94999999999999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150</v>
      </c>
      <c r="AU205" s="250" t="s">
        <v>83</v>
      </c>
      <c r="AV205" s="13" t="s">
        <v>83</v>
      </c>
      <c r="AW205" s="13" t="s">
        <v>30</v>
      </c>
      <c r="AX205" s="13" t="s">
        <v>73</v>
      </c>
      <c r="AY205" s="250" t="s">
        <v>134</v>
      </c>
    </row>
    <row r="206" s="14" customFormat="1">
      <c r="A206" s="14"/>
      <c r="B206" s="251"/>
      <c r="C206" s="252"/>
      <c r="D206" s="234" t="s">
        <v>150</v>
      </c>
      <c r="E206" s="253" t="s">
        <v>1</v>
      </c>
      <c r="F206" s="254" t="s">
        <v>152</v>
      </c>
      <c r="G206" s="252"/>
      <c r="H206" s="255">
        <v>487.94999999999999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150</v>
      </c>
      <c r="AU206" s="261" t="s">
        <v>83</v>
      </c>
      <c r="AV206" s="14" t="s">
        <v>140</v>
      </c>
      <c r="AW206" s="14" t="s">
        <v>30</v>
      </c>
      <c r="AX206" s="14" t="s">
        <v>81</v>
      </c>
      <c r="AY206" s="261" t="s">
        <v>134</v>
      </c>
    </row>
    <row r="207" s="12" customFormat="1" ht="22.8" customHeight="1">
      <c r="A207" s="12"/>
      <c r="B207" s="204"/>
      <c r="C207" s="205"/>
      <c r="D207" s="206" t="s">
        <v>72</v>
      </c>
      <c r="E207" s="218" t="s">
        <v>247</v>
      </c>
      <c r="F207" s="218" t="s">
        <v>248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SUM(P208:P211)</f>
        <v>0</v>
      </c>
      <c r="Q207" s="212"/>
      <c r="R207" s="213">
        <f>SUM(R208:R211)</f>
        <v>0</v>
      </c>
      <c r="S207" s="212"/>
      <c r="T207" s="214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81</v>
      </c>
      <c r="AT207" s="216" t="s">
        <v>72</v>
      </c>
      <c r="AU207" s="216" t="s">
        <v>81</v>
      </c>
      <c r="AY207" s="215" t="s">
        <v>134</v>
      </c>
      <c r="BK207" s="217">
        <f>SUM(BK208:BK211)</f>
        <v>0</v>
      </c>
    </row>
    <row r="208" s="2" customFormat="1" ht="24.15" customHeight="1">
      <c r="A208" s="39"/>
      <c r="B208" s="40"/>
      <c r="C208" s="220" t="s">
        <v>249</v>
      </c>
      <c r="D208" s="220" t="s">
        <v>136</v>
      </c>
      <c r="E208" s="221" t="s">
        <v>250</v>
      </c>
      <c r="F208" s="222" t="s">
        <v>251</v>
      </c>
      <c r="G208" s="223" t="s">
        <v>186</v>
      </c>
      <c r="H208" s="224">
        <v>9.4610000000000003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140</v>
      </c>
      <c r="AT208" s="232" t="s">
        <v>136</v>
      </c>
      <c r="AU208" s="232" t="s">
        <v>83</v>
      </c>
      <c r="AY208" s="18" t="s">
        <v>134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81</v>
      </c>
      <c r="BK208" s="233">
        <f>ROUND(I208*H208,2)</f>
        <v>0</v>
      </c>
      <c r="BL208" s="18" t="s">
        <v>140</v>
      </c>
      <c r="BM208" s="232" t="s">
        <v>252</v>
      </c>
    </row>
    <row r="209" s="2" customFormat="1">
      <c r="A209" s="39"/>
      <c r="B209" s="40"/>
      <c r="C209" s="41"/>
      <c r="D209" s="234" t="s">
        <v>141</v>
      </c>
      <c r="E209" s="41"/>
      <c r="F209" s="235" t="s">
        <v>251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141</v>
      </c>
      <c r="AU209" s="18" t="s">
        <v>83</v>
      </c>
    </row>
    <row r="210" s="2" customFormat="1" ht="33" customHeight="1">
      <c r="A210" s="39"/>
      <c r="B210" s="40"/>
      <c r="C210" s="220" t="s">
        <v>194</v>
      </c>
      <c r="D210" s="220" t="s">
        <v>136</v>
      </c>
      <c r="E210" s="221" t="s">
        <v>254</v>
      </c>
      <c r="F210" s="222" t="s">
        <v>255</v>
      </c>
      <c r="G210" s="223" t="s">
        <v>186</v>
      </c>
      <c r="H210" s="224">
        <v>9.4610000000000003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140</v>
      </c>
      <c r="AT210" s="232" t="s">
        <v>136</v>
      </c>
      <c r="AU210" s="232" t="s">
        <v>83</v>
      </c>
      <c r="AY210" s="18" t="s">
        <v>134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81</v>
      </c>
      <c r="BK210" s="233">
        <f>ROUND(I210*H210,2)</f>
        <v>0</v>
      </c>
      <c r="BL210" s="18" t="s">
        <v>140</v>
      </c>
      <c r="BM210" s="232" t="s">
        <v>256</v>
      </c>
    </row>
    <row r="211" s="2" customFormat="1">
      <c r="A211" s="39"/>
      <c r="B211" s="40"/>
      <c r="C211" s="41"/>
      <c r="D211" s="234" t="s">
        <v>141</v>
      </c>
      <c r="E211" s="41"/>
      <c r="F211" s="235" t="s">
        <v>255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83</v>
      </c>
    </row>
    <row r="212" s="12" customFormat="1" ht="25.92" customHeight="1">
      <c r="A212" s="12"/>
      <c r="B212" s="204"/>
      <c r="C212" s="205"/>
      <c r="D212" s="206" t="s">
        <v>72</v>
      </c>
      <c r="E212" s="207" t="s">
        <v>322</v>
      </c>
      <c r="F212" s="207" t="s">
        <v>323</v>
      </c>
      <c r="G212" s="205"/>
      <c r="H212" s="205"/>
      <c r="I212" s="208"/>
      <c r="J212" s="209">
        <f>BK212</f>
        <v>0</v>
      </c>
      <c r="K212" s="205"/>
      <c r="L212" s="210"/>
      <c r="M212" s="211"/>
      <c r="N212" s="212"/>
      <c r="O212" s="212"/>
      <c r="P212" s="213">
        <f>P213</f>
        <v>0</v>
      </c>
      <c r="Q212" s="212"/>
      <c r="R212" s="213">
        <f>R213</f>
        <v>0.019455</v>
      </c>
      <c r="S212" s="212"/>
      <c r="T212" s="214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153</v>
      </c>
      <c r="AT212" s="216" t="s">
        <v>72</v>
      </c>
      <c r="AU212" s="216" t="s">
        <v>73</v>
      </c>
      <c r="AY212" s="215" t="s">
        <v>134</v>
      </c>
      <c r="BK212" s="217">
        <f>BK213</f>
        <v>0</v>
      </c>
    </row>
    <row r="213" s="12" customFormat="1" ht="22.8" customHeight="1">
      <c r="A213" s="12"/>
      <c r="B213" s="204"/>
      <c r="C213" s="205"/>
      <c r="D213" s="206" t="s">
        <v>72</v>
      </c>
      <c r="E213" s="218" t="s">
        <v>324</v>
      </c>
      <c r="F213" s="218" t="s">
        <v>325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SUM(P214:P223)</f>
        <v>0</v>
      </c>
      <c r="Q213" s="212"/>
      <c r="R213" s="213">
        <f>SUM(R214:R223)</f>
        <v>0.019455</v>
      </c>
      <c r="S213" s="212"/>
      <c r="T213" s="214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153</v>
      </c>
      <c r="AT213" s="216" t="s">
        <v>72</v>
      </c>
      <c r="AU213" s="216" t="s">
        <v>81</v>
      </c>
      <c r="AY213" s="215" t="s">
        <v>134</v>
      </c>
      <c r="BK213" s="217">
        <f>SUM(BK214:BK223)</f>
        <v>0</v>
      </c>
    </row>
    <row r="214" s="2" customFormat="1" ht="24.15" customHeight="1">
      <c r="A214" s="39"/>
      <c r="B214" s="40"/>
      <c r="C214" s="220" t="s">
        <v>262</v>
      </c>
      <c r="D214" s="220" t="s">
        <v>136</v>
      </c>
      <c r="E214" s="221" t="s">
        <v>326</v>
      </c>
      <c r="F214" s="222" t="s">
        <v>327</v>
      </c>
      <c r="G214" s="223" t="s">
        <v>328</v>
      </c>
      <c r="H214" s="224">
        <v>18.5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0.00095</v>
      </c>
      <c r="R214" s="230">
        <f>Q214*H214</f>
        <v>0.017575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329</v>
      </c>
      <c r="AT214" s="232" t="s">
        <v>136</v>
      </c>
      <c r="AU214" s="232" t="s">
        <v>83</v>
      </c>
      <c r="AY214" s="18" t="s">
        <v>134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81</v>
      </c>
      <c r="BK214" s="233">
        <f>ROUND(I214*H214,2)</f>
        <v>0</v>
      </c>
      <c r="BL214" s="18" t="s">
        <v>329</v>
      </c>
      <c r="BM214" s="232" t="s">
        <v>330</v>
      </c>
    </row>
    <row r="215" s="2" customFormat="1">
      <c r="A215" s="39"/>
      <c r="B215" s="40"/>
      <c r="C215" s="41"/>
      <c r="D215" s="234" t="s">
        <v>141</v>
      </c>
      <c r="E215" s="41"/>
      <c r="F215" s="235" t="s">
        <v>327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83</v>
      </c>
    </row>
    <row r="216" s="2" customFormat="1">
      <c r="A216" s="39"/>
      <c r="B216" s="40"/>
      <c r="C216" s="41"/>
      <c r="D216" s="234" t="s">
        <v>143</v>
      </c>
      <c r="E216" s="41"/>
      <c r="F216" s="239" t="s">
        <v>331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83</v>
      </c>
    </row>
    <row r="217" s="13" customFormat="1">
      <c r="A217" s="13"/>
      <c r="B217" s="240"/>
      <c r="C217" s="241"/>
      <c r="D217" s="234" t="s">
        <v>150</v>
      </c>
      <c r="E217" s="242" t="s">
        <v>1</v>
      </c>
      <c r="F217" s="243" t="s">
        <v>332</v>
      </c>
      <c r="G217" s="241"/>
      <c r="H217" s="244">
        <v>18.5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150</v>
      </c>
      <c r="AU217" s="250" t="s">
        <v>83</v>
      </c>
      <c r="AV217" s="13" t="s">
        <v>83</v>
      </c>
      <c r="AW217" s="13" t="s">
        <v>30</v>
      </c>
      <c r="AX217" s="13" t="s">
        <v>73</v>
      </c>
      <c r="AY217" s="250" t="s">
        <v>134</v>
      </c>
    </row>
    <row r="218" s="14" customFormat="1">
      <c r="A218" s="14"/>
      <c r="B218" s="251"/>
      <c r="C218" s="252"/>
      <c r="D218" s="234" t="s">
        <v>150</v>
      </c>
      <c r="E218" s="253" t="s">
        <v>1</v>
      </c>
      <c r="F218" s="254" t="s">
        <v>152</v>
      </c>
      <c r="G218" s="252"/>
      <c r="H218" s="255">
        <v>18.5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150</v>
      </c>
      <c r="AU218" s="261" t="s">
        <v>83</v>
      </c>
      <c r="AV218" s="14" t="s">
        <v>140</v>
      </c>
      <c r="AW218" s="14" t="s">
        <v>30</v>
      </c>
      <c r="AX218" s="14" t="s">
        <v>81</v>
      </c>
      <c r="AY218" s="261" t="s">
        <v>134</v>
      </c>
    </row>
    <row r="219" s="2" customFormat="1" ht="16.5" customHeight="1">
      <c r="A219" s="39"/>
      <c r="B219" s="40"/>
      <c r="C219" s="266" t="s">
        <v>203</v>
      </c>
      <c r="D219" s="266" t="s">
        <v>322</v>
      </c>
      <c r="E219" s="267" t="s">
        <v>333</v>
      </c>
      <c r="F219" s="268" t="s">
        <v>334</v>
      </c>
      <c r="G219" s="269" t="s">
        <v>328</v>
      </c>
      <c r="H219" s="270">
        <v>18.5</v>
      </c>
      <c r="I219" s="271"/>
      <c r="J219" s="272">
        <f>ROUND(I219*H219,2)</f>
        <v>0</v>
      </c>
      <c r="K219" s="273"/>
      <c r="L219" s="274"/>
      <c r="M219" s="275" t="s">
        <v>1</v>
      </c>
      <c r="N219" s="276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335</v>
      </c>
      <c r="AT219" s="232" t="s">
        <v>322</v>
      </c>
      <c r="AU219" s="232" t="s">
        <v>83</v>
      </c>
      <c r="AY219" s="18" t="s">
        <v>134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81</v>
      </c>
      <c r="BK219" s="233">
        <f>ROUND(I219*H219,2)</f>
        <v>0</v>
      </c>
      <c r="BL219" s="18" t="s">
        <v>329</v>
      </c>
      <c r="BM219" s="232" t="s">
        <v>336</v>
      </c>
    </row>
    <row r="220" s="2" customFormat="1">
      <c r="A220" s="39"/>
      <c r="B220" s="40"/>
      <c r="C220" s="41"/>
      <c r="D220" s="234" t="s">
        <v>141</v>
      </c>
      <c r="E220" s="41"/>
      <c r="F220" s="235" t="s">
        <v>334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141</v>
      </c>
      <c r="AU220" s="18" t="s">
        <v>83</v>
      </c>
    </row>
    <row r="221" s="2" customFormat="1" ht="24.15" customHeight="1">
      <c r="A221" s="39"/>
      <c r="B221" s="40"/>
      <c r="C221" s="220" t="s">
        <v>7</v>
      </c>
      <c r="D221" s="220" t="s">
        <v>136</v>
      </c>
      <c r="E221" s="221" t="s">
        <v>337</v>
      </c>
      <c r="F221" s="222" t="s">
        <v>338</v>
      </c>
      <c r="G221" s="223" t="s">
        <v>339</v>
      </c>
      <c r="H221" s="224">
        <v>1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0.0018799999999999999</v>
      </c>
      <c r="R221" s="230">
        <f>Q221*H221</f>
        <v>0.0018799999999999999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329</v>
      </c>
      <c r="AT221" s="232" t="s">
        <v>136</v>
      </c>
      <c r="AU221" s="232" t="s">
        <v>83</v>
      </c>
      <c r="AY221" s="18" t="s">
        <v>134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81</v>
      </c>
      <c r="BK221" s="233">
        <f>ROUND(I221*H221,2)</f>
        <v>0</v>
      </c>
      <c r="BL221" s="18" t="s">
        <v>329</v>
      </c>
      <c r="BM221" s="232" t="s">
        <v>282</v>
      </c>
    </row>
    <row r="222" s="2" customFormat="1">
      <c r="A222" s="39"/>
      <c r="B222" s="40"/>
      <c r="C222" s="41"/>
      <c r="D222" s="234" t="s">
        <v>141</v>
      </c>
      <c r="E222" s="41"/>
      <c r="F222" s="235" t="s">
        <v>338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83</v>
      </c>
    </row>
    <row r="223" s="2" customFormat="1">
      <c r="A223" s="39"/>
      <c r="B223" s="40"/>
      <c r="C223" s="41"/>
      <c r="D223" s="234" t="s">
        <v>143</v>
      </c>
      <c r="E223" s="41"/>
      <c r="F223" s="239" t="s">
        <v>340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83</v>
      </c>
    </row>
    <row r="224" s="12" customFormat="1" ht="25.92" customHeight="1">
      <c r="A224" s="12"/>
      <c r="B224" s="204"/>
      <c r="C224" s="205"/>
      <c r="D224" s="206" t="s">
        <v>72</v>
      </c>
      <c r="E224" s="207" t="s">
        <v>275</v>
      </c>
      <c r="F224" s="207" t="s">
        <v>276</v>
      </c>
      <c r="G224" s="205"/>
      <c r="H224" s="205"/>
      <c r="I224" s="208"/>
      <c r="J224" s="209">
        <f>BK224</f>
        <v>0</v>
      </c>
      <c r="K224" s="205"/>
      <c r="L224" s="210"/>
      <c r="M224" s="211"/>
      <c r="N224" s="212"/>
      <c r="O224" s="212"/>
      <c r="P224" s="213">
        <f>P225</f>
        <v>0</v>
      </c>
      <c r="Q224" s="212"/>
      <c r="R224" s="213">
        <f>R225</f>
        <v>0</v>
      </c>
      <c r="S224" s="212"/>
      <c r="T224" s="21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166</v>
      </c>
      <c r="AT224" s="216" t="s">
        <v>72</v>
      </c>
      <c r="AU224" s="216" t="s">
        <v>73</v>
      </c>
      <c r="AY224" s="215" t="s">
        <v>134</v>
      </c>
      <c r="BK224" s="217">
        <f>BK225</f>
        <v>0</v>
      </c>
    </row>
    <row r="225" s="12" customFormat="1" ht="22.8" customHeight="1">
      <c r="A225" s="12"/>
      <c r="B225" s="204"/>
      <c r="C225" s="205"/>
      <c r="D225" s="206" t="s">
        <v>72</v>
      </c>
      <c r="E225" s="218" t="s">
        <v>277</v>
      </c>
      <c r="F225" s="218" t="s">
        <v>278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SUM(P226:P228)</f>
        <v>0</v>
      </c>
      <c r="Q225" s="212"/>
      <c r="R225" s="213">
        <f>SUM(R226:R228)</f>
        <v>0</v>
      </c>
      <c r="S225" s="212"/>
      <c r="T225" s="214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166</v>
      </c>
      <c r="AT225" s="216" t="s">
        <v>72</v>
      </c>
      <c r="AU225" s="216" t="s">
        <v>81</v>
      </c>
      <c r="AY225" s="215" t="s">
        <v>134</v>
      </c>
      <c r="BK225" s="217">
        <f>SUM(BK226:BK228)</f>
        <v>0</v>
      </c>
    </row>
    <row r="226" s="2" customFormat="1" ht="16.5" customHeight="1">
      <c r="A226" s="39"/>
      <c r="B226" s="40"/>
      <c r="C226" s="220" t="s">
        <v>212</v>
      </c>
      <c r="D226" s="220" t="s">
        <v>136</v>
      </c>
      <c r="E226" s="221" t="s">
        <v>279</v>
      </c>
      <c r="F226" s="222" t="s">
        <v>280</v>
      </c>
      <c r="G226" s="223" t="s">
        <v>281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140</v>
      </c>
      <c r="AT226" s="232" t="s">
        <v>136</v>
      </c>
      <c r="AU226" s="232" t="s">
        <v>83</v>
      </c>
      <c r="AY226" s="18" t="s">
        <v>134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81</v>
      </c>
      <c r="BK226" s="233">
        <f>ROUND(I226*H226,2)</f>
        <v>0</v>
      </c>
      <c r="BL226" s="18" t="s">
        <v>140</v>
      </c>
      <c r="BM226" s="232" t="s">
        <v>341</v>
      </c>
    </row>
    <row r="227" s="2" customFormat="1">
      <c r="A227" s="39"/>
      <c r="B227" s="40"/>
      <c r="C227" s="41"/>
      <c r="D227" s="234" t="s">
        <v>141</v>
      </c>
      <c r="E227" s="41"/>
      <c r="F227" s="235" t="s">
        <v>280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141</v>
      </c>
      <c r="AU227" s="18" t="s">
        <v>83</v>
      </c>
    </row>
    <row r="228" s="2" customFormat="1">
      <c r="A228" s="39"/>
      <c r="B228" s="40"/>
      <c r="C228" s="41"/>
      <c r="D228" s="234" t="s">
        <v>143</v>
      </c>
      <c r="E228" s="41"/>
      <c r="F228" s="239" t="s">
        <v>283</v>
      </c>
      <c r="G228" s="41"/>
      <c r="H228" s="41"/>
      <c r="I228" s="236"/>
      <c r="J228" s="41"/>
      <c r="K228" s="41"/>
      <c r="L228" s="45"/>
      <c r="M228" s="262"/>
      <c r="N228" s="263"/>
      <c r="O228" s="264"/>
      <c r="P228" s="264"/>
      <c r="Q228" s="264"/>
      <c r="R228" s="264"/>
      <c r="S228" s="264"/>
      <c r="T228" s="265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83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YIC9D0Ryp01XKh5Inhe85qqUm+7xYKQig4mVjHnIeOGXbOrbCv1UsTM6V0FkCY3PzIqTsJ/c4YnI6PTOZJoIlQ==" hashValue="4jmn0N0pK0vGnNZpownNLrdXLbBe4fKjHrneZMO7gOT6S7b4zk6TVHSv6Se97wIQBTSfOAPJDz/VwQ//D3sYoA==" algorithmName="SHA-512" password="CC35"/>
  <autoFilter ref="C125:K22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ROUND((SUM(BE118:BE157)),  2)</f>
        <v>0</v>
      </c>
      <c r="G33" s="39"/>
      <c r="H33" s="39"/>
      <c r="I33" s="156">
        <v>0.20999999999999999</v>
      </c>
      <c r="J33" s="155">
        <f>ROUND(((SUM(BE118:BE157))*I33),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ROUND((SUM(BF118:BF157)),  2)</f>
        <v>0</v>
      </c>
      <c r="G34" s="39"/>
      <c r="H34" s="39"/>
      <c r="I34" s="156">
        <v>0.12</v>
      </c>
      <c r="J34" s="155">
        <f>ROUND(((SUM(BF118:BF157))*I34),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ROUND((SUM(BG118:BG157)),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ROUND((SUM(BH118:BH157)),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ROUND((SUM(BI118:BI157)),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Dopravně inženýr...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Hostka - Most ev.c. 19853-1 Hostka - Zebraky - rekonstrukce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101 - Dopravně inženýr...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13. 1. 2025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120</v>
      </c>
      <c r="D117" s="195" t="s">
        <v>58</v>
      </c>
      <c r="E117" s="195" t="s">
        <v>54</v>
      </c>
      <c r="F117" s="195" t="s">
        <v>55</v>
      </c>
      <c r="G117" s="195" t="s">
        <v>121</v>
      </c>
      <c r="H117" s="195" t="s">
        <v>122</v>
      </c>
      <c r="I117" s="195" t="s">
        <v>123</v>
      </c>
      <c r="J117" s="196" t="s">
        <v>107</v>
      </c>
      <c r="K117" s="197" t="s">
        <v>124</v>
      </c>
      <c r="L117" s="198"/>
      <c r="M117" s="101" t="s">
        <v>1</v>
      </c>
      <c r="N117" s="102" t="s">
        <v>37</v>
      </c>
      <c r="O117" s="102" t="s">
        <v>125</v>
      </c>
      <c r="P117" s="102" t="s">
        <v>126</v>
      </c>
      <c r="Q117" s="102" t="s">
        <v>127</v>
      </c>
      <c r="R117" s="102" t="s">
        <v>128</v>
      </c>
      <c r="S117" s="102" t="s">
        <v>129</v>
      </c>
      <c r="T117" s="103" t="s">
        <v>130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131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109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72</v>
      </c>
      <c r="E119" s="207" t="s">
        <v>132</v>
      </c>
      <c r="F119" s="207" t="s">
        <v>133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81</v>
      </c>
      <c r="AT119" s="216" t="s">
        <v>72</v>
      </c>
      <c r="AU119" s="216" t="s">
        <v>73</v>
      </c>
      <c r="AY119" s="215" t="s">
        <v>134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72</v>
      </c>
      <c r="E120" s="218" t="s">
        <v>191</v>
      </c>
      <c r="F120" s="218" t="s">
        <v>200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SUM(P121:P157)</f>
        <v>0</v>
      </c>
      <c r="Q120" s="212"/>
      <c r="R120" s="213">
        <f>SUM(R121:R157)</f>
        <v>0</v>
      </c>
      <c r="S120" s="212"/>
      <c r="T120" s="214">
        <f>SUM(T121:T157)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81</v>
      </c>
      <c r="AT120" s="216" t="s">
        <v>72</v>
      </c>
      <c r="AU120" s="216" t="s">
        <v>81</v>
      </c>
      <c r="AY120" s="215" t="s">
        <v>134</v>
      </c>
      <c r="BK120" s="217">
        <f>SUM(BK121:BK157)</f>
        <v>0</v>
      </c>
    </row>
    <row r="121" s="2" customFormat="1" ht="24.15" customHeight="1">
      <c r="A121" s="39"/>
      <c r="B121" s="40"/>
      <c r="C121" s="220" t="s">
        <v>81</v>
      </c>
      <c r="D121" s="220" t="s">
        <v>136</v>
      </c>
      <c r="E121" s="221" t="s">
        <v>343</v>
      </c>
      <c r="F121" s="222" t="s">
        <v>344</v>
      </c>
      <c r="G121" s="223" t="s">
        <v>339</v>
      </c>
      <c r="H121" s="224">
        <v>17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140</v>
      </c>
      <c r="AT121" s="232" t="s">
        <v>136</v>
      </c>
      <c r="AU121" s="232" t="s">
        <v>83</v>
      </c>
      <c r="AY121" s="18" t="s">
        <v>134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81</v>
      </c>
      <c r="BK121" s="233">
        <f>ROUND(I121*H121,2)</f>
        <v>0</v>
      </c>
      <c r="BL121" s="18" t="s">
        <v>140</v>
      </c>
      <c r="BM121" s="232" t="s">
        <v>83</v>
      </c>
    </row>
    <row r="122" s="2" customFormat="1">
      <c r="A122" s="39"/>
      <c r="B122" s="40"/>
      <c r="C122" s="41"/>
      <c r="D122" s="234" t="s">
        <v>141</v>
      </c>
      <c r="E122" s="41"/>
      <c r="F122" s="235" t="s">
        <v>344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141</v>
      </c>
      <c r="AU122" s="18" t="s">
        <v>83</v>
      </c>
    </row>
    <row r="123" s="2" customFormat="1">
      <c r="A123" s="39"/>
      <c r="B123" s="40"/>
      <c r="C123" s="41"/>
      <c r="D123" s="234" t="s">
        <v>143</v>
      </c>
      <c r="E123" s="41"/>
      <c r="F123" s="239" t="s">
        <v>345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83</v>
      </c>
    </row>
    <row r="124" s="13" customFormat="1">
      <c r="A124" s="13"/>
      <c r="B124" s="240"/>
      <c r="C124" s="241"/>
      <c r="D124" s="234" t="s">
        <v>150</v>
      </c>
      <c r="E124" s="242" t="s">
        <v>1</v>
      </c>
      <c r="F124" s="243" t="s">
        <v>346</v>
      </c>
      <c r="G124" s="241"/>
      <c r="H124" s="244">
        <v>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150</v>
      </c>
      <c r="AU124" s="250" t="s">
        <v>83</v>
      </c>
      <c r="AV124" s="13" t="s">
        <v>83</v>
      </c>
      <c r="AW124" s="13" t="s">
        <v>30</v>
      </c>
      <c r="AX124" s="13" t="s">
        <v>73</v>
      </c>
      <c r="AY124" s="250" t="s">
        <v>134</v>
      </c>
    </row>
    <row r="125" s="13" customFormat="1">
      <c r="A125" s="13"/>
      <c r="B125" s="240"/>
      <c r="C125" s="241"/>
      <c r="D125" s="234" t="s">
        <v>150</v>
      </c>
      <c r="E125" s="242" t="s">
        <v>1</v>
      </c>
      <c r="F125" s="243" t="s">
        <v>347</v>
      </c>
      <c r="G125" s="241"/>
      <c r="H125" s="244">
        <v>2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150</v>
      </c>
      <c r="AU125" s="250" t="s">
        <v>83</v>
      </c>
      <c r="AV125" s="13" t="s">
        <v>83</v>
      </c>
      <c r="AW125" s="13" t="s">
        <v>30</v>
      </c>
      <c r="AX125" s="13" t="s">
        <v>73</v>
      </c>
      <c r="AY125" s="250" t="s">
        <v>134</v>
      </c>
    </row>
    <row r="126" s="13" customFormat="1">
      <c r="A126" s="13"/>
      <c r="B126" s="240"/>
      <c r="C126" s="241"/>
      <c r="D126" s="234" t="s">
        <v>150</v>
      </c>
      <c r="E126" s="242" t="s">
        <v>1</v>
      </c>
      <c r="F126" s="243" t="s">
        <v>348</v>
      </c>
      <c r="G126" s="241"/>
      <c r="H126" s="244">
        <v>3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150</v>
      </c>
      <c r="AU126" s="250" t="s">
        <v>83</v>
      </c>
      <c r="AV126" s="13" t="s">
        <v>83</v>
      </c>
      <c r="AW126" s="13" t="s">
        <v>30</v>
      </c>
      <c r="AX126" s="13" t="s">
        <v>73</v>
      </c>
      <c r="AY126" s="250" t="s">
        <v>134</v>
      </c>
    </row>
    <row r="127" s="13" customFormat="1">
      <c r="A127" s="13"/>
      <c r="B127" s="240"/>
      <c r="C127" s="241"/>
      <c r="D127" s="234" t="s">
        <v>150</v>
      </c>
      <c r="E127" s="242" t="s">
        <v>1</v>
      </c>
      <c r="F127" s="243" t="s">
        <v>349</v>
      </c>
      <c r="G127" s="241"/>
      <c r="H127" s="244">
        <v>3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150</v>
      </c>
      <c r="AU127" s="250" t="s">
        <v>83</v>
      </c>
      <c r="AV127" s="13" t="s">
        <v>83</v>
      </c>
      <c r="AW127" s="13" t="s">
        <v>30</v>
      </c>
      <c r="AX127" s="13" t="s">
        <v>73</v>
      </c>
      <c r="AY127" s="250" t="s">
        <v>134</v>
      </c>
    </row>
    <row r="128" s="13" customFormat="1">
      <c r="A128" s="13"/>
      <c r="B128" s="240"/>
      <c r="C128" s="241"/>
      <c r="D128" s="234" t="s">
        <v>150</v>
      </c>
      <c r="E128" s="242" t="s">
        <v>1</v>
      </c>
      <c r="F128" s="243" t="s">
        <v>350</v>
      </c>
      <c r="G128" s="241"/>
      <c r="H128" s="244">
        <v>4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150</v>
      </c>
      <c r="AU128" s="250" t="s">
        <v>83</v>
      </c>
      <c r="AV128" s="13" t="s">
        <v>83</v>
      </c>
      <c r="AW128" s="13" t="s">
        <v>30</v>
      </c>
      <c r="AX128" s="13" t="s">
        <v>73</v>
      </c>
      <c r="AY128" s="250" t="s">
        <v>134</v>
      </c>
    </row>
    <row r="129" s="13" customFormat="1">
      <c r="A129" s="13"/>
      <c r="B129" s="240"/>
      <c r="C129" s="241"/>
      <c r="D129" s="234" t="s">
        <v>150</v>
      </c>
      <c r="E129" s="242" t="s">
        <v>1</v>
      </c>
      <c r="F129" s="243" t="s">
        <v>351</v>
      </c>
      <c r="G129" s="241"/>
      <c r="H129" s="244">
        <v>3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150</v>
      </c>
      <c r="AU129" s="250" t="s">
        <v>83</v>
      </c>
      <c r="AV129" s="13" t="s">
        <v>83</v>
      </c>
      <c r="AW129" s="13" t="s">
        <v>30</v>
      </c>
      <c r="AX129" s="13" t="s">
        <v>73</v>
      </c>
      <c r="AY129" s="250" t="s">
        <v>134</v>
      </c>
    </row>
    <row r="130" s="14" customFormat="1">
      <c r="A130" s="14"/>
      <c r="B130" s="251"/>
      <c r="C130" s="252"/>
      <c r="D130" s="234" t="s">
        <v>150</v>
      </c>
      <c r="E130" s="253" t="s">
        <v>1</v>
      </c>
      <c r="F130" s="254" t="s">
        <v>152</v>
      </c>
      <c r="G130" s="252"/>
      <c r="H130" s="255">
        <v>17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150</v>
      </c>
      <c r="AU130" s="261" t="s">
        <v>83</v>
      </c>
      <c r="AV130" s="14" t="s">
        <v>140</v>
      </c>
      <c r="AW130" s="14" t="s">
        <v>30</v>
      </c>
      <c r="AX130" s="14" t="s">
        <v>81</v>
      </c>
      <c r="AY130" s="261" t="s">
        <v>134</v>
      </c>
    </row>
    <row r="131" s="2" customFormat="1" ht="24.15" customHeight="1">
      <c r="A131" s="39"/>
      <c r="B131" s="40"/>
      <c r="C131" s="220" t="s">
        <v>83</v>
      </c>
      <c r="D131" s="220" t="s">
        <v>136</v>
      </c>
      <c r="E131" s="221" t="s">
        <v>352</v>
      </c>
      <c r="F131" s="222" t="s">
        <v>353</v>
      </c>
      <c r="G131" s="223" t="s">
        <v>339</v>
      </c>
      <c r="H131" s="224">
        <v>7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140</v>
      </c>
      <c r="AT131" s="232" t="s">
        <v>136</v>
      </c>
      <c r="AU131" s="232" t="s">
        <v>83</v>
      </c>
      <c r="AY131" s="18" t="s">
        <v>134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140</v>
      </c>
      <c r="BM131" s="232" t="s">
        <v>140</v>
      </c>
    </row>
    <row r="132" s="2" customFormat="1">
      <c r="A132" s="39"/>
      <c r="B132" s="40"/>
      <c r="C132" s="41"/>
      <c r="D132" s="234" t="s">
        <v>141</v>
      </c>
      <c r="E132" s="41"/>
      <c r="F132" s="235" t="s">
        <v>353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141</v>
      </c>
      <c r="AU132" s="18" t="s">
        <v>83</v>
      </c>
    </row>
    <row r="133" s="13" customFormat="1">
      <c r="A133" s="13"/>
      <c r="B133" s="240"/>
      <c r="C133" s="241"/>
      <c r="D133" s="234" t="s">
        <v>150</v>
      </c>
      <c r="E133" s="242" t="s">
        <v>1</v>
      </c>
      <c r="F133" s="243" t="s">
        <v>354</v>
      </c>
      <c r="G133" s="241"/>
      <c r="H133" s="244">
        <v>7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150</v>
      </c>
      <c r="AU133" s="250" t="s">
        <v>83</v>
      </c>
      <c r="AV133" s="13" t="s">
        <v>83</v>
      </c>
      <c r="AW133" s="13" t="s">
        <v>30</v>
      </c>
      <c r="AX133" s="13" t="s">
        <v>73</v>
      </c>
      <c r="AY133" s="250" t="s">
        <v>134</v>
      </c>
    </row>
    <row r="134" s="14" customFormat="1">
      <c r="A134" s="14"/>
      <c r="B134" s="251"/>
      <c r="C134" s="252"/>
      <c r="D134" s="234" t="s">
        <v>150</v>
      </c>
      <c r="E134" s="253" t="s">
        <v>1</v>
      </c>
      <c r="F134" s="254" t="s">
        <v>152</v>
      </c>
      <c r="G134" s="252"/>
      <c r="H134" s="255">
        <v>7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150</v>
      </c>
      <c r="AU134" s="261" t="s">
        <v>83</v>
      </c>
      <c r="AV134" s="14" t="s">
        <v>140</v>
      </c>
      <c r="AW134" s="14" t="s">
        <v>30</v>
      </c>
      <c r="AX134" s="14" t="s">
        <v>81</v>
      </c>
      <c r="AY134" s="261" t="s">
        <v>134</v>
      </c>
    </row>
    <row r="135" s="2" customFormat="1" ht="24.15" customHeight="1">
      <c r="A135" s="39"/>
      <c r="B135" s="40"/>
      <c r="C135" s="220" t="s">
        <v>153</v>
      </c>
      <c r="D135" s="220" t="s">
        <v>136</v>
      </c>
      <c r="E135" s="221" t="s">
        <v>355</v>
      </c>
      <c r="F135" s="222" t="s">
        <v>356</v>
      </c>
      <c r="G135" s="223" t="s">
        <v>339</v>
      </c>
      <c r="H135" s="224">
        <v>1904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140</v>
      </c>
      <c r="AT135" s="232" t="s">
        <v>136</v>
      </c>
      <c r="AU135" s="232" t="s">
        <v>83</v>
      </c>
      <c r="AY135" s="18" t="s">
        <v>134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140</v>
      </c>
      <c r="BM135" s="232" t="s">
        <v>156</v>
      </c>
    </row>
    <row r="136" s="2" customFormat="1">
      <c r="A136" s="39"/>
      <c r="B136" s="40"/>
      <c r="C136" s="41"/>
      <c r="D136" s="234" t="s">
        <v>141</v>
      </c>
      <c r="E136" s="41"/>
      <c r="F136" s="235" t="s">
        <v>356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83</v>
      </c>
    </row>
    <row r="137" s="2" customFormat="1">
      <c r="A137" s="39"/>
      <c r="B137" s="40"/>
      <c r="C137" s="41"/>
      <c r="D137" s="234" t="s">
        <v>143</v>
      </c>
      <c r="E137" s="41"/>
      <c r="F137" s="239" t="s">
        <v>357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83</v>
      </c>
    </row>
    <row r="138" s="13" customFormat="1">
      <c r="A138" s="13"/>
      <c r="B138" s="240"/>
      <c r="C138" s="241"/>
      <c r="D138" s="234" t="s">
        <v>150</v>
      </c>
      <c r="E138" s="242" t="s">
        <v>1</v>
      </c>
      <c r="F138" s="243" t="s">
        <v>358</v>
      </c>
      <c r="G138" s="241"/>
      <c r="H138" s="244">
        <v>1904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150</v>
      </c>
      <c r="AU138" s="250" t="s">
        <v>83</v>
      </c>
      <c r="AV138" s="13" t="s">
        <v>83</v>
      </c>
      <c r="AW138" s="13" t="s">
        <v>30</v>
      </c>
      <c r="AX138" s="13" t="s">
        <v>73</v>
      </c>
      <c r="AY138" s="250" t="s">
        <v>134</v>
      </c>
    </row>
    <row r="139" s="14" customFormat="1">
      <c r="A139" s="14"/>
      <c r="B139" s="251"/>
      <c r="C139" s="252"/>
      <c r="D139" s="234" t="s">
        <v>150</v>
      </c>
      <c r="E139" s="253" t="s">
        <v>1</v>
      </c>
      <c r="F139" s="254" t="s">
        <v>152</v>
      </c>
      <c r="G139" s="252"/>
      <c r="H139" s="255">
        <v>1904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150</v>
      </c>
      <c r="AU139" s="261" t="s">
        <v>83</v>
      </c>
      <c r="AV139" s="14" t="s">
        <v>140</v>
      </c>
      <c r="AW139" s="14" t="s">
        <v>30</v>
      </c>
      <c r="AX139" s="14" t="s">
        <v>81</v>
      </c>
      <c r="AY139" s="261" t="s">
        <v>134</v>
      </c>
    </row>
    <row r="140" s="2" customFormat="1" ht="24.15" customHeight="1">
      <c r="A140" s="39"/>
      <c r="B140" s="40"/>
      <c r="C140" s="220" t="s">
        <v>140</v>
      </c>
      <c r="D140" s="220" t="s">
        <v>136</v>
      </c>
      <c r="E140" s="221" t="s">
        <v>359</v>
      </c>
      <c r="F140" s="222" t="s">
        <v>360</v>
      </c>
      <c r="G140" s="223" t="s">
        <v>339</v>
      </c>
      <c r="H140" s="224">
        <v>784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140</v>
      </c>
      <c r="AT140" s="232" t="s">
        <v>136</v>
      </c>
      <c r="AU140" s="232" t="s">
        <v>83</v>
      </c>
      <c r="AY140" s="18" t="s">
        <v>134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140</v>
      </c>
      <c r="BM140" s="232" t="s">
        <v>162</v>
      </c>
    </row>
    <row r="141" s="2" customFormat="1">
      <c r="A141" s="39"/>
      <c r="B141" s="40"/>
      <c r="C141" s="41"/>
      <c r="D141" s="234" t="s">
        <v>141</v>
      </c>
      <c r="E141" s="41"/>
      <c r="F141" s="235" t="s">
        <v>360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83</v>
      </c>
    </row>
    <row r="142" s="2" customFormat="1">
      <c r="A142" s="39"/>
      <c r="B142" s="40"/>
      <c r="C142" s="41"/>
      <c r="D142" s="234" t="s">
        <v>143</v>
      </c>
      <c r="E142" s="41"/>
      <c r="F142" s="239" t="s">
        <v>361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83</v>
      </c>
    </row>
    <row r="143" s="13" customFormat="1">
      <c r="A143" s="13"/>
      <c r="B143" s="240"/>
      <c r="C143" s="241"/>
      <c r="D143" s="234" t="s">
        <v>150</v>
      </c>
      <c r="E143" s="242" t="s">
        <v>1</v>
      </c>
      <c r="F143" s="243" t="s">
        <v>362</v>
      </c>
      <c r="G143" s="241"/>
      <c r="H143" s="244">
        <v>784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150</v>
      </c>
      <c r="AU143" s="250" t="s">
        <v>83</v>
      </c>
      <c r="AV143" s="13" t="s">
        <v>83</v>
      </c>
      <c r="AW143" s="13" t="s">
        <v>30</v>
      </c>
      <c r="AX143" s="13" t="s">
        <v>73</v>
      </c>
      <c r="AY143" s="250" t="s">
        <v>134</v>
      </c>
    </row>
    <row r="144" s="14" customFormat="1">
      <c r="A144" s="14"/>
      <c r="B144" s="251"/>
      <c r="C144" s="252"/>
      <c r="D144" s="234" t="s">
        <v>150</v>
      </c>
      <c r="E144" s="253" t="s">
        <v>1</v>
      </c>
      <c r="F144" s="254" t="s">
        <v>152</v>
      </c>
      <c r="G144" s="252"/>
      <c r="H144" s="255">
        <v>784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150</v>
      </c>
      <c r="AU144" s="261" t="s">
        <v>83</v>
      </c>
      <c r="AV144" s="14" t="s">
        <v>140</v>
      </c>
      <c r="AW144" s="14" t="s">
        <v>30</v>
      </c>
      <c r="AX144" s="14" t="s">
        <v>81</v>
      </c>
      <c r="AY144" s="261" t="s">
        <v>134</v>
      </c>
    </row>
    <row r="145" s="2" customFormat="1" ht="24.15" customHeight="1">
      <c r="A145" s="39"/>
      <c r="B145" s="40"/>
      <c r="C145" s="220" t="s">
        <v>166</v>
      </c>
      <c r="D145" s="220" t="s">
        <v>136</v>
      </c>
      <c r="E145" s="221" t="s">
        <v>363</v>
      </c>
      <c r="F145" s="222" t="s">
        <v>364</v>
      </c>
      <c r="G145" s="223" t="s">
        <v>339</v>
      </c>
      <c r="H145" s="224">
        <v>2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140</v>
      </c>
      <c r="AT145" s="232" t="s">
        <v>136</v>
      </c>
      <c r="AU145" s="232" t="s">
        <v>83</v>
      </c>
      <c r="AY145" s="18" t="s">
        <v>134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81</v>
      </c>
      <c r="BK145" s="233">
        <f>ROUND(I145*H145,2)</f>
        <v>0</v>
      </c>
      <c r="BL145" s="18" t="s">
        <v>140</v>
      </c>
      <c r="BM145" s="232" t="s">
        <v>169</v>
      </c>
    </row>
    <row r="146" s="2" customFormat="1">
      <c r="A146" s="39"/>
      <c r="B146" s="40"/>
      <c r="C146" s="41"/>
      <c r="D146" s="234" t="s">
        <v>141</v>
      </c>
      <c r="E146" s="41"/>
      <c r="F146" s="235" t="s">
        <v>364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83</v>
      </c>
    </row>
    <row r="147" s="2" customFormat="1" ht="24.15" customHeight="1">
      <c r="A147" s="39"/>
      <c r="B147" s="40"/>
      <c r="C147" s="220" t="s">
        <v>156</v>
      </c>
      <c r="D147" s="220" t="s">
        <v>136</v>
      </c>
      <c r="E147" s="221" t="s">
        <v>365</v>
      </c>
      <c r="F147" s="222" t="s">
        <v>366</v>
      </c>
      <c r="G147" s="223" t="s">
        <v>339</v>
      </c>
      <c r="H147" s="224">
        <v>224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140</v>
      </c>
      <c r="AT147" s="232" t="s">
        <v>136</v>
      </c>
      <c r="AU147" s="232" t="s">
        <v>83</v>
      </c>
      <c r="AY147" s="18" t="s">
        <v>134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81</v>
      </c>
      <c r="BK147" s="233">
        <f>ROUND(I147*H147,2)</f>
        <v>0</v>
      </c>
      <c r="BL147" s="18" t="s">
        <v>140</v>
      </c>
      <c r="BM147" s="232" t="s">
        <v>8</v>
      </c>
    </row>
    <row r="148" s="2" customFormat="1">
      <c r="A148" s="39"/>
      <c r="B148" s="40"/>
      <c r="C148" s="41"/>
      <c r="D148" s="234" t="s">
        <v>141</v>
      </c>
      <c r="E148" s="41"/>
      <c r="F148" s="235" t="s">
        <v>366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141</v>
      </c>
      <c r="AU148" s="18" t="s">
        <v>83</v>
      </c>
    </row>
    <row r="149" s="2" customFormat="1">
      <c r="A149" s="39"/>
      <c r="B149" s="40"/>
      <c r="C149" s="41"/>
      <c r="D149" s="234" t="s">
        <v>143</v>
      </c>
      <c r="E149" s="41"/>
      <c r="F149" s="239" t="s">
        <v>367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83</v>
      </c>
    </row>
    <row r="150" s="13" customFormat="1">
      <c r="A150" s="13"/>
      <c r="B150" s="240"/>
      <c r="C150" s="241"/>
      <c r="D150" s="234" t="s">
        <v>150</v>
      </c>
      <c r="E150" s="242" t="s">
        <v>1</v>
      </c>
      <c r="F150" s="243" t="s">
        <v>368</v>
      </c>
      <c r="G150" s="241"/>
      <c r="H150" s="244">
        <v>224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150</v>
      </c>
      <c r="AU150" s="250" t="s">
        <v>83</v>
      </c>
      <c r="AV150" s="13" t="s">
        <v>83</v>
      </c>
      <c r="AW150" s="13" t="s">
        <v>30</v>
      </c>
      <c r="AX150" s="13" t="s">
        <v>73</v>
      </c>
      <c r="AY150" s="250" t="s">
        <v>134</v>
      </c>
    </row>
    <row r="151" s="14" customFormat="1">
      <c r="A151" s="14"/>
      <c r="B151" s="251"/>
      <c r="C151" s="252"/>
      <c r="D151" s="234" t="s">
        <v>150</v>
      </c>
      <c r="E151" s="253" t="s">
        <v>1</v>
      </c>
      <c r="F151" s="254" t="s">
        <v>152</v>
      </c>
      <c r="G151" s="252"/>
      <c r="H151" s="255">
        <v>224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150</v>
      </c>
      <c r="AU151" s="261" t="s">
        <v>83</v>
      </c>
      <c r="AV151" s="14" t="s">
        <v>140</v>
      </c>
      <c r="AW151" s="14" t="s">
        <v>30</v>
      </c>
      <c r="AX151" s="14" t="s">
        <v>81</v>
      </c>
      <c r="AY151" s="261" t="s">
        <v>134</v>
      </c>
    </row>
    <row r="152" s="2" customFormat="1" ht="24.15" customHeight="1">
      <c r="A152" s="39"/>
      <c r="B152" s="40"/>
      <c r="C152" s="220" t="s">
        <v>177</v>
      </c>
      <c r="D152" s="220" t="s">
        <v>136</v>
      </c>
      <c r="E152" s="221" t="s">
        <v>369</v>
      </c>
      <c r="F152" s="222" t="s">
        <v>370</v>
      </c>
      <c r="G152" s="223" t="s">
        <v>339</v>
      </c>
      <c r="H152" s="224">
        <v>16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140</v>
      </c>
      <c r="AT152" s="232" t="s">
        <v>136</v>
      </c>
      <c r="AU152" s="232" t="s">
        <v>83</v>
      </c>
      <c r="AY152" s="18" t="s">
        <v>134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81</v>
      </c>
      <c r="BK152" s="233">
        <f>ROUND(I152*H152,2)</f>
        <v>0</v>
      </c>
      <c r="BL152" s="18" t="s">
        <v>140</v>
      </c>
      <c r="BM152" s="232" t="s">
        <v>180</v>
      </c>
    </row>
    <row r="153" s="2" customFormat="1">
      <c r="A153" s="39"/>
      <c r="B153" s="40"/>
      <c r="C153" s="41"/>
      <c r="D153" s="234" t="s">
        <v>141</v>
      </c>
      <c r="E153" s="41"/>
      <c r="F153" s="235" t="s">
        <v>370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83</v>
      </c>
    </row>
    <row r="154" s="13" customFormat="1">
      <c r="A154" s="13"/>
      <c r="B154" s="240"/>
      <c r="C154" s="241"/>
      <c r="D154" s="234" t="s">
        <v>150</v>
      </c>
      <c r="E154" s="242" t="s">
        <v>1</v>
      </c>
      <c r="F154" s="243" t="s">
        <v>371</v>
      </c>
      <c r="G154" s="241"/>
      <c r="H154" s="244">
        <v>16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150</v>
      </c>
      <c r="AU154" s="250" t="s">
        <v>83</v>
      </c>
      <c r="AV154" s="13" t="s">
        <v>83</v>
      </c>
      <c r="AW154" s="13" t="s">
        <v>30</v>
      </c>
      <c r="AX154" s="13" t="s">
        <v>73</v>
      </c>
      <c r="AY154" s="250" t="s">
        <v>134</v>
      </c>
    </row>
    <row r="155" s="14" customFormat="1">
      <c r="A155" s="14"/>
      <c r="B155" s="251"/>
      <c r="C155" s="252"/>
      <c r="D155" s="234" t="s">
        <v>150</v>
      </c>
      <c r="E155" s="253" t="s">
        <v>1</v>
      </c>
      <c r="F155" s="254" t="s">
        <v>152</v>
      </c>
      <c r="G155" s="252"/>
      <c r="H155" s="255">
        <v>16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150</v>
      </c>
      <c r="AU155" s="261" t="s">
        <v>83</v>
      </c>
      <c r="AV155" s="14" t="s">
        <v>140</v>
      </c>
      <c r="AW155" s="14" t="s">
        <v>30</v>
      </c>
      <c r="AX155" s="14" t="s">
        <v>81</v>
      </c>
      <c r="AY155" s="261" t="s">
        <v>134</v>
      </c>
    </row>
    <row r="156" s="2" customFormat="1" ht="24.15" customHeight="1">
      <c r="A156" s="39"/>
      <c r="B156" s="40"/>
      <c r="C156" s="220" t="s">
        <v>162</v>
      </c>
      <c r="D156" s="220" t="s">
        <v>136</v>
      </c>
      <c r="E156" s="221" t="s">
        <v>372</v>
      </c>
      <c r="F156" s="222" t="s">
        <v>373</v>
      </c>
      <c r="G156" s="223" t="s">
        <v>339</v>
      </c>
      <c r="H156" s="224">
        <v>16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140</v>
      </c>
      <c r="AT156" s="232" t="s">
        <v>136</v>
      </c>
      <c r="AU156" s="232" t="s">
        <v>83</v>
      </c>
      <c r="AY156" s="18" t="s">
        <v>134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140</v>
      </c>
      <c r="BM156" s="232" t="s">
        <v>187</v>
      </c>
    </row>
    <row r="157" s="2" customFormat="1">
      <c r="A157" s="39"/>
      <c r="B157" s="40"/>
      <c r="C157" s="41"/>
      <c r="D157" s="234" t="s">
        <v>141</v>
      </c>
      <c r="E157" s="41"/>
      <c r="F157" s="235" t="s">
        <v>373</v>
      </c>
      <c r="G157" s="41"/>
      <c r="H157" s="41"/>
      <c r="I157" s="236"/>
      <c r="J157" s="41"/>
      <c r="K157" s="41"/>
      <c r="L157" s="45"/>
      <c r="M157" s="262"/>
      <c r="N157" s="263"/>
      <c r="O157" s="264"/>
      <c r="P157" s="264"/>
      <c r="Q157" s="264"/>
      <c r="R157" s="264"/>
      <c r="S157" s="264"/>
      <c r="T157" s="265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141</v>
      </c>
      <c r="AU157" s="18" t="s">
        <v>83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+LCEf/WY463yvQ4ZZy0bOm+Y1cs1U85aa394KcH/TOuV0n0/U6EWmIhv9p+Ak2wdgJ0ZSl9M+XlEJ2aKDo2oug==" hashValue="X7y0oYZmnLWT622mbEdQTdOyWxaZ8XkehechI6H+YRFGDLlfNSRKLUilD/Ah0oV4P57vyC7QUvDth4Vm9GWwXw==" algorithmName="SHA-512" password="CC35"/>
  <autoFilter ref="C117:K15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ROUND((SUM(BE124:BE537)),  2)</f>
        <v>0</v>
      </c>
      <c r="G33" s="39"/>
      <c r="H33" s="39"/>
      <c r="I33" s="156">
        <v>0.20999999999999999</v>
      </c>
      <c r="J33" s="155">
        <f>ROUND(((SUM(BE124:BE537))*I33),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ROUND((SUM(BF124:BF537)),  2)</f>
        <v>0</v>
      </c>
      <c r="G34" s="39"/>
      <c r="H34" s="39"/>
      <c r="I34" s="156">
        <v>0.12</v>
      </c>
      <c r="J34" s="155">
        <f>ROUND(((SUM(BF124:BF537))*I34),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ROUND((SUM(BG124:BG537)),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ROUND((SUM(BH124:BH537)),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ROUND((SUM(BI124:BI537)),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102 - Úprava komunikac...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375</v>
      </c>
      <c r="E99" s="189"/>
      <c r="F99" s="189"/>
      <c r="G99" s="189"/>
      <c r="H99" s="189"/>
      <c r="I99" s="189"/>
      <c r="J99" s="190">
        <f>J261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285</v>
      </c>
      <c r="E100" s="189"/>
      <c r="F100" s="189"/>
      <c r="G100" s="189"/>
      <c r="H100" s="189"/>
      <c r="I100" s="189"/>
      <c r="J100" s="190">
        <f>J267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376</v>
      </c>
      <c r="E101" s="189"/>
      <c r="F101" s="189"/>
      <c r="G101" s="189"/>
      <c r="H101" s="189"/>
      <c r="I101" s="189"/>
      <c r="J101" s="190">
        <f>J284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J369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113</v>
      </c>
      <c r="E103" s="189"/>
      <c r="F103" s="189"/>
      <c r="G103" s="189"/>
      <c r="H103" s="189"/>
      <c r="I103" s="189"/>
      <c r="J103" s="190">
        <f>J483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J535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Hostka - Most ev.c. 19853-1 Hostka - Zebraky - rekonstrukce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102 - Úprava komunikac...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13. 1. 2025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120</v>
      </c>
      <c r="D123" s="195" t="s">
        <v>58</v>
      </c>
      <c r="E123" s="195" t="s">
        <v>54</v>
      </c>
      <c r="F123" s="195" t="s">
        <v>55</v>
      </c>
      <c r="G123" s="195" t="s">
        <v>121</v>
      </c>
      <c r="H123" s="195" t="s">
        <v>122</v>
      </c>
      <c r="I123" s="195" t="s">
        <v>123</v>
      </c>
      <c r="J123" s="196" t="s">
        <v>107</v>
      </c>
      <c r="K123" s="197" t="s">
        <v>124</v>
      </c>
      <c r="L123" s="198"/>
      <c r="M123" s="101" t="s">
        <v>1</v>
      </c>
      <c r="N123" s="102" t="s">
        <v>37</v>
      </c>
      <c r="O123" s="102" t="s">
        <v>125</v>
      </c>
      <c r="P123" s="102" t="s">
        <v>126</v>
      </c>
      <c r="Q123" s="102" t="s">
        <v>127</v>
      </c>
      <c r="R123" s="102" t="s">
        <v>128</v>
      </c>
      <c r="S123" s="102" t="s">
        <v>129</v>
      </c>
      <c r="T123" s="103" t="s">
        <v>130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131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</f>
        <v>0</v>
      </c>
      <c r="Q124" s="105"/>
      <c r="R124" s="201">
        <f>R125</f>
        <v>1090.063238</v>
      </c>
      <c r="S124" s="105"/>
      <c r="T124" s="202">
        <f>T125</f>
        <v>438.33389999999997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109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132</v>
      </c>
      <c r="F125" s="207" t="s">
        <v>133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P126+P261+P267+P284+P369+P483+P535</f>
        <v>0</v>
      </c>
      <c r="Q125" s="212"/>
      <c r="R125" s="213">
        <f>R126+R261+R267+R284+R369+R483+R535</f>
        <v>1090.063238</v>
      </c>
      <c r="S125" s="212"/>
      <c r="T125" s="214">
        <f>T126+T261+T267+T284+T369+T483+T535</f>
        <v>438.33389999999997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81</v>
      </c>
      <c r="AT125" s="216" t="s">
        <v>72</v>
      </c>
      <c r="AU125" s="216" t="s">
        <v>73</v>
      </c>
      <c r="AY125" s="215" t="s">
        <v>134</v>
      </c>
      <c r="BK125" s="217">
        <f>BK126+BK261+BK267+BK284+BK369+BK483+BK535</f>
        <v>0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81</v>
      </c>
      <c r="F126" s="218" t="s">
        <v>135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SUM(P127:P260)</f>
        <v>0</v>
      </c>
      <c r="Q126" s="212"/>
      <c r="R126" s="213">
        <f>SUM(R127:R260)</f>
        <v>396.3847179</v>
      </c>
      <c r="S126" s="212"/>
      <c r="T126" s="214">
        <f>SUM(T127:T260)</f>
        <v>308.45650000000001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81</v>
      </c>
      <c r="AT126" s="216" t="s">
        <v>72</v>
      </c>
      <c r="AU126" s="216" t="s">
        <v>81</v>
      </c>
      <c r="AY126" s="215" t="s">
        <v>134</v>
      </c>
      <c r="BK126" s="217">
        <f>SUM(BK127:BK260)</f>
        <v>0</v>
      </c>
    </row>
    <row r="127" s="2" customFormat="1" ht="16.5" customHeight="1">
      <c r="A127" s="39"/>
      <c r="B127" s="40"/>
      <c r="C127" s="220" t="s">
        <v>81</v>
      </c>
      <c r="D127" s="220" t="s">
        <v>136</v>
      </c>
      <c r="E127" s="221" t="s">
        <v>377</v>
      </c>
      <c r="F127" s="222" t="s">
        <v>378</v>
      </c>
      <c r="G127" s="223" t="s">
        <v>265</v>
      </c>
      <c r="H127" s="224">
        <v>840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140</v>
      </c>
      <c r="AT127" s="232" t="s">
        <v>136</v>
      </c>
      <c r="AU127" s="232" t="s">
        <v>83</v>
      </c>
      <c r="AY127" s="18" t="s">
        <v>134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81</v>
      </c>
      <c r="BK127" s="233">
        <f>ROUND(I127*H127,2)</f>
        <v>0</v>
      </c>
      <c r="BL127" s="18" t="s">
        <v>140</v>
      </c>
      <c r="BM127" s="232" t="s">
        <v>83</v>
      </c>
    </row>
    <row r="128" s="2" customFormat="1">
      <c r="A128" s="39"/>
      <c r="B128" s="40"/>
      <c r="C128" s="41"/>
      <c r="D128" s="234" t="s">
        <v>141</v>
      </c>
      <c r="E128" s="41"/>
      <c r="F128" s="235" t="s">
        <v>378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141</v>
      </c>
      <c r="AU128" s="18" t="s">
        <v>83</v>
      </c>
    </row>
    <row r="129" s="2" customFormat="1">
      <c r="A129" s="39"/>
      <c r="B129" s="40"/>
      <c r="C129" s="41"/>
      <c r="D129" s="234" t="s">
        <v>143</v>
      </c>
      <c r="E129" s="41"/>
      <c r="F129" s="239" t="s">
        <v>379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83</v>
      </c>
    </row>
    <row r="130" s="13" customFormat="1">
      <c r="A130" s="13"/>
      <c r="B130" s="240"/>
      <c r="C130" s="241"/>
      <c r="D130" s="234" t="s">
        <v>150</v>
      </c>
      <c r="E130" s="242" t="s">
        <v>1</v>
      </c>
      <c r="F130" s="243" t="s">
        <v>380</v>
      </c>
      <c r="G130" s="241"/>
      <c r="H130" s="244">
        <v>840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150</v>
      </c>
      <c r="AU130" s="250" t="s">
        <v>83</v>
      </c>
      <c r="AV130" s="13" t="s">
        <v>83</v>
      </c>
      <c r="AW130" s="13" t="s">
        <v>30</v>
      </c>
      <c r="AX130" s="13" t="s">
        <v>73</v>
      </c>
      <c r="AY130" s="250" t="s">
        <v>134</v>
      </c>
    </row>
    <row r="131" s="14" customFormat="1">
      <c r="A131" s="14"/>
      <c r="B131" s="251"/>
      <c r="C131" s="252"/>
      <c r="D131" s="234" t="s">
        <v>150</v>
      </c>
      <c r="E131" s="253" t="s">
        <v>1</v>
      </c>
      <c r="F131" s="254" t="s">
        <v>152</v>
      </c>
      <c r="G131" s="252"/>
      <c r="H131" s="255">
        <v>840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150</v>
      </c>
      <c r="AU131" s="261" t="s">
        <v>83</v>
      </c>
      <c r="AV131" s="14" t="s">
        <v>140</v>
      </c>
      <c r="AW131" s="14" t="s">
        <v>30</v>
      </c>
      <c r="AX131" s="14" t="s">
        <v>81</v>
      </c>
      <c r="AY131" s="261" t="s">
        <v>134</v>
      </c>
    </row>
    <row r="132" s="2" customFormat="1" ht="33" customHeight="1">
      <c r="A132" s="39"/>
      <c r="B132" s="40"/>
      <c r="C132" s="220" t="s">
        <v>83</v>
      </c>
      <c r="D132" s="220" t="s">
        <v>136</v>
      </c>
      <c r="E132" s="221" t="s">
        <v>381</v>
      </c>
      <c r="F132" s="222" t="s">
        <v>382</v>
      </c>
      <c r="G132" s="223" t="s">
        <v>265</v>
      </c>
      <c r="H132" s="224">
        <v>336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140</v>
      </c>
      <c r="AT132" s="232" t="s">
        <v>136</v>
      </c>
      <c r="AU132" s="232" t="s">
        <v>83</v>
      </c>
      <c r="AY132" s="18" t="s">
        <v>134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140</v>
      </c>
      <c r="BM132" s="232" t="s">
        <v>140</v>
      </c>
    </row>
    <row r="133" s="2" customFormat="1">
      <c r="A133" s="39"/>
      <c r="B133" s="40"/>
      <c r="C133" s="41"/>
      <c r="D133" s="234" t="s">
        <v>141</v>
      </c>
      <c r="E133" s="41"/>
      <c r="F133" s="235" t="s">
        <v>382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83</v>
      </c>
    </row>
    <row r="134" s="2" customFormat="1">
      <c r="A134" s="39"/>
      <c r="B134" s="40"/>
      <c r="C134" s="41"/>
      <c r="D134" s="234" t="s">
        <v>143</v>
      </c>
      <c r="E134" s="41"/>
      <c r="F134" s="239" t="s">
        <v>383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83</v>
      </c>
    </row>
    <row r="135" s="13" customFormat="1">
      <c r="A135" s="13"/>
      <c r="B135" s="240"/>
      <c r="C135" s="241"/>
      <c r="D135" s="234" t="s">
        <v>150</v>
      </c>
      <c r="E135" s="242" t="s">
        <v>1</v>
      </c>
      <c r="F135" s="243" t="s">
        <v>384</v>
      </c>
      <c r="G135" s="241"/>
      <c r="H135" s="244">
        <v>336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150</v>
      </c>
      <c r="AU135" s="250" t="s">
        <v>83</v>
      </c>
      <c r="AV135" s="13" t="s">
        <v>83</v>
      </c>
      <c r="AW135" s="13" t="s">
        <v>30</v>
      </c>
      <c r="AX135" s="13" t="s">
        <v>73</v>
      </c>
      <c r="AY135" s="250" t="s">
        <v>134</v>
      </c>
    </row>
    <row r="136" s="14" customFormat="1">
      <c r="A136" s="14"/>
      <c r="B136" s="251"/>
      <c r="C136" s="252"/>
      <c r="D136" s="234" t="s">
        <v>150</v>
      </c>
      <c r="E136" s="253" t="s">
        <v>1</v>
      </c>
      <c r="F136" s="254" t="s">
        <v>152</v>
      </c>
      <c r="G136" s="252"/>
      <c r="H136" s="255">
        <v>336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150</v>
      </c>
      <c r="AU136" s="261" t="s">
        <v>83</v>
      </c>
      <c r="AV136" s="14" t="s">
        <v>140</v>
      </c>
      <c r="AW136" s="14" t="s">
        <v>30</v>
      </c>
      <c r="AX136" s="14" t="s">
        <v>81</v>
      </c>
      <c r="AY136" s="261" t="s">
        <v>134</v>
      </c>
    </row>
    <row r="137" s="2" customFormat="1" ht="24.15" customHeight="1">
      <c r="A137" s="39"/>
      <c r="B137" s="40"/>
      <c r="C137" s="220" t="s">
        <v>153</v>
      </c>
      <c r="D137" s="220" t="s">
        <v>136</v>
      </c>
      <c r="E137" s="221" t="s">
        <v>385</v>
      </c>
      <c r="F137" s="222" t="s">
        <v>386</v>
      </c>
      <c r="G137" s="223" t="s">
        <v>265</v>
      </c>
      <c r="H137" s="224">
        <v>336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140</v>
      </c>
      <c r="AT137" s="232" t="s">
        <v>136</v>
      </c>
      <c r="AU137" s="232" t="s">
        <v>83</v>
      </c>
      <c r="AY137" s="18" t="s">
        <v>134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81</v>
      </c>
      <c r="BK137" s="233">
        <f>ROUND(I137*H137,2)</f>
        <v>0</v>
      </c>
      <c r="BL137" s="18" t="s">
        <v>140</v>
      </c>
      <c r="BM137" s="232" t="s">
        <v>156</v>
      </c>
    </row>
    <row r="138" s="2" customFormat="1">
      <c r="A138" s="39"/>
      <c r="B138" s="40"/>
      <c r="C138" s="41"/>
      <c r="D138" s="234" t="s">
        <v>141</v>
      </c>
      <c r="E138" s="41"/>
      <c r="F138" s="235" t="s">
        <v>386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83</v>
      </c>
    </row>
    <row r="139" s="2" customFormat="1">
      <c r="A139" s="39"/>
      <c r="B139" s="40"/>
      <c r="C139" s="41"/>
      <c r="D139" s="234" t="s">
        <v>143</v>
      </c>
      <c r="E139" s="41"/>
      <c r="F139" s="239" t="s">
        <v>387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83</v>
      </c>
    </row>
    <row r="140" s="2" customFormat="1" ht="24.15" customHeight="1">
      <c r="A140" s="39"/>
      <c r="B140" s="40"/>
      <c r="C140" s="220" t="s">
        <v>140</v>
      </c>
      <c r="D140" s="220" t="s">
        <v>136</v>
      </c>
      <c r="E140" s="221" t="s">
        <v>388</v>
      </c>
      <c r="F140" s="222" t="s">
        <v>389</v>
      </c>
      <c r="G140" s="223" t="s">
        <v>265</v>
      </c>
      <c r="H140" s="224">
        <v>319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0.44</v>
      </c>
      <c r="T140" s="231">
        <f>S140*H140</f>
        <v>140.36000000000001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140</v>
      </c>
      <c r="AT140" s="232" t="s">
        <v>136</v>
      </c>
      <c r="AU140" s="232" t="s">
        <v>83</v>
      </c>
      <c r="AY140" s="18" t="s">
        <v>134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140</v>
      </c>
      <c r="BM140" s="232" t="s">
        <v>162</v>
      </c>
    </row>
    <row r="141" s="2" customFormat="1">
      <c r="A141" s="39"/>
      <c r="B141" s="40"/>
      <c r="C141" s="41"/>
      <c r="D141" s="234" t="s">
        <v>141</v>
      </c>
      <c r="E141" s="41"/>
      <c r="F141" s="235" t="s">
        <v>389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83</v>
      </c>
    </row>
    <row r="142" s="2" customFormat="1">
      <c r="A142" s="39"/>
      <c r="B142" s="40"/>
      <c r="C142" s="41"/>
      <c r="D142" s="234" t="s">
        <v>143</v>
      </c>
      <c r="E142" s="41"/>
      <c r="F142" s="239" t="s">
        <v>390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83</v>
      </c>
    </row>
    <row r="143" s="2" customFormat="1" ht="24.15" customHeight="1">
      <c r="A143" s="39"/>
      <c r="B143" s="40"/>
      <c r="C143" s="220" t="s">
        <v>166</v>
      </c>
      <c r="D143" s="220" t="s">
        <v>136</v>
      </c>
      <c r="E143" s="221" t="s">
        <v>391</v>
      </c>
      <c r="F143" s="222" t="s">
        <v>392</v>
      </c>
      <c r="G143" s="223" t="s">
        <v>265</v>
      </c>
      <c r="H143" s="224">
        <v>319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0.22</v>
      </c>
      <c r="T143" s="231">
        <f>S143*H143</f>
        <v>70.180000000000007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140</v>
      </c>
      <c r="AT143" s="232" t="s">
        <v>136</v>
      </c>
      <c r="AU143" s="232" t="s">
        <v>83</v>
      </c>
      <c r="AY143" s="18" t="s">
        <v>134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81</v>
      </c>
      <c r="BK143" s="233">
        <f>ROUND(I143*H143,2)</f>
        <v>0</v>
      </c>
      <c r="BL143" s="18" t="s">
        <v>140</v>
      </c>
      <c r="BM143" s="232" t="s">
        <v>169</v>
      </c>
    </row>
    <row r="144" s="2" customFormat="1">
      <c r="A144" s="39"/>
      <c r="B144" s="40"/>
      <c r="C144" s="41"/>
      <c r="D144" s="234" t="s">
        <v>141</v>
      </c>
      <c r="E144" s="41"/>
      <c r="F144" s="235" t="s">
        <v>392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83</v>
      </c>
    </row>
    <row r="145" s="2" customFormat="1">
      <c r="A145" s="39"/>
      <c r="B145" s="40"/>
      <c r="C145" s="41"/>
      <c r="D145" s="234" t="s">
        <v>143</v>
      </c>
      <c r="E145" s="41"/>
      <c r="F145" s="239" t="s">
        <v>393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83</v>
      </c>
    </row>
    <row r="146" s="13" customFormat="1">
      <c r="A146" s="13"/>
      <c r="B146" s="240"/>
      <c r="C146" s="241"/>
      <c r="D146" s="234" t="s">
        <v>150</v>
      </c>
      <c r="E146" s="242" t="s">
        <v>1</v>
      </c>
      <c r="F146" s="243" t="s">
        <v>394</v>
      </c>
      <c r="G146" s="241"/>
      <c r="H146" s="244">
        <v>159.5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150</v>
      </c>
      <c r="AU146" s="250" t="s">
        <v>83</v>
      </c>
      <c r="AV146" s="13" t="s">
        <v>83</v>
      </c>
      <c r="AW146" s="13" t="s">
        <v>30</v>
      </c>
      <c r="AX146" s="13" t="s">
        <v>73</v>
      </c>
      <c r="AY146" s="250" t="s">
        <v>134</v>
      </c>
    </row>
    <row r="147" s="13" customFormat="1">
      <c r="A147" s="13"/>
      <c r="B147" s="240"/>
      <c r="C147" s="241"/>
      <c r="D147" s="234" t="s">
        <v>150</v>
      </c>
      <c r="E147" s="242" t="s">
        <v>1</v>
      </c>
      <c r="F147" s="243" t="s">
        <v>395</v>
      </c>
      <c r="G147" s="241"/>
      <c r="H147" s="244">
        <v>159.5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150</v>
      </c>
      <c r="AU147" s="250" t="s">
        <v>83</v>
      </c>
      <c r="AV147" s="13" t="s">
        <v>83</v>
      </c>
      <c r="AW147" s="13" t="s">
        <v>30</v>
      </c>
      <c r="AX147" s="13" t="s">
        <v>73</v>
      </c>
      <c r="AY147" s="250" t="s">
        <v>134</v>
      </c>
    </row>
    <row r="148" s="14" customFormat="1">
      <c r="A148" s="14"/>
      <c r="B148" s="251"/>
      <c r="C148" s="252"/>
      <c r="D148" s="234" t="s">
        <v>150</v>
      </c>
      <c r="E148" s="253" t="s">
        <v>1</v>
      </c>
      <c r="F148" s="254" t="s">
        <v>152</v>
      </c>
      <c r="G148" s="252"/>
      <c r="H148" s="255">
        <v>319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150</v>
      </c>
      <c r="AU148" s="261" t="s">
        <v>83</v>
      </c>
      <c r="AV148" s="14" t="s">
        <v>140</v>
      </c>
      <c r="AW148" s="14" t="s">
        <v>30</v>
      </c>
      <c r="AX148" s="14" t="s">
        <v>81</v>
      </c>
      <c r="AY148" s="261" t="s">
        <v>134</v>
      </c>
    </row>
    <row r="149" s="2" customFormat="1" ht="24.15" customHeight="1">
      <c r="A149" s="39"/>
      <c r="B149" s="40"/>
      <c r="C149" s="220" t="s">
        <v>156</v>
      </c>
      <c r="D149" s="220" t="s">
        <v>136</v>
      </c>
      <c r="E149" s="221" t="s">
        <v>396</v>
      </c>
      <c r="F149" s="222" t="s">
        <v>397</v>
      </c>
      <c r="G149" s="223" t="s">
        <v>265</v>
      </c>
      <c r="H149" s="224">
        <v>16.5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0.28999999999999998</v>
      </c>
      <c r="T149" s="231">
        <f>S149*H149</f>
        <v>4.7849999999999993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140</v>
      </c>
      <c r="AT149" s="232" t="s">
        <v>136</v>
      </c>
      <c r="AU149" s="232" t="s">
        <v>83</v>
      </c>
      <c r="AY149" s="18" t="s">
        <v>134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81</v>
      </c>
      <c r="BK149" s="233">
        <f>ROUND(I149*H149,2)</f>
        <v>0</v>
      </c>
      <c r="BL149" s="18" t="s">
        <v>140</v>
      </c>
      <c r="BM149" s="232" t="s">
        <v>8</v>
      </c>
    </row>
    <row r="150" s="2" customFormat="1">
      <c r="A150" s="39"/>
      <c r="B150" s="40"/>
      <c r="C150" s="41"/>
      <c r="D150" s="234" t="s">
        <v>141</v>
      </c>
      <c r="E150" s="41"/>
      <c r="F150" s="235" t="s">
        <v>397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141</v>
      </c>
      <c r="AU150" s="18" t="s">
        <v>83</v>
      </c>
    </row>
    <row r="151" s="2" customFormat="1">
      <c r="A151" s="39"/>
      <c r="B151" s="40"/>
      <c r="C151" s="41"/>
      <c r="D151" s="234" t="s">
        <v>143</v>
      </c>
      <c r="E151" s="41"/>
      <c r="F151" s="239" t="s">
        <v>398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83</v>
      </c>
    </row>
    <row r="152" s="2" customFormat="1" ht="24.15" customHeight="1">
      <c r="A152" s="39"/>
      <c r="B152" s="40"/>
      <c r="C152" s="220" t="s">
        <v>177</v>
      </c>
      <c r="D152" s="220" t="s">
        <v>136</v>
      </c>
      <c r="E152" s="221" t="s">
        <v>399</v>
      </c>
      <c r="F152" s="222" t="s">
        <v>400</v>
      </c>
      <c r="G152" s="223" t="s">
        <v>265</v>
      </c>
      <c r="H152" s="224">
        <v>16.5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0.316</v>
      </c>
      <c r="T152" s="231">
        <f>S152*H152</f>
        <v>5.2140000000000004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140</v>
      </c>
      <c r="AT152" s="232" t="s">
        <v>136</v>
      </c>
      <c r="AU152" s="232" t="s">
        <v>83</v>
      </c>
      <c r="AY152" s="18" t="s">
        <v>134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81</v>
      </c>
      <c r="BK152" s="233">
        <f>ROUND(I152*H152,2)</f>
        <v>0</v>
      </c>
      <c r="BL152" s="18" t="s">
        <v>140</v>
      </c>
      <c r="BM152" s="232" t="s">
        <v>180</v>
      </c>
    </row>
    <row r="153" s="2" customFormat="1">
      <c r="A153" s="39"/>
      <c r="B153" s="40"/>
      <c r="C153" s="41"/>
      <c r="D153" s="234" t="s">
        <v>141</v>
      </c>
      <c r="E153" s="41"/>
      <c r="F153" s="235" t="s">
        <v>400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83</v>
      </c>
    </row>
    <row r="154" s="2" customFormat="1">
      <c r="A154" s="39"/>
      <c r="B154" s="40"/>
      <c r="C154" s="41"/>
      <c r="D154" s="234" t="s">
        <v>143</v>
      </c>
      <c r="E154" s="41"/>
      <c r="F154" s="239" t="s">
        <v>401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83</v>
      </c>
    </row>
    <row r="155" s="13" customFormat="1">
      <c r="A155" s="13"/>
      <c r="B155" s="240"/>
      <c r="C155" s="241"/>
      <c r="D155" s="234" t="s">
        <v>150</v>
      </c>
      <c r="E155" s="242" t="s">
        <v>1</v>
      </c>
      <c r="F155" s="243" t="s">
        <v>402</v>
      </c>
      <c r="G155" s="241"/>
      <c r="H155" s="244">
        <v>16.5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150</v>
      </c>
      <c r="AU155" s="250" t="s">
        <v>83</v>
      </c>
      <c r="AV155" s="13" t="s">
        <v>83</v>
      </c>
      <c r="AW155" s="13" t="s">
        <v>30</v>
      </c>
      <c r="AX155" s="13" t="s">
        <v>73</v>
      </c>
      <c r="AY155" s="250" t="s">
        <v>134</v>
      </c>
    </row>
    <row r="156" s="14" customFormat="1">
      <c r="A156" s="14"/>
      <c r="B156" s="251"/>
      <c r="C156" s="252"/>
      <c r="D156" s="234" t="s">
        <v>150</v>
      </c>
      <c r="E156" s="253" t="s">
        <v>1</v>
      </c>
      <c r="F156" s="254" t="s">
        <v>152</v>
      </c>
      <c r="G156" s="252"/>
      <c r="H156" s="255">
        <v>16.5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150</v>
      </c>
      <c r="AU156" s="261" t="s">
        <v>83</v>
      </c>
      <c r="AV156" s="14" t="s">
        <v>140</v>
      </c>
      <c r="AW156" s="14" t="s">
        <v>30</v>
      </c>
      <c r="AX156" s="14" t="s">
        <v>81</v>
      </c>
      <c r="AY156" s="261" t="s">
        <v>134</v>
      </c>
    </row>
    <row r="157" s="2" customFormat="1" ht="24.15" customHeight="1">
      <c r="A157" s="39"/>
      <c r="B157" s="40"/>
      <c r="C157" s="220" t="s">
        <v>162</v>
      </c>
      <c r="D157" s="220" t="s">
        <v>136</v>
      </c>
      <c r="E157" s="221" t="s">
        <v>403</v>
      </c>
      <c r="F157" s="222" t="s">
        <v>404</v>
      </c>
      <c r="G157" s="223" t="s">
        <v>265</v>
      </c>
      <c r="H157" s="224">
        <v>382.25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3.0000000000000001E-05</v>
      </c>
      <c r="R157" s="230">
        <f>Q157*H157</f>
        <v>0.0114675</v>
      </c>
      <c r="S157" s="230">
        <v>0.23000000000000001</v>
      </c>
      <c r="T157" s="231">
        <f>S157*H157</f>
        <v>87.917500000000004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140</v>
      </c>
      <c r="AT157" s="232" t="s">
        <v>136</v>
      </c>
      <c r="AU157" s="232" t="s">
        <v>83</v>
      </c>
      <c r="AY157" s="18" t="s">
        <v>134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81</v>
      </c>
      <c r="BK157" s="233">
        <f>ROUND(I157*H157,2)</f>
        <v>0</v>
      </c>
      <c r="BL157" s="18" t="s">
        <v>140</v>
      </c>
      <c r="BM157" s="232" t="s">
        <v>405</v>
      </c>
    </row>
    <row r="158" s="2" customFormat="1">
      <c r="A158" s="39"/>
      <c r="B158" s="40"/>
      <c r="C158" s="41"/>
      <c r="D158" s="234" t="s">
        <v>141</v>
      </c>
      <c r="E158" s="41"/>
      <c r="F158" s="235" t="s">
        <v>406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141</v>
      </c>
      <c r="AU158" s="18" t="s">
        <v>83</v>
      </c>
    </row>
    <row r="159" s="2" customFormat="1">
      <c r="A159" s="39"/>
      <c r="B159" s="40"/>
      <c r="C159" s="41"/>
      <c r="D159" s="234" t="s">
        <v>143</v>
      </c>
      <c r="E159" s="41"/>
      <c r="F159" s="239" t="s">
        <v>407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83</v>
      </c>
    </row>
    <row r="160" s="13" customFormat="1">
      <c r="A160" s="13"/>
      <c r="B160" s="240"/>
      <c r="C160" s="241"/>
      <c r="D160" s="234" t="s">
        <v>150</v>
      </c>
      <c r="E160" s="242" t="s">
        <v>1</v>
      </c>
      <c r="F160" s="243" t="s">
        <v>408</v>
      </c>
      <c r="G160" s="241"/>
      <c r="H160" s="244">
        <v>181.5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150</v>
      </c>
      <c r="AU160" s="250" t="s">
        <v>83</v>
      </c>
      <c r="AV160" s="13" t="s">
        <v>83</v>
      </c>
      <c r="AW160" s="13" t="s">
        <v>30</v>
      </c>
      <c r="AX160" s="13" t="s">
        <v>73</v>
      </c>
      <c r="AY160" s="250" t="s">
        <v>134</v>
      </c>
    </row>
    <row r="161" s="13" customFormat="1">
      <c r="A161" s="13"/>
      <c r="B161" s="240"/>
      <c r="C161" s="241"/>
      <c r="D161" s="234" t="s">
        <v>150</v>
      </c>
      <c r="E161" s="242" t="s">
        <v>1</v>
      </c>
      <c r="F161" s="243" t="s">
        <v>409</v>
      </c>
      <c r="G161" s="241"/>
      <c r="H161" s="244">
        <v>200.75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150</v>
      </c>
      <c r="AU161" s="250" t="s">
        <v>83</v>
      </c>
      <c r="AV161" s="13" t="s">
        <v>83</v>
      </c>
      <c r="AW161" s="13" t="s">
        <v>30</v>
      </c>
      <c r="AX161" s="13" t="s">
        <v>73</v>
      </c>
      <c r="AY161" s="250" t="s">
        <v>134</v>
      </c>
    </row>
    <row r="162" s="14" customFormat="1">
      <c r="A162" s="14"/>
      <c r="B162" s="251"/>
      <c r="C162" s="252"/>
      <c r="D162" s="234" t="s">
        <v>150</v>
      </c>
      <c r="E162" s="253" t="s">
        <v>1</v>
      </c>
      <c r="F162" s="254" t="s">
        <v>152</v>
      </c>
      <c r="G162" s="252"/>
      <c r="H162" s="255">
        <v>382.25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150</v>
      </c>
      <c r="AU162" s="261" t="s">
        <v>83</v>
      </c>
      <c r="AV162" s="14" t="s">
        <v>140</v>
      </c>
      <c r="AW162" s="14" t="s">
        <v>30</v>
      </c>
      <c r="AX162" s="14" t="s">
        <v>81</v>
      </c>
      <c r="AY162" s="261" t="s">
        <v>134</v>
      </c>
    </row>
    <row r="163" s="2" customFormat="1" ht="24.15" customHeight="1">
      <c r="A163" s="39"/>
      <c r="B163" s="40"/>
      <c r="C163" s="220" t="s">
        <v>191</v>
      </c>
      <c r="D163" s="220" t="s">
        <v>136</v>
      </c>
      <c r="E163" s="221" t="s">
        <v>410</v>
      </c>
      <c r="F163" s="222" t="s">
        <v>411</v>
      </c>
      <c r="G163" s="223" t="s">
        <v>265</v>
      </c>
      <c r="H163" s="224">
        <v>841.12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140</v>
      </c>
      <c r="AT163" s="232" t="s">
        <v>136</v>
      </c>
      <c r="AU163" s="232" t="s">
        <v>83</v>
      </c>
      <c r="AY163" s="18" t="s">
        <v>134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81</v>
      </c>
      <c r="BK163" s="233">
        <f>ROUND(I163*H163,2)</f>
        <v>0</v>
      </c>
      <c r="BL163" s="18" t="s">
        <v>140</v>
      </c>
      <c r="BM163" s="232" t="s">
        <v>194</v>
      </c>
    </row>
    <row r="164" s="2" customFormat="1">
      <c r="A164" s="39"/>
      <c r="B164" s="40"/>
      <c r="C164" s="41"/>
      <c r="D164" s="234" t="s">
        <v>141</v>
      </c>
      <c r="E164" s="41"/>
      <c r="F164" s="235" t="s">
        <v>411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141</v>
      </c>
      <c r="AU164" s="18" t="s">
        <v>83</v>
      </c>
    </row>
    <row r="165" s="2" customFormat="1">
      <c r="A165" s="39"/>
      <c r="B165" s="40"/>
      <c r="C165" s="41"/>
      <c r="D165" s="234" t="s">
        <v>143</v>
      </c>
      <c r="E165" s="41"/>
      <c r="F165" s="239" t="s">
        <v>412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143</v>
      </c>
      <c r="AU165" s="18" t="s">
        <v>83</v>
      </c>
    </row>
    <row r="166" s="15" customFormat="1">
      <c r="A166" s="15"/>
      <c r="B166" s="277"/>
      <c r="C166" s="278"/>
      <c r="D166" s="234" t="s">
        <v>150</v>
      </c>
      <c r="E166" s="279" t="s">
        <v>1</v>
      </c>
      <c r="F166" s="280" t="s">
        <v>413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6" t="s">
        <v>150</v>
      </c>
      <c r="AU166" s="286" t="s">
        <v>83</v>
      </c>
      <c r="AV166" s="15" t="s">
        <v>81</v>
      </c>
      <c r="AW166" s="15" t="s">
        <v>30</v>
      </c>
      <c r="AX166" s="15" t="s">
        <v>73</v>
      </c>
      <c r="AY166" s="286" t="s">
        <v>134</v>
      </c>
    </row>
    <row r="167" s="13" customFormat="1">
      <c r="A167" s="13"/>
      <c r="B167" s="240"/>
      <c r="C167" s="241"/>
      <c r="D167" s="234" t="s">
        <v>150</v>
      </c>
      <c r="E167" s="242" t="s">
        <v>1</v>
      </c>
      <c r="F167" s="243" t="s">
        <v>414</v>
      </c>
      <c r="G167" s="241"/>
      <c r="H167" s="244">
        <v>257.60000000000002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150</v>
      </c>
      <c r="AU167" s="250" t="s">
        <v>83</v>
      </c>
      <c r="AV167" s="13" t="s">
        <v>83</v>
      </c>
      <c r="AW167" s="13" t="s">
        <v>30</v>
      </c>
      <c r="AX167" s="13" t="s">
        <v>73</v>
      </c>
      <c r="AY167" s="250" t="s">
        <v>134</v>
      </c>
    </row>
    <row r="168" s="13" customFormat="1">
      <c r="A168" s="13"/>
      <c r="B168" s="240"/>
      <c r="C168" s="241"/>
      <c r="D168" s="234" t="s">
        <v>150</v>
      </c>
      <c r="E168" s="242" t="s">
        <v>1</v>
      </c>
      <c r="F168" s="243" t="s">
        <v>415</v>
      </c>
      <c r="G168" s="241"/>
      <c r="H168" s="244">
        <v>240.80000000000001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150</v>
      </c>
      <c r="AU168" s="250" t="s">
        <v>83</v>
      </c>
      <c r="AV168" s="13" t="s">
        <v>83</v>
      </c>
      <c r="AW168" s="13" t="s">
        <v>30</v>
      </c>
      <c r="AX168" s="13" t="s">
        <v>73</v>
      </c>
      <c r="AY168" s="250" t="s">
        <v>134</v>
      </c>
    </row>
    <row r="169" s="13" customFormat="1">
      <c r="A169" s="13"/>
      <c r="B169" s="240"/>
      <c r="C169" s="241"/>
      <c r="D169" s="234" t="s">
        <v>150</v>
      </c>
      <c r="E169" s="242" t="s">
        <v>1</v>
      </c>
      <c r="F169" s="243" t="s">
        <v>416</v>
      </c>
      <c r="G169" s="241"/>
      <c r="H169" s="244">
        <v>342.72000000000003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150</v>
      </c>
      <c r="AU169" s="250" t="s">
        <v>83</v>
      </c>
      <c r="AV169" s="13" t="s">
        <v>83</v>
      </c>
      <c r="AW169" s="13" t="s">
        <v>30</v>
      </c>
      <c r="AX169" s="13" t="s">
        <v>73</v>
      </c>
      <c r="AY169" s="250" t="s">
        <v>134</v>
      </c>
    </row>
    <row r="170" s="14" customFormat="1">
      <c r="A170" s="14"/>
      <c r="B170" s="251"/>
      <c r="C170" s="252"/>
      <c r="D170" s="234" t="s">
        <v>150</v>
      </c>
      <c r="E170" s="253" t="s">
        <v>1</v>
      </c>
      <c r="F170" s="254" t="s">
        <v>152</v>
      </c>
      <c r="G170" s="252"/>
      <c r="H170" s="255">
        <v>841.12000000000012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150</v>
      </c>
      <c r="AU170" s="261" t="s">
        <v>83</v>
      </c>
      <c r="AV170" s="14" t="s">
        <v>140</v>
      </c>
      <c r="AW170" s="14" t="s">
        <v>30</v>
      </c>
      <c r="AX170" s="14" t="s">
        <v>81</v>
      </c>
      <c r="AY170" s="261" t="s">
        <v>134</v>
      </c>
    </row>
    <row r="171" s="2" customFormat="1" ht="33" customHeight="1">
      <c r="A171" s="39"/>
      <c r="B171" s="40"/>
      <c r="C171" s="220" t="s">
        <v>169</v>
      </c>
      <c r="D171" s="220" t="s">
        <v>136</v>
      </c>
      <c r="E171" s="221" t="s">
        <v>417</v>
      </c>
      <c r="F171" s="222" t="s">
        <v>418</v>
      </c>
      <c r="G171" s="223" t="s">
        <v>147</v>
      </c>
      <c r="H171" s="224">
        <v>126.16800000000001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140</v>
      </c>
      <c r="AT171" s="232" t="s">
        <v>136</v>
      </c>
      <c r="AU171" s="232" t="s">
        <v>83</v>
      </c>
      <c r="AY171" s="18" t="s">
        <v>134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81</v>
      </c>
      <c r="BK171" s="233">
        <f>ROUND(I171*H171,2)</f>
        <v>0</v>
      </c>
      <c r="BL171" s="18" t="s">
        <v>140</v>
      </c>
      <c r="BM171" s="232" t="s">
        <v>203</v>
      </c>
    </row>
    <row r="172" s="2" customFormat="1">
      <c r="A172" s="39"/>
      <c r="B172" s="40"/>
      <c r="C172" s="41"/>
      <c r="D172" s="234" t="s">
        <v>141</v>
      </c>
      <c r="E172" s="41"/>
      <c r="F172" s="235" t="s">
        <v>418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141</v>
      </c>
      <c r="AU172" s="18" t="s">
        <v>83</v>
      </c>
    </row>
    <row r="173" s="2" customFormat="1">
      <c r="A173" s="39"/>
      <c r="B173" s="40"/>
      <c r="C173" s="41"/>
      <c r="D173" s="234" t="s">
        <v>143</v>
      </c>
      <c r="E173" s="41"/>
      <c r="F173" s="239" t="s">
        <v>419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83</v>
      </c>
    </row>
    <row r="174" s="13" customFormat="1">
      <c r="A174" s="13"/>
      <c r="B174" s="240"/>
      <c r="C174" s="241"/>
      <c r="D174" s="234" t="s">
        <v>150</v>
      </c>
      <c r="E174" s="242" t="s">
        <v>1</v>
      </c>
      <c r="F174" s="243" t="s">
        <v>420</v>
      </c>
      <c r="G174" s="241"/>
      <c r="H174" s="244">
        <v>126.16800000000001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150</v>
      </c>
      <c r="AU174" s="250" t="s">
        <v>83</v>
      </c>
      <c r="AV174" s="13" t="s">
        <v>83</v>
      </c>
      <c r="AW174" s="13" t="s">
        <v>30</v>
      </c>
      <c r="AX174" s="13" t="s">
        <v>73</v>
      </c>
      <c r="AY174" s="250" t="s">
        <v>134</v>
      </c>
    </row>
    <row r="175" s="14" customFormat="1">
      <c r="A175" s="14"/>
      <c r="B175" s="251"/>
      <c r="C175" s="252"/>
      <c r="D175" s="234" t="s">
        <v>150</v>
      </c>
      <c r="E175" s="253" t="s">
        <v>1</v>
      </c>
      <c r="F175" s="254" t="s">
        <v>152</v>
      </c>
      <c r="G175" s="252"/>
      <c r="H175" s="255">
        <v>126.16800000000001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150</v>
      </c>
      <c r="AU175" s="261" t="s">
        <v>83</v>
      </c>
      <c r="AV175" s="14" t="s">
        <v>140</v>
      </c>
      <c r="AW175" s="14" t="s">
        <v>30</v>
      </c>
      <c r="AX175" s="14" t="s">
        <v>81</v>
      </c>
      <c r="AY175" s="261" t="s">
        <v>134</v>
      </c>
    </row>
    <row r="176" s="2" customFormat="1" ht="33" customHeight="1">
      <c r="A176" s="39"/>
      <c r="B176" s="40"/>
      <c r="C176" s="220" t="s">
        <v>209</v>
      </c>
      <c r="D176" s="220" t="s">
        <v>136</v>
      </c>
      <c r="E176" s="221" t="s">
        <v>421</v>
      </c>
      <c r="F176" s="222" t="s">
        <v>422</v>
      </c>
      <c r="G176" s="223" t="s">
        <v>147</v>
      </c>
      <c r="H176" s="224">
        <v>197.642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140</v>
      </c>
      <c r="AT176" s="232" t="s">
        <v>136</v>
      </c>
      <c r="AU176" s="232" t="s">
        <v>83</v>
      </c>
      <c r="AY176" s="18" t="s">
        <v>134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81</v>
      </c>
      <c r="BK176" s="233">
        <f>ROUND(I176*H176,2)</f>
        <v>0</v>
      </c>
      <c r="BL176" s="18" t="s">
        <v>140</v>
      </c>
      <c r="BM176" s="232" t="s">
        <v>212</v>
      </c>
    </row>
    <row r="177" s="2" customFormat="1">
      <c r="A177" s="39"/>
      <c r="B177" s="40"/>
      <c r="C177" s="41"/>
      <c r="D177" s="234" t="s">
        <v>141</v>
      </c>
      <c r="E177" s="41"/>
      <c r="F177" s="235" t="s">
        <v>422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141</v>
      </c>
      <c r="AU177" s="18" t="s">
        <v>83</v>
      </c>
    </row>
    <row r="178" s="2" customFormat="1">
      <c r="A178" s="39"/>
      <c r="B178" s="40"/>
      <c r="C178" s="41"/>
      <c r="D178" s="234" t="s">
        <v>143</v>
      </c>
      <c r="E178" s="41"/>
      <c r="F178" s="239" t="s">
        <v>419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83</v>
      </c>
    </row>
    <row r="179" s="2" customFormat="1" ht="16.5" customHeight="1">
      <c r="A179" s="39"/>
      <c r="B179" s="40"/>
      <c r="C179" s="266" t="s">
        <v>8</v>
      </c>
      <c r="D179" s="266" t="s">
        <v>322</v>
      </c>
      <c r="E179" s="267" t="s">
        <v>423</v>
      </c>
      <c r="F179" s="268" t="s">
        <v>424</v>
      </c>
      <c r="G179" s="269" t="s">
        <v>186</v>
      </c>
      <c r="H179" s="270">
        <v>395.28399999999999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38</v>
      </c>
      <c r="O179" s="92"/>
      <c r="P179" s="230">
        <f>O179*H179</f>
        <v>0</v>
      </c>
      <c r="Q179" s="230">
        <v>1</v>
      </c>
      <c r="R179" s="230">
        <f>Q179*H179</f>
        <v>395.28399999999999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162</v>
      </c>
      <c r="AT179" s="232" t="s">
        <v>322</v>
      </c>
      <c r="AU179" s="232" t="s">
        <v>83</v>
      </c>
      <c r="AY179" s="18" t="s">
        <v>134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81</v>
      </c>
      <c r="BK179" s="233">
        <f>ROUND(I179*H179,2)</f>
        <v>0</v>
      </c>
      <c r="BL179" s="18" t="s">
        <v>140</v>
      </c>
      <c r="BM179" s="232" t="s">
        <v>220</v>
      </c>
    </row>
    <row r="180" s="2" customFormat="1">
      <c r="A180" s="39"/>
      <c r="B180" s="40"/>
      <c r="C180" s="41"/>
      <c r="D180" s="234" t="s">
        <v>141</v>
      </c>
      <c r="E180" s="41"/>
      <c r="F180" s="235" t="s">
        <v>424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141</v>
      </c>
      <c r="AU180" s="18" t="s">
        <v>83</v>
      </c>
    </row>
    <row r="181" s="2" customFormat="1">
      <c r="A181" s="39"/>
      <c r="B181" s="40"/>
      <c r="C181" s="41"/>
      <c r="D181" s="234" t="s">
        <v>143</v>
      </c>
      <c r="E181" s="41"/>
      <c r="F181" s="239" t="s">
        <v>425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83</v>
      </c>
    </row>
    <row r="182" s="15" customFormat="1">
      <c r="A182" s="15"/>
      <c r="B182" s="277"/>
      <c r="C182" s="278"/>
      <c r="D182" s="234" t="s">
        <v>150</v>
      </c>
      <c r="E182" s="279" t="s">
        <v>1</v>
      </c>
      <c r="F182" s="280" t="s">
        <v>426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6" t="s">
        <v>150</v>
      </c>
      <c r="AU182" s="286" t="s">
        <v>83</v>
      </c>
      <c r="AV182" s="15" t="s">
        <v>81</v>
      </c>
      <c r="AW182" s="15" t="s">
        <v>30</v>
      </c>
      <c r="AX182" s="15" t="s">
        <v>73</v>
      </c>
      <c r="AY182" s="286" t="s">
        <v>134</v>
      </c>
    </row>
    <row r="183" s="13" customFormat="1">
      <c r="A183" s="13"/>
      <c r="B183" s="240"/>
      <c r="C183" s="241"/>
      <c r="D183" s="234" t="s">
        <v>150</v>
      </c>
      <c r="E183" s="242" t="s">
        <v>1</v>
      </c>
      <c r="F183" s="243" t="s">
        <v>427</v>
      </c>
      <c r="G183" s="241"/>
      <c r="H183" s="244">
        <v>90.159999999999997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150</v>
      </c>
      <c r="AU183" s="250" t="s">
        <v>83</v>
      </c>
      <c r="AV183" s="13" t="s">
        <v>83</v>
      </c>
      <c r="AW183" s="13" t="s">
        <v>30</v>
      </c>
      <c r="AX183" s="13" t="s">
        <v>73</v>
      </c>
      <c r="AY183" s="250" t="s">
        <v>134</v>
      </c>
    </row>
    <row r="184" s="13" customFormat="1">
      <c r="A184" s="13"/>
      <c r="B184" s="240"/>
      <c r="C184" s="241"/>
      <c r="D184" s="234" t="s">
        <v>150</v>
      </c>
      <c r="E184" s="242" t="s">
        <v>1</v>
      </c>
      <c r="F184" s="243" t="s">
        <v>428</v>
      </c>
      <c r="G184" s="241"/>
      <c r="H184" s="244">
        <v>99.900000000000006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150</v>
      </c>
      <c r="AU184" s="250" t="s">
        <v>83</v>
      </c>
      <c r="AV184" s="13" t="s">
        <v>83</v>
      </c>
      <c r="AW184" s="13" t="s">
        <v>30</v>
      </c>
      <c r="AX184" s="13" t="s">
        <v>73</v>
      </c>
      <c r="AY184" s="250" t="s">
        <v>134</v>
      </c>
    </row>
    <row r="185" s="16" customFormat="1">
      <c r="A185" s="16"/>
      <c r="B185" s="287"/>
      <c r="C185" s="288"/>
      <c r="D185" s="234" t="s">
        <v>150</v>
      </c>
      <c r="E185" s="289" t="s">
        <v>1</v>
      </c>
      <c r="F185" s="290" t="s">
        <v>429</v>
      </c>
      <c r="G185" s="288"/>
      <c r="H185" s="291">
        <v>190.06</v>
      </c>
      <c r="I185" s="292"/>
      <c r="J185" s="288"/>
      <c r="K185" s="288"/>
      <c r="L185" s="293"/>
      <c r="M185" s="294"/>
      <c r="N185" s="295"/>
      <c r="O185" s="295"/>
      <c r="P185" s="295"/>
      <c r="Q185" s="295"/>
      <c r="R185" s="295"/>
      <c r="S185" s="295"/>
      <c r="T185" s="29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7" t="s">
        <v>150</v>
      </c>
      <c r="AU185" s="297" t="s">
        <v>83</v>
      </c>
      <c r="AV185" s="16" t="s">
        <v>153</v>
      </c>
      <c r="AW185" s="16" t="s">
        <v>30</v>
      </c>
      <c r="AX185" s="16" t="s">
        <v>73</v>
      </c>
      <c r="AY185" s="297" t="s">
        <v>134</v>
      </c>
    </row>
    <row r="186" s="15" customFormat="1">
      <c r="A186" s="15"/>
      <c r="B186" s="277"/>
      <c r="C186" s="278"/>
      <c r="D186" s="234" t="s">
        <v>150</v>
      </c>
      <c r="E186" s="279" t="s">
        <v>1</v>
      </c>
      <c r="F186" s="280" t="s">
        <v>430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6" t="s">
        <v>150</v>
      </c>
      <c r="AU186" s="286" t="s">
        <v>83</v>
      </c>
      <c r="AV186" s="15" t="s">
        <v>81</v>
      </c>
      <c r="AW186" s="15" t="s">
        <v>30</v>
      </c>
      <c r="AX186" s="15" t="s">
        <v>73</v>
      </c>
      <c r="AY186" s="286" t="s">
        <v>134</v>
      </c>
    </row>
    <row r="187" s="13" customFormat="1">
      <c r="A187" s="13"/>
      <c r="B187" s="240"/>
      <c r="C187" s="241"/>
      <c r="D187" s="234" t="s">
        <v>150</v>
      </c>
      <c r="E187" s="242" t="s">
        <v>1</v>
      </c>
      <c r="F187" s="243" t="s">
        <v>431</v>
      </c>
      <c r="G187" s="241"/>
      <c r="H187" s="244">
        <v>7.5819999999999999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150</v>
      </c>
      <c r="AU187" s="250" t="s">
        <v>83</v>
      </c>
      <c r="AV187" s="13" t="s">
        <v>83</v>
      </c>
      <c r="AW187" s="13" t="s">
        <v>30</v>
      </c>
      <c r="AX187" s="13" t="s">
        <v>73</v>
      </c>
      <c r="AY187" s="250" t="s">
        <v>134</v>
      </c>
    </row>
    <row r="188" s="14" customFormat="1">
      <c r="A188" s="14"/>
      <c r="B188" s="251"/>
      <c r="C188" s="252"/>
      <c r="D188" s="234" t="s">
        <v>150</v>
      </c>
      <c r="E188" s="253" t="s">
        <v>1</v>
      </c>
      <c r="F188" s="254" t="s">
        <v>152</v>
      </c>
      <c r="G188" s="252"/>
      <c r="H188" s="255">
        <v>197.642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150</v>
      </c>
      <c r="AU188" s="261" t="s">
        <v>83</v>
      </c>
      <c r="AV188" s="14" t="s">
        <v>140</v>
      </c>
      <c r="AW188" s="14" t="s">
        <v>30</v>
      </c>
      <c r="AX188" s="14" t="s">
        <v>73</v>
      </c>
      <c r="AY188" s="261" t="s">
        <v>134</v>
      </c>
    </row>
    <row r="189" s="13" customFormat="1">
      <c r="A189" s="13"/>
      <c r="B189" s="240"/>
      <c r="C189" s="241"/>
      <c r="D189" s="234" t="s">
        <v>150</v>
      </c>
      <c r="E189" s="242" t="s">
        <v>1</v>
      </c>
      <c r="F189" s="243" t="s">
        <v>432</v>
      </c>
      <c r="G189" s="241"/>
      <c r="H189" s="244">
        <v>395.28399999999999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150</v>
      </c>
      <c r="AU189" s="250" t="s">
        <v>83</v>
      </c>
      <c r="AV189" s="13" t="s">
        <v>83</v>
      </c>
      <c r="AW189" s="13" t="s">
        <v>30</v>
      </c>
      <c r="AX189" s="13" t="s">
        <v>73</v>
      </c>
      <c r="AY189" s="250" t="s">
        <v>134</v>
      </c>
    </row>
    <row r="190" s="14" customFormat="1">
      <c r="A190" s="14"/>
      <c r="B190" s="251"/>
      <c r="C190" s="252"/>
      <c r="D190" s="234" t="s">
        <v>150</v>
      </c>
      <c r="E190" s="253" t="s">
        <v>1</v>
      </c>
      <c r="F190" s="254" t="s">
        <v>152</v>
      </c>
      <c r="G190" s="252"/>
      <c r="H190" s="255">
        <v>395.28399999999999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150</v>
      </c>
      <c r="AU190" s="261" t="s">
        <v>83</v>
      </c>
      <c r="AV190" s="14" t="s">
        <v>140</v>
      </c>
      <c r="AW190" s="14" t="s">
        <v>30</v>
      </c>
      <c r="AX190" s="14" t="s">
        <v>81</v>
      </c>
      <c r="AY190" s="261" t="s">
        <v>134</v>
      </c>
    </row>
    <row r="191" s="2" customFormat="1" ht="37.8" customHeight="1">
      <c r="A191" s="39"/>
      <c r="B191" s="40"/>
      <c r="C191" s="220" t="s">
        <v>224</v>
      </c>
      <c r="D191" s="220" t="s">
        <v>136</v>
      </c>
      <c r="E191" s="221" t="s">
        <v>433</v>
      </c>
      <c r="F191" s="222" t="s">
        <v>434</v>
      </c>
      <c r="G191" s="223" t="s">
        <v>147</v>
      </c>
      <c r="H191" s="224">
        <v>112.7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140</v>
      </c>
      <c r="AT191" s="232" t="s">
        <v>136</v>
      </c>
      <c r="AU191" s="232" t="s">
        <v>83</v>
      </c>
      <c r="AY191" s="18" t="s">
        <v>134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81</v>
      </c>
      <c r="BK191" s="233">
        <f>ROUND(I191*H191,2)</f>
        <v>0</v>
      </c>
      <c r="BL191" s="18" t="s">
        <v>140</v>
      </c>
      <c r="BM191" s="232" t="s">
        <v>227</v>
      </c>
    </row>
    <row r="192" s="2" customFormat="1">
      <c r="A192" s="39"/>
      <c r="B192" s="40"/>
      <c r="C192" s="41"/>
      <c r="D192" s="234" t="s">
        <v>141</v>
      </c>
      <c r="E192" s="41"/>
      <c r="F192" s="235" t="s">
        <v>434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141</v>
      </c>
      <c r="AU192" s="18" t="s">
        <v>83</v>
      </c>
    </row>
    <row r="193" s="2" customFormat="1">
      <c r="A193" s="39"/>
      <c r="B193" s="40"/>
      <c r="C193" s="41"/>
      <c r="D193" s="234" t="s">
        <v>143</v>
      </c>
      <c r="E193" s="41"/>
      <c r="F193" s="239" t="s">
        <v>435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83</v>
      </c>
    </row>
    <row r="194" s="15" customFormat="1">
      <c r="A194" s="15"/>
      <c r="B194" s="277"/>
      <c r="C194" s="278"/>
      <c r="D194" s="234" t="s">
        <v>150</v>
      </c>
      <c r="E194" s="279" t="s">
        <v>1</v>
      </c>
      <c r="F194" s="280" t="s">
        <v>436</v>
      </c>
      <c r="G194" s="278"/>
      <c r="H194" s="279" t="s">
        <v>1</v>
      </c>
      <c r="I194" s="281"/>
      <c r="J194" s="278"/>
      <c r="K194" s="278"/>
      <c r="L194" s="282"/>
      <c r="M194" s="283"/>
      <c r="N194" s="284"/>
      <c r="O194" s="284"/>
      <c r="P194" s="284"/>
      <c r="Q194" s="284"/>
      <c r="R194" s="284"/>
      <c r="S194" s="284"/>
      <c r="T194" s="28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6" t="s">
        <v>150</v>
      </c>
      <c r="AU194" s="286" t="s">
        <v>83</v>
      </c>
      <c r="AV194" s="15" t="s">
        <v>81</v>
      </c>
      <c r="AW194" s="15" t="s">
        <v>30</v>
      </c>
      <c r="AX194" s="15" t="s">
        <v>73</v>
      </c>
      <c r="AY194" s="286" t="s">
        <v>134</v>
      </c>
    </row>
    <row r="195" s="13" customFormat="1">
      <c r="A195" s="13"/>
      <c r="B195" s="240"/>
      <c r="C195" s="241"/>
      <c r="D195" s="234" t="s">
        <v>150</v>
      </c>
      <c r="E195" s="242" t="s">
        <v>1</v>
      </c>
      <c r="F195" s="243" t="s">
        <v>437</v>
      </c>
      <c r="G195" s="241"/>
      <c r="H195" s="244">
        <v>45.079999999999998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150</v>
      </c>
      <c r="AU195" s="250" t="s">
        <v>83</v>
      </c>
      <c r="AV195" s="13" t="s">
        <v>83</v>
      </c>
      <c r="AW195" s="13" t="s">
        <v>30</v>
      </c>
      <c r="AX195" s="13" t="s">
        <v>73</v>
      </c>
      <c r="AY195" s="250" t="s">
        <v>134</v>
      </c>
    </row>
    <row r="196" s="13" customFormat="1">
      <c r="A196" s="13"/>
      <c r="B196" s="240"/>
      <c r="C196" s="241"/>
      <c r="D196" s="234" t="s">
        <v>150</v>
      </c>
      <c r="E196" s="242" t="s">
        <v>1</v>
      </c>
      <c r="F196" s="243" t="s">
        <v>438</v>
      </c>
      <c r="G196" s="241"/>
      <c r="H196" s="244">
        <v>67.620000000000005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150</v>
      </c>
      <c r="AU196" s="250" t="s">
        <v>83</v>
      </c>
      <c r="AV196" s="13" t="s">
        <v>83</v>
      </c>
      <c r="AW196" s="13" t="s">
        <v>30</v>
      </c>
      <c r="AX196" s="13" t="s">
        <v>73</v>
      </c>
      <c r="AY196" s="250" t="s">
        <v>134</v>
      </c>
    </row>
    <row r="197" s="14" customFormat="1">
      <c r="A197" s="14"/>
      <c r="B197" s="251"/>
      <c r="C197" s="252"/>
      <c r="D197" s="234" t="s">
        <v>150</v>
      </c>
      <c r="E197" s="253" t="s">
        <v>1</v>
      </c>
      <c r="F197" s="254" t="s">
        <v>152</v>
      </c>
      <c r="G197" s="252"/>
      <c r="H197" s="255">
        <v>112.7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150</v>
      </c>
      <c r="AU197" s="261" t="s">
        <v>83</v>
      </c>
      <c r="AV197" s="14" t="s">
        <v>140</v>
      </c>
      <c r="AW197" s="14" t="s">
        <v>30</v>
      </c>
      <c r="AX197" s="14" t="s">
        <v>81</v>
      </c>
      <c r="AY197" s="261" t="s">
        <v>134</v>
      </c>
    </row>
    <row r="198" s="2" customFormat="1" ht="33" customHeight="1">
      <c r="A198" s="39"/>
      <c r="B198" s="40"/>
      <c r="C198" s="220" t="s">
        <v>180</v>
      </c>
      <c r="D198" s="220" t="s">
        <v>136</v>
      </c>
      <c r="E198" s="221" t="s">
        <v>439</v>
      </c>
      <c r="F198" s="222" t="s">
        <v>440</v>
      </c>
      <c r="G198" s="223" t="s">
        <v>147</v>
      </c>
      <c r="H198" s="224">
        <v>7.5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140</v>
      </c>
      <c r="AT198" s="232" t="s">
        <v>136</v>
      </c>
      <c r="AU198" s="232" t="s">
        <v>83</v>
      </c>
      <c r="AY198" s="18" t="s">
        <v>134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81</v>
      </c>
      <c r="BK198" s="233">
        <f>ROUND(I198*H198,2)</f>
        <v>0</v>
      </c>
      <c r="BL198" s="18" t="s">
        <v>140</v>
      </c>
      <c r="BM198" s="232" t="s">
        <v>233</v>
      </c>
    </row>
    <row r="199" s="2" customFormat="1">
      <c r="A199" s="39"/>
      <c r="B199" s="40"/>
      <c r="C199" s="41"/>
      <c r="D199" s="234" t="s">
        <v>141</v>
      </c>
      <c r="E199" s="41"/>
      <c r="F199" s="235" t="s">
        <v>440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83</v>
      </c>
    </row>
    <row r="200" s="2" customFormat="1">
      <c r="A200" s="39"/>
      <c r="B200" s="40"/>
      <c r="C200" s="41"/>
      <c r="D200" s="234" t="s">
        <v>143</v>
      </c>
      <c r="E200" s="41"/>
      <c r="F200" s="239" t="s">
        <v>441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83</v>
      </c>
    </row>
    <row r="201" s="13" customFormat="1">
      <c r="A201" s="13"/>
      <c r="B201" s="240"/>
      <c r="C201" s="241"/>
      <c r="D201" s="234" t="s">
        <v>150</v>
      </c>
      <c r="E201" s="242" t="s">
        <v>1</v>
      </c>
      <c r="F201" s="243" t="s">
        <v>442</v>
      </c>
      <c r="G201" s="241"/>
      <c r="H201" s="244">
        <v>7.5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150</v>
      </c>
      <c r="AU201" s="250" t="s">
        <v>83</v>
      </c>
      <c r="AV201" s="13" t="s">
        <v>83</v>
      </c>
      <c r="AW201" s="13" t="s">
        <v>30</v>
      </c>
      <c r="AX201" s="13" t="s">
        <v>73</v>
      </c>
      <c r="AY201" s="250" t="s">
        <v>134</v>
      </c>
    </row>
    <row r="202" s="14" customFormat="1">
      <c r="A202" s="14"/>
      <c r="B202" s="251"/>
      <c r="C202" s="252"/>
      <c r="D202" s="234" t="s">
        <v>150</v>
      </c>
      <c r="E202" s="253" t="s">
        <v>1</v>
      </c>
      <c r="F202" s="254" t="s">
        <v>152</v>
      </c>
      <c r="G202" s="252"/>
      <c r="H202" s="255">
        <v>7.5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150</v>
      </c>
      <c r="AU202" s="261" t="s">
        <v>83</v>
      </c>
      <c r="AV202" s="14" t="s">
        <v>140</v>
      </c>
      <c r="AW202" s="14" t="s">
        <v>30</v>
      </c>
      <c r="AX202" s="14" t="s">
        <v>81</v>
      </c>
      <c r="AY202" s="261" t="s">
        <v>134</v>
      </c>
    </row>
    <row r="203" s="2" customFormat="1" ht="33" customHeight="1">
      <c r="A203" s="39"/>
      <c r="B203" s="40"/>
      <c r="C203" s="220" t="s">
        <v>235</v>
      </c>
      <c r="D203" s="220" t="s">
        <v>136</v>
      </c>
      <c r="E203" s="221" t="s">
        <v>167</v>
      </c>
      <c r="F203" s="222" t="s">
        <v>168</v>
      </c>
      <c r="G203" s="223" t="s">
        <v>147</v>
      </c>
      <c r="H203" s="224">
        <v>317.642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140</v>
      </c>
      <c r="AT203" s="232" t="s">
        <v>136</v>
      </c>
      <c r="AU203" s="232" t="s">
        <v>83</v>
      </c>
      <c r="AY203" s="18" t="s">
        <v>134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81</v>
      </c>
      <c r="BK203" s="233">
        <f>ROUND(I203*H203,2)</f>
        <v>0</v>
      </c>
      <c r="BL203" s="18" t="s">
        <v>140</v>
      </c>
      <c r="BM203" s="232" t="s">
        <v>238</v>
      </c>
    </row>
    <row r="204" s="2" customFormat="1">
      <c r="A204" s="39"/>
      <c r="B204" s="40"/>
      <c r="C204" s="41"/>
      <c r="D204" s="234" t="s">
        <v>141</v>
      </c>
      <c r="E204" s="41"/>
      <c r="F204" s="235" t="s">
        <v>168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141</v>
      </c>
      <c r="AU204" s="18" t="s">
        <v>83</v>
      </c>
    </row>
    <row r="205" s="2" customFormat="1">
      <c r="A205" s="39"/>
      <c r="B205" s="40"/>
      <c r="C205" s="41"/>
      <c r="D205" s="234" t="s">
        <v>143</v>
      </c>
      <c r="E205" s="41"/>
      <c r="F205" s="239" t="s">
        <v>443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83</v>
      </c>
    </row>
    <row r="206" s="13" customFormat="1">
      <c r="A206" s="13"/>
      <c r="B206" s="240"/>
      <c r="C206" s="241"/>
      <c r="D206" s="234" t="s">
        <v>150</v>
      </c>
      <c r="E206" s="242" t="s">
        <v>1</v>
      </c>
      <c r="F206" s="243" t="s">
        <v>444</v>
      </c>
      <c r="G206" s="241"/>
      <c r="H206" s="244">
        <v>120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150</v>
      </c>
      <c r="AU206" s="250" t="s">
        <v>83</v>
      </c>
      <c r="AV206" s="13" t="s">
        <v>83</v>
      </c>
      <c r="AW206" s="13" t="s">
        <v>30</v>
      </c>
      <c r="AX206" s="13" t="s">
        <v>73</v>
      </c>
      <c r="AY206" s="250" t="s">
        <v>134</v>
      </c>
    </row>
    <row r="207" s="13" customFormat="1">
      <c r="A207" s="13"/>
      <c r="B207" s="240"/>
      <c r="C207" s="241"/>
      <c r="D207" s="234" t="s">
        <v>150</v>
      </c>
      <c r="E207" s="242" t="s">
        <v>1</v>
      </c>
      <c r="F207" s="243" t="s">
        <v>445</v>
      </c>
      <c r="G207" s="241"/>
      <c r="H207" s="244">
        <v>197.642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150</v>
      </c>
      <c r="AU207" s="250" t="s">
        <v>83</v>
      </c>
      <c r="AV207" s="13" t="s">
        <v>83</v>
      </c>
      <c r="AW207" s="13" t="s">
        <v>30</v>
      </c>
      <c r="AX207" s="13" t="s">
        <v>73</v>
      </c>
      <c r="AY207" s="250" t="s">
        <v>134</v>
      </c>
    </row>
    <row r="208" s="14" customFormat="1">
      <c r="A208" s="14"/>
      <c r="B208" s="251"/>
      <c r="C208" s="252"/>
      <c r="D208" s="234" t="s">
        <v>150</v>
      </c>
      <c r="E208" s="253" t="s">
        <v>1</v>
      </c>
      <c r="F208" s="254" t="s">
        <v>152</v>
      </c>
      <c r="G208" s="252"/>
      <c r="H208" s="255">
        <v>317.642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150</v>
      </c>
      <c r="AU208" s="261" t="s">
        <v>83</v>
      </c>
      <c r="AV208" s="14" t="s">
        <v>140</v>
      </c>
      <c r="AW208" s="14" t="s">
        <v>30</v>
      </c>
      <c r="AX208" s="14" t="s">
        <v>81</v>
      </c>
      <c r="AY208" s="261" t="s">
        <v>134</v>
      </c>
    </row>
    <row r="209" s="2" customFormat="1" ht="37.8" customHeight="1">
      <c r="A209" s="39"/>
      <c r="B209" s="40"/>
      <c r="C209" s="220" t="s">
        <v>187</v>
      </c>
      <c r="D209" s="220" t="s">
        <v>136</v>
      </c>
      <c r="E209" s="221" t="s">
        <v>172</v>
      </c>
      <c r="F209" s="222" t="s">
        <v>173</v>
      </c>
      <c r="G209" s="223" t="s">
        <v>147</v>
      </c>
      <c r="H209" s="224">
        <v>1905.8520000000001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140</v>
      </c>
      <c r="AT209" s="232" t="s">
        <v>136</v>
      </c>
      <c r="AU209" s="232" t="s">
        <v>83</v>
      </c>
      <c r="AY209" s="18" t="s">
        <v>134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140</v>
      </c>
      <c r="BM209" s="232" t="s">
        <v>243</v>
      </c>
    </row>
    <row r="210" s="2" customFormat="1">
      <c r="A210" s="39"/>
      <c r="B210" s="40"/>
      <c r="C210" s="41"/>
      <c r="D210" s="234" t="s">
        <v>141</v>
      </c>
      <c r="E210" s="41"/>
      <c r="F210" s="235" t="s">
        <v>173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141</v>
      </c>
      <c r="AU210" s="18" t="s">
        <v>83</v>
      </c>
    </row>
    <row r="211" s="2" customFormat="1">
      <c r="A211" s="39"/>
      <c r="B211" s="40"/>
      <c r="C211" s="41"/>
      <c r="D211" s="234" t="s">
        <v>143</v>
      </c>
      <c r="E211" s="41"/>
      <c r="F211" s="239" t="s">
        <v>446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143</v>
      </c>
      <c r="AU211" s="18" t="s">
        <v>83</v>
      </c>
    </row>
    <row r="212" s="13" customFormat="1">
      <c r="A212" s="13"/>
      <c r="B212" s="240"/>
      <c r="C212" s="241"/>
      <c r="D212" s="234" t="s">
        <v>150</v>
      </c>
      <c r="E212" s="242" t="s">
        <v>1</v>
      </c>
      <c r="F212" s="243" t="s">
        <v>447</v>
      </c>
      <c r="G212" s="241"/>
      <c r="H212" s="244">
        <v>1905.8520000000001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150</v>
      </c>
      <c r="AU212" s="250" t="s">
        <v>83</v>
      </c>
      <c r="AV212" s="13" t="s">
        <v>83</v>
      </c>
      <c r="AW212" s="13" t="s">
        <v>30</v>
      </c>
      <c r="AX212" s="13" t="s">
        <v>73</v>
      </c>
      <c r="AY212" s="250" t="s">
        <v>134</v>
      </c>
    </row>
    <row r="213" s="14" customFormat="1">
      <c r="A213" s="14"/>
      <c r="B213" s="251"/>
      <c r="C213" s="252"/>
      <c r="D213" s="234" t="s">
        <v>150</v>
      </c>
      <c r="E213" s="253" t="s">
        <v>1</v>
      </c>
      <c r="F213" s="254" t="s">
        <v>152</v>
      </c>
      <c r="G213" s="252"/>
      <c r="H213" s="255">
        <v>1905.8520000000001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150</v>
      </c>
      <c r="AU213" s="261" t="s">
        <v>83</v>
      </c>
      <c r="AV213" s="14" t="s">
        <v>140</v>
      </c>
      <c r="AW213" s="14" t="s">
        <v>30</v>
      </c>
      <c r="AX213" s="14" t="s">
        <v>81</v>
      </c>
      <c r="AY213" s="261" t="s">
        <v>134</v>
      </c>
    </row>
    <row r="214" s="2" customFormat="1" ht="33" customHeight="1">
      <c r="A214" s="39"/>
      <c r="B214" s="40"/>
      <c r="C214" s="220" t="s">
        <v>249</v>
      </c>
      <c r="D214" s="220" t="s">
        <v>136</v>
      </c>
      <c r="E214" s="221" t="s">
        <v>448</v>
      </c>
      <c r="F214" s="222" t="s">
        <v>449</v>
      </c>
      <c r="G214" s="223" t="s">
        <v>147</v>
      </c>
      <c r="H214" s="224">
        <v>90.159999999999997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140</v>
      </c>
      <c r="AT214" s="232" t="s">
        <v>136</v>
      </c>
      <c r="AU214" s="232" t="s">
        <v>83</v>
      </c>
      <c r="AY214" s="18" t="s">
        <v>134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81</v>
      </c>
      <c r="BK214" s="233">
        <f>ROUND(I214*H214,2)</f>
        <v>0</v>
      </c>
      <c r="BL214" s="18" t="s">
        <v>140</v>
      </c>
      <c r="BM214" s="232" t="s">
        <v>252</v>
      </c>
    </row>
    <row r="215" s="2" customFormat="1">
      <c r="A215" s="39"/>
      <c r="B215" s="40"/>
      <c r="C215" s="41"/>
      <c r="D215" s="234" t="s">
        <v>141</v>
      </c>
      <c r="E215" s="41"/>
      <c r="F215" s="235" t="s">
        <v>449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83</v>
      </c>
    </row>
    <row r="216" s="2" customFormat="1">
      <c r="A216" s="39"/>
      <c r="B216" s="40"/>
      <c r="C216" s="41"/>
      <c r="D216" s="234" t="s">
        <v>143</v>
      </c>
      <c r="E216" s="41"/>
      <c r="F216" s="239" t="s">
        <v>450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83</v>
      </c>
    </row>
    <row r="217" s="13" customFormat="1">
      <c r="A217" s="13"/>
      <c r="B217" s="240"/>
      <c r="C217" s="241"/>
      <c r="D217" s="234" t="s">
        <v>150</v>
      </c>
      <c r="E217" s="242" t="s">
        <v>1</v>
      </c>
      <c r="F217" s="243" t="s">
        <v>451</v>
      </c>
      <c r="G217" s="241"/>
      <c r="H217" s="244">
        <v>56.350000000000001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150</v>
      </c>
      <c r="AU217" s="250" t="s">
        <v>83</v>
      </c>
      <c r="AV217" s="13" t="s">
        <v>83</v>
      </c>
      <c r="AW217" s="13" t="s">
        <v>30</v>
      </c>
      <c r="AX217" s="13" t="s">
        <v>73</v>
      </c>
      <c r="AY217" s="250" t="s">
        <v>134</v>
      </c>
    </row>
    <row r="218" s="13" customFormat="1">
      <c r="A218" s="13"/>
      <c r="B218" s="240"/>
      <c r="C218" s="241"/>
      <c r="D218" s="234" t="s">
        <v>150</v>
      </c>
      <c r="E218" s="242" t="s">
        <v>1</v>
      </c>
      <c r="F218" s="243" t="s">
        <v>452</v>
      </c>
      <c r="G218" s="241"/>
      <c r="H218" s="244">
        <v>33.810000000000002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150</v>
      </c>
      <c r="AU218" s="250" t="s">
        <v>83</v>
      </c>
      <c r="AV218" s="13" t="s">
        <v>83</v>
      </c>
      <c r="AW218" s="13" t="s">
        <v>30</v>
      </c>
      <c r="AX218" s="13" t="s">
        <v>73</v>
      </c>
      <c r="AY218" s="250" t="s">
        <v>134</v>
      </c>
    </row>
    <row r="219" s="14" customFormat="1">
      <c r="A219" s="14"/>
      <c r="B219" s="251"/>
      <c r="C219" s="252"/>
      <c r="D219" s="234" t="s">
        <v>150</v>
      </c>
      <c r="E219" s="253" t="s">
        <v>1</v>
      </c>
      <c r="F219" s="254" t="s">
        <v>152</v>
      </c>
      <c r="G219" s="252"/>
      <c r="H219" s="255">
        <v>90.159999999999997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150</v>
      </c>
      <c r="AU219" s="261" t="s">
        <v>83</v>
      </c>
      <c r="AV219" s="14" t="s">
        <v>140</v>
      </c>
      <c r="AW219" s="14" t="s">
        <v>30</v>
      </c>
      <c r="AX219" s="14" t="s">
        <v>81</v>
      </c>
      <c r="AY219" s="261" t="s">
        <v>134</v>
      </c>
    </row>
    <row r="220" s="2" customFormat="1" ht="33" customHeight="1">
      <c r="A220" s="39"/>
      <c r="B220" s="40"/>
      <c r="C220" s="220" t="s">
        <v>194</v>
      </c>
      <c r="D220" s="220" t="s">
        <v>136</v>
      </c>
      <c r="E220" s="221" t="s">
        <v>184</v>
      </c>
      <c r="F220" s="222" t="s">
        <v>185</v>
      </c>
      <c r="G220" s="223" t="s">
        <v>186</v>
      </c>
      <c r="H220" s="224">
        <v>240.40000000000001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140</v>
      </c>
      <c r="AT220" s="232" t="s">
        <v>136</v>
      </c>
      <c r="AU220" s="232" t="s">
        <v>83</v>
      </c>
      <c r="AY220" s="18" t="s">
        <v>134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81</v>
      </c>
      <c r="BK220" s="233">
        <f>ROUND(I220*H220,2)</f>
        <v>0</v>
      </c>
      <c r="BL220" s="18" t="s">
        <v>140</v>
      </c>
      <c r="BM220" s="232" t="s">
        <v>256</v>
      </c>
    </row>
    <row r="221" s="2" customFormat="1">
      <c r="A221" s="39"/>
      <c r="B221" s="40"/>
      <c r="C221" s="41"/>
      <c r="D221" s="234" t="s">
        <v>141</v>
      </c>
      <c r="E221" s="41"/>
      <c r="F221" s="235" t="s">
        <v>185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141</v>
      </c>
      <c r="AU221" s="18" t="s">
        <v>83</v>
      </c>
    </row>
    <row r="222" s="2" customFormat="1">
      <c r="A222" s="39"/>
      <c r="B222" s="40"/>
      <c r="C222" s="41"/>
      <c r="D222" s="234" t="s">
        <v>143</v>
      </c>
      <c r="E222" s="41"/>
      <c r="F222" s="239" t="s">
        <v>299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143</v>
      </c>
      <c r="AU222" s="18" t="s">
        <v>83</v>
      </c>
    </row>
    <row r="223" s="13" customFormat="1">
      <c r="A223" s="13"/>
      <c r="B223" s="240"/>
      <c r="C223" s="241"/>
      <c r="D223" s="234" t="s">
        <v>150</v>
      </c>
      <c r="E223" s="242" t="s">
        <v>1</v>
      </c>
      <c r="F223" s="243" t="s">
        <v>453</v>
      </c>
      <c r="G223" s="241"/>
      <c r="H223" s="244">
        <v>240.40000000000001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150</v>
      </c>
      <c r="AU223" s="250" t="s">
        <v>83</v>
      </c>
      <c r="AV223" s="13" t="s">
        <v>83</v>
      </c>
      <c r="AW223" s="13" t="s">
        <v>30</v>
      </c>
      <c r="AX223" s="13" t="s">
        <v>73</v>
      </c>
      <c r="AY223" s="250" t="s">
        <v>134</v>
      </c>
    </row>
    <row r="224" s="14" customFormat="1">
      <c r="A224" s="14"/>
      <c r="B224" s="251"/>
      <c r="C224" s="252"/>
      <c r="D224" s="234" t="s">
        <v>150</v>
      </c>
      <c r="E224" s="253" t="s">
        <v>1</v>
      </c>
      <c r="F224" s="254" t="s">
        <v>152</v>
      </c>
      <c r="G224" s="252"/>
      <c r="H224" s="255">
        <v>240.40000000000001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150</v>
      </c>
      <c r="AU224" s="261" t="s">
        <v>83</v>
      </c>
      <c r="AV224" s="14" t="s">
        <v>140</v>
      </c>
      <c r="AW224" s="14" t="s">
        <v>30</v>
      </c>
      <c r="AX224" s="14" t="s">
        <v>81</v>
      </c>
      <c r="AY224" s="261" t="s">
        <v>134</v>
      </c>
    </row>
    <row r="225" s="2" customFormat="1" ht="16.5" customHeight="1">
      <c r="A225" s="39"/>
      <c r="B225" s="40"/>
      <c r="C225" s="220" t="s">
        <v>262</v>
      </c>
      <c r="D225" s="220" t="s">
        <v>136</v>
      </c>
      <c r="E225" s="221" t="s">
        <v>192</v>
      </c>
      <c r="F225" s="222" t="s">
        <v>193</v>
      </c>
      <c r="G225" s="223" t="s">
        <v>147</v>
      </c>
      <c r="H225" s="224">
        <v>120.2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140</v>
      </c>
      <c r="AT225" s="232" t="s">
        <v>136</v>
      </c>
      <c r="AU225" s="232" t="s">
        <v>83</v>
      </c>
      <c r="AY225" s="18" t="s">
        <v>134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140</v>
      </c>
      <c r="BM225" s="232" t="s">
        <v>330</v>
      </c>
    </row>
    <row r="226" s="2" customFormat="1">
      <c r="A226" s="39"/>
      <c r="B226" s="40"/>
      <c r="C226" s="41"/>
      <c r="D226" s="234" t="s">
        <v>141</v>
      </c>
      <c r="E226" s="41"/>
      <c r="F226" s="235" t="s">
        <v>193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141</v>
      </c>
      <c r="AU226" s="18" t="s">
        <v>83</v>
      </c>
    </row>
    <row r="227" s="2" customFormat="1">
      <c r="A227" s="39"/>
      <c r="B227" s="40"/>
      <c r="C227" s="41"/>
      <c r="D227" s="234" t="s">
        <v>143</v>
      </c>
      <c r="E227" s="41"/>
      <c r="F227" s="239" t="s">
        <v>196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143</v>
      </c>
      <c r="AU227" s="18" t="s">
        <v>83</v>
      </c>
    </row>
    <row r="228" s="13" customFormat="1">
      <c r="A228" s="13"/>
      <c r="B228" s="240"/>
      <c r="C228" s="241"/>
      <c r="D228" s="234" t="s">
        <v>150</v>
      </c>
      <c r="E228" s="242" t="s">
        <v>1</v>
      </c>
      <c r="F228" s="243" t="s">
        <v>454</v>
      </c>
      <c r="G228" s="241"/>
      <c r="H228" s="244">
        <v>112.7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150</v>
      </c>
      <c r="AU228" s="250" t="s">
        <v>83</v>
      </c>
      <c r="AV228" s="13" t="s">
        <v>83</v>
      </c>
      <c r="AW228" s="13" t="s">
        <v>30</v>
      </c>
      <c r="AX228" s="13" t="s">
        <v>73</v>
      </c>
      <c r="AY228" s="250" t="s">
        <v>134</v>
      </c>
    </row>
    <row r="229" s="13" customFormat="1">
      <c r="A229" s="13"/>
      <c r="B229" s="240"/>
      <c r="C229" s="241"/>
      <c r="D229" s="234" t="s">
        <v>150</v>
      </c>
      <c r="E229" s="242" t="s">
        <v>1</v>
      </c>
      <c r="F229" s="243" t="s">
        <v>455</v>
      </c>
      <c r="G229" s="241"/>
      <c r="H229" s="244">
        <v>7.5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150</v>
      </c>
      <c r="AU229" s="250" t="s">
        <v>83</v>
      </c>
      <c r="AV229" s="13" t="s">
        <v>83</v>
      </c>
      <c r="AW229" s="13" t="s">
        <v>30</v>
      </c>
      <c r="AX229" s="13" t="s">
        <v>73</v>
      </c>
      <c r="AY229" s="250" t="s">
        <v>134</v>
      </c>
    </row>
    <row r="230" s="14" customFormat="1">
      <c r="A230" s="14"/>
      <c r="B230" s="251"/>
      <c r="C230" s="252"/>
      <c r="D230" s="234" t="s">
        <v>150</v>
      </c>
      <c r="E230" s="253" t="s">
        <v>1</v>
      </c>
      <c r="F230" s="254" t="s">
        <v>152</v>
      </c>
      <c r="G230" s="252"/>
      <c r="H230" s="255">
        <v>120.2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150</v>
      </c>
      <c r="AU230" s="261" t="s">
        <v>83</v>
      </c>
      <c r="AV230" s="14" t="s">
        <v>140</v>
      </c>
      <c r="AW230" s="14" t="s">
        <v>30</v>
      </c>
      <c r="AX230" s="14" t="s">
        <v>81</v>
      </c>
      <c r="AY230" s="261" t="s">
        <v>134</v>
      </c>
    </row>
    <row r="231" s="2" customFormat="1" ht="24.15" customHeight="1">
      <c r="A231" s="39"/>
      <c r="B231" s="40"/>
      <c r="C231" s="220" t="s">
        <v>203</v>
      </c>
      <c r="D231" s="220" t="s">
        <v>136</v>
      </c>
      <c r="E231" s="221" t="s">
        <v>456</v>
      </c>
      <c r="F231" s="222" t="s">
        <v>457</v>
      </c>
      <c r="G231" s="223" t="s">
        <v>147</v>
      </c>
      <c r="H231" s="224">
        <v>7.5819999999999999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140</v>
      </c>
      <c r="AT231" s="232" t="s">
        <v>136</v>
      </c>
      <c r="AU231" s="232" t="s">
        <v>83</v>
      </c>
      <c r="AY231" s="18" t="s">
        <v>134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81</v>
      </c>
      <c r="BK231" s="233">
        <f>ROUND(I231*H231,2)</f>
        <v>0</v>
      </c>
      <c r="BL231" s="18" t="s">
        <v>140</v>
      </c>
      <c r="BM231" s="232" t="s">
        <v>336</v>
      </c>
    </row>
    <row r="232" s="2" customFormat="1">
      <c r="A232" s="39"/>
      <c r="B232" s="40"/>
      <c r="C232" s="41"/>
      <c r="D232" s="234" t="s">
        <v>141</v>
      </c>
      <c r="E232" s="41"/>
      <c r="F232" s="235" t="s">
        <v>457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141</v>
      </c>
      <c r="AU232" s="18" t="s">
        <v>83</v>
      </c>
    </row>
    <row r="233" s="2" customFormat="1">
      <c r="A233" s="39"/>
      <c r="B233" s="40"/>
      <c r="C233" s="41"/>
      <c r="D233" s="234" t="s">
        <v>143</v>
      </c>
      <c r="E233" s="41"/>
      <c r="F233" s="239" t="s">
        <v>458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83</v>
      </c>
    </row>
    <row r="234" s="13" customFormat="1">
      <c r="A234" s="13"/>
      <c r="B234" s="240"/>
      <c r="C234" s="241"/>
      <c r="D234" s="234" t="s">
        <v>150</v>
      </c>
      <c r="E234" s="242" t="s">
        <v>1</v>
      </c>
      <c r="F234" s="243" t="s">
        <v>459</v>
      </c>
      <c r="G234" s="241"/>
      <c r="H234" s="244">
        <v>7.5819999999999999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150</v>
      </c>
      <c r="AU234" s="250" t="s">
        <v>83</v>
      </c>
      <c r="AV234" s="13" t="s">
        <v>83</v>
      </c>
      <c r="AW234" s="13" t="s">
        <v>30</v>
      </c>
      <c r="AX234" s="13" t="s">
        <v>73</v>
      </c>
      <c r="AY234" s="250" t="s">
        <v>134</v>
      </c>
    </row>
    <row r="235" s="14" customFormat="1">
      <c r="A235" s="14"/>
      <c r="B235" s="251"/>
      <c r="C235" s="252"/>
      <c r="D235" s="234" t="s">
        <v>150</v>
      </c>
      <c r="E235" s="253" t="s">
        <v>1</v>
      </c>
      <c r="F235" s="254" t="s">
        <v>152</v>
      </c>
      <c r="G235" s="252"/>
      <c r="H235" s="255">
        <v>7.5819999999999999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150</v>
      </c>
      <c r="AU235" s="261" t="s">
        <v>83</v>
      </c>
      <c r="AV235" s="14" t="s">
        <v>140</v>
      </c>
      <c r="AW235" s="14" t="s">
        <v>30</v>
      </c>
      <c r="AX235" s="14" t="s">
        <v>81</v>
      </c>
      <c r="AY235" s="261" t="s">
        <v>134</v>
      </c>
    </row>
    <row r="236" s="2" customFormat="1" ht="16.5" customHeight="1">
      <c r="A236" s="39"/>
      <c r="B236" s="40"/>
      <c r="C236" s="220" t="s">
        <v>7</v>
      </c>
      <c r="D236" s="220" t="s">
        <v>136</v>
      </c>
      <c r="E236" s="221" t="s">
        <v>460</v>
      </c>
      <c r="F236" s="222" t="s">
        <v>461</v>
      </c>
      <c r="G236" s="223" t="s">
        <v>147</v>
      </c>
      <c r="H236" s="224">
        <v>126.16800000000001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140</v>
      </c>
      <c r="AT236" s="232" t="s">
        <v>136</v>
      </c>
      <c r="AU236" s="232" t="s">
        <v>83</v>
      </c>
      <c r="AY236" s="18" t="s">
        <v>134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81</v>
      </c>
      <c r="BK236" s="233">
        <f>ROUND(I236*H236,2)</f>
        <v>0</v>
      </c>
      <c r="BL236" s="18" t="s">
        <v>140</v>
      </c>
      <c r="BM236" s="232" t="s">
        <v>282</v>
      </c>
    </row>
    <row r="237" s="2" customFormat="1">
      <c r="A237" s="39"/>
      <c r="B237" s="40"/>
      <c r="C237" s="41"/>
      <c r="D237" s="234" t="s">
        <v>141</v>
      </c>
      <c r="E237" s="41"/>
      <c r="F237" s="235" t="s">
        <v>461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141</v>
      </c>
      <c r="AU237" s="18" t="s">
        <v>83</v>
      </c>
    </row>
    <row r="238" s="2" customFormat="1">
      <c r="A238" s="39"/>
      <c r="B238" s="40"/>
      <c r="C238" s="41"/>
      <c r="D238" s="234" t="s">
        <v>143</v>
      </c>
      <c r="E238" s="41"/>
      <c r="F238" s="239" t="s">
        <v>462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143</v>
      </c>
      <c r="AU238" s="18" t="s">
        <v>83</v>
      </c>
    </row>
    <row r="239" s="13" customFormat="1">
      <c r="A239" s="13"/>
      <c r="B239" s="240"/>
      <c r="C239" s="241"/>
      <c r="D239" s="234" t="s">
        <v>150</v>
      </c>
      <c r="E239" s="242" t="s">
        <v>1</v>
      </c>
      <c r="F239" s="243" t="s">
        <v>463</v>
      </c>
      <c r="G239" s="241"/>
      <c r="H239" s="244">
        <v>126.16800000000001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150</v>
      </c>
      <c r="AU239" s="250" t="s">
        <v>83</v>
      </c>
      <c r="AV239" s="13" t="s">
        <v>83</v>
      </c>
      <c r="AW239" s="13" t="s">
        <v>30</v>
      </c>
      <c r="AX239" s="13" t="s">
        <v>73</v>
      </c>
      <c r="AY239" s="250" t="s">
        <v>134</v>
      </c>
    </row>
    <row r="240" s="14" customFormat="1">
      <c r="A240" s="14"/>
      <c r="B240" s="251"/>
      <c r="C240" s="252"/>
      <c r="D240" s="234" t="s">
        <v>150</v>
      </c>
      <c r="E240" s="253" t="s">
        <v>1</v>
      </c>
      <c r="F240" s="254" t="s">
        <v>152</v>
      </c>
      <c r="G240" s="252"/>
      <c r="H240" s="255">
        <v>126.16800000000001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150</v>
      </c>
      <c r="AU240" s="261" t="s">
        <v>83</v>
      </c>
      <c r="AV240" s="14" t="s">
        <v>140</v>
      </c>
      <c r="AW240" s="14" t="s">
        <v>30</v>
      </c>
      <c r="AX240" s="14" t="s">
        <v>81</v>
      </c>
      <c r="AY240" s="261" t="s">
        <v>134</v>
      </c>
    </row>
    <row r="241" s="2" customFormat="1" ht="24.15" customHeight="1">
      <c r="A241" s="39"/>
      <c r="B241" s="40"/>
      <c r="C241" s="220" t="s">
        <v>212</v>
      </c>
      <c r="D241" s="220" t="s">
        <v>136</v>
      </c>
      <c r="E241" s="221" t="s">
        <v>464</v>
      </c>
      <c r="F241" s="222" t="s">
        <v>465</v>
      </c>
      <c r="G241" s="223" t="s">
        <v>265</v>
      </c>
      <c r="H241" s="224">
        <v>841.12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140</v>
      </c>
      <c r="AT241" s="232" t="s">
        <v>136</v>
      </c>
      <c r="AU241" s="232" t="s">
        <v>83</v>
      </c>
      <c r="AY241" s="18" t="s">
        <v>134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81</v>
      </c>
      <c r="BK241" s="233">
        <f>ROUND(I241*H241,2)</f>
        <v>0</v>
      </c>
      <c r="BL241" s="18" t="s">
        <v>140</v>
      </c>
      <c r="BM241" s="232" t="s">
        <v>341</v>
      </c>
    </row>
    <row r="242" s="2" customFormat="1">
      <c r="A242" s="39"/>
      <c r="B242" s="40"/>
      <c r="C242" s="41"/>
      <c r="D242" s="234" t="s">
        <v>141</v>
      </c>
      <c r="E242" s="41"/>
      <c r="F242" s="235" t="s">
        <v>465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141</v>
      </c>
      <c r="AU242" s="18" t="s">
        <v>83</v>
      </c>
    </row>
    <row r="243" s="2" customFormat="1">
      <c r="A243" s="39"/>
      <c r="B243" s="40"/>
      <c r="C243" s="41"/>
      <c r="D243" s="234" t="s">
        <v>143</v>
      </c>
      <c r="E243" s="41"/>
      <c r="F243" s="239" t="s">
        <v>466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143</v>
      </c>
      <c r="AU243" s="18" t="s">
        <v>83</v>
      </c>
    </row>
    <row r="244" s="13" customFormat="1">
      <c r="A244" s="13"/>
      <c r="B244" s="240"/>
      <c r="C244" s="241"/>
      <c r="D244" s="234" t="s">
        <v>150</v>
      </c>
      <c r="E244" s="242" t="s">
        <v>1</v>
      </c>
      <c r="F244" s="243" t="s">
        <v>467</v>
      </c>
      <c r="G244" s="241"/>
      <c r="H244" s="244">
        <v>841.12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150</v>
      </c>
      <c r="AU244" s="250" t="s">
        <v>83</v>
      </c>
      <c r="AV244" s="13" t="s">
        <v>83</v>
      </c>
      <c r="AW244" s="13" t="s">
        <v>30</v>
      </c>
      <c r="AX244" s="13" t="s">
        <v>73</v>
      </c>
      <c r="AY244" s="250" t="s">
        <v>134</v>
      </c>
    </row>
    <row r="245" s="14" customFormat="1">
      <c r="A245" s="14"/>
      <c r="B245" s="251"/>
      <c r="C245" s="252"/>
      <c r="D245" s="234" t="s">
        <v>150</v>
      </c>
      <c r="E245" s="253" t="s">
        <v>1</v>
      </c>
      <c r="F245" s="254" t="s">
        <v>152</v>
      </c>
      <c r="G245" s="252"/>
      <c r="H245" s="255">
        <v>841.12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150</v>
      </c>
      <c r="AU245" s="261" t="s">
        <v>83</v>
      </c>
      <c r="AV245" s="14" t="s">
        <v>140</v>
      </c>
      <c r="AW245" s="14" t="s">
        <v>30</v>
      </c>
      <c r="AX245" s="14" t="s">
        <v>81</v>
      </c>
      <c r="AY245" s="261" t="s">
        <v>134</v>
      </c>
    </row>
    <row r="246" s="2" customFormat="1" ht="16.5" customHeight="1">
      <c r="A246" s="39"/>
      <c r="B246" s="40"/>
      <c r="C246" s="220" t="s">
        <v>468</v>
      </c>
      <c r="D246" s="220" t="s">
        <v>136</v>
      </c>
      <c r="E246" s="221" t="s">
        <v>469</v>
      </c>
      <c r="F246" s="222" t="s">
        <v>470</v>
      </c>
      <c r="G246" s="223" t="s">
        <v>265</v>
      </c>
      <c r="H246" s="224">
        <v>841.12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0.0012700000000000001</v>
      </c>
      <c r="R246" s="230">
        <f>Q246*H246</f>
        <v>1.0682224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140</v>
      </c>
      <c r="AT246" s="232" t="s">
        <v>136</v>
      </c>
      <c r="AU246" s="232" t="s">
        <v>83</v>
      </c>
      <c r="AY246" s="18" t="s">
        <v>134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81</v>
      </c>
      <c r="BK246" s="233">
        <f>ROUND(I246*H246,2)</f>
        <v>0</v>
      </c>
      <c r="BL246" s="18" t="s">
        <v>140</v>
      </c>
      <c r="BM246" s="232" t="s">
        <v>471</v>
      </c>
    </row>
    <row r="247" s="2" customFormat="1">
      <c r="A247" s="39"/>
      <c r="B247" s="40"/>
      <c r="C247" s="41"/>
      <c r="D247" s="234" t="s">
        <v>141</v>
      </c>
      <c r="E247" s="41"/>
      <c r="F247" s="235" t="s">
        <v>470</v>
      </c>
      <c r="G247" s="41"/>
      <c r="H247" s="41"/>
      <c r="I247" s="236"/>
      <c r="J247" s="41"/>
      <c r="K247" s="41"/>
      <c r="L247" s="45"/>
      <c r="M247" s="237"/>
      <c r="N247" s="23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141</v>
      </c>
      <c r="AU247" s="18" t="s">
        <v>83</v>
      </c>
    </row>
    <row r="248" s="2" customFormat="1">
      <c r="A248" s="39"/>
      <c r="B248" s="40"/>
      <c r="C248" s="41"/>
      <c r="D248" s="234" t="s">
        <v>143</v>
      </c>
      <c r="E248" s="41"/>
      <c r="F248" s="239" t="s">
        <v>472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83</v>
      </c>
    </row>
    <row r="249" s="2" customFormat="1" ht="16.5" customHeight="1">
      <c r="A249" s="39"/>
      <c r="B249" s="40"/>
      <c r="C249" s="266" t="s">
        <v>220</v>
      </c>
      <c r="D249" s="266" t="s">
        <v>322</v>
      </c>
      <c r="E249" s="267" t="s">
        <v>473</v>
      </c>
      <c r="F249" s="268" t="s">
        <v>474</v>
      </c>
      <c r="G249" s="269" t="s">
        <v>475</v>
      </c>
      <c r="H249" s="270">
        <v>21.027999999999999</v>
      </c>
      <c r="I249" s="271"/>
      <c r="J249" s="272">
        <f>ROUND(I249*H249,2)</f>
        <v>0</v>
      </c>
      <c r="K249" s="273"/>
      <c r="L249" s="274"/>
      <c r="M249" s="275" t="s">
        <v>1</v>
      </c>
      <c r="N249" s="276" t="s">
        <v>38</v>
      </c>
      <c r="O249" s="92"/>
      <c r="P249" s="230">
        <f>O249*H249</f>
        <v>0</v>
      </c>
      <c r="Q249" s="230">
        <v>0.001</v>
      </c>
      <c r="R249" s="230">
        <f>Q249*H249</f>
        <v>0.021027999999999998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162</v>
      </c>
      <c r="AT249" s="232" t="s">
        <v>322</v>
      </c>
      <c r="AU249" s="232" t="s">
        <v>83</v>
      </c>
      <c r="AY249" s="18" t="s">
        <v>134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81</v>
      </c>
      <c r="BK249" s="233">
        <f>ROUND(I249*H249,2)</f>
        <v>0</v>
      </c>
      <c r="BL249" s="18" t="s">
        <v>140</v>
      </c>
      <c r="BM249" s="232" t="s">
        <v>476</v>
      </c>
    </row>
    <row r="250" s="2" customFormat="1">
      <c r="A250" s="39"/>
      <c r="B250" s="40"/>
      <c r="C250" s="41"/>
      <c r="D250" s="234" t="s">
        <v>141</v>
      </c>
      <c r="E250" s="41"/>
      <c r="F250" s="235" t="s">
        <v>474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141</v>
      </c>
      <c r="AU250" s="18" t="s">
        <v>83</v>
      </c>
    </row>
    <row r="251" s="13" customFormat="1">
      <c r="A251" s="13"/>
      <c r="B251" s="240"/>
      <c r="C251" s="241"/>
      <c r="D251" s="234" t="s">
        <v>150</v>
      </c>
      <c r="E251" s="242" t="s">
        <v>1</v>
      </c>
      <c r="F251" s="243" t="s">
        <v>477</v>
      </c>
      <c r="G251" s="241"/>
      <c r="H251" s="244">
        <v>21.027999999999999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150</v>
      </c>
      <c r="AU251" s="250" t="s">
        <v>83</v>
      </c>
      <c r="AV251" s="13" t="s">
        <v>83</v>
      </c>
      <c r="AW251" s="13" t="s">
        <v>30</v>
      </c>
      <c r="AX251" s="13" t="s">
        <v>73</v>
      </c>
      <c r="AY251" s="250" t="s">
        <v>134</v>
      </c>
    </row>
    <row r="252" s="14" customFormat="1">
      <c r="A252" s="14"/>
      <c r="B252" s="251"/>
      <c r="C252" s="252"/>
      <c r="D252" s="234" t="s">
        <v>150</v>
      </c>
      <c r="E252" s="253" t="s">
        <v>1</v>
      </c>
      <c r="F252" s="254" t="s">
        <v>152</v>
      </c>
      <c r="G252" s="252"/>
      <c r="H252" s="255">
        <v>21.027999999999999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150</v>
      </c>
      <c r="AU252" s="261" t="s">
        <v>83</v>
      </c>
      <c r="AV252" s="14" t="s">
        <v>140</v>
      </c>
      <c r="AW252" s="14" t="s">
        <v>30</v>
      </c>
      <c r="AX252" s="14" t="s">
        <v>81</v>
      </c>
      <c r="AY252" s="261" t="s">
        <v>134</v>
      </c>
    </row>
    <row r="253" s="2" customFormat="1" ht="16.5" customHeight="1">
      <c r="A253" s="39"/>
      <c r="B253" s="40"/>
      <c r="C253" s="220" t="s">
        <v>478</v>
      </c>
      <c r="D253" s="220" t="s">
        <v>136</v>
      </c>
      <c r="E253" s="221" t="s">
        <v>479</v>
      </c>
      <c r="F253" s="222" t="s">
        <v>480</v>
      </c>
      <c r="G253" s="223" t="s">
        <v>265</v>
      </c>
      <c r="H253" s="224">
        <v>841.12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140</v>
      </c>
      <c r="AT253" s="232" t="s">
        <v>136</v>
      </c>
      <c r="AU253" s="232" t="s">
        <v>83</v>
      </c>
      <c r="AY253" s="18" t="s">
        <v>134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81</v>
      </c>
      <c r="BK253" s="233">
        <f>ROUND(I253*H253,2)</f>
        <v>0</v>
      </c>
      <c r="BL253" s="18" t="s">
        <v>140</v>
      </c>
      <c r="BM253" s="232" t="s">
        <v>481</v>
      </c>
    </row>
    <row r="254" s="2" customFormat="1">
      <c r="A254" s="39"/>
      <c r="B254" s="40"/>
      <c r="C254" s="41"/>
      <c r="D254" s="234" t="s">
        <v>141</v>
      </c>
      <c r="E254" s="41"/>
      <c r="F254" s="235" t="s">
        <v>480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141</v>
      </c>
      <c r="AU254" s="18" t="s">
        <v>83</v>
      </c>
    </row>
    <row r="255" s="2" customFormat="1">
      <c r="A255" s="39"/>
      <c r="B255" s="40"/>
      <c r="C255" s="41"/>
      <c r="D255" s="234" t="s">
        <v>143</v>
      </c>
      <c r="E255" s="41"/>
      <c r="F255" s="239" t="s">
        <v>482</v>
      </c>
      <c r="G255" s="41"/>
      <c r="H255" s="41"/>
      <c r="I255" s="236"/>
      <c r="J255" s="41"/>
      <c r="K255" s="41"/>
      <c r="L255" s="45"/>
      <c r="M255" s="237"/>
      <c r="N255" s="23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143</v>
      </c>
      <c r="AU255" s="18" t="s">
        <v>83</v>
      </c>
    </row>
    <row r="256" s="2" customFormat="1" ht="16.5" customHeight="1">
      <c r="A256" s="39"/>
      <c r="B256" s="40"/>
      <c r="C256" s="220" t="s">
        <v>227</v>
      </c>
      <c r="D256" s="220" t="s">
        <v>136</v>
      </c>
      <c r="E256" s="221" t="s">
        <v>483</v>
      </c>
      <c r="F256" s="222" t="s">
        <v>484</v>
      </c>
      <c r="G256" s="223" t="s">
        <v>147</v>
      </c>
      <c r="H256" s="224">
        <v>25.234000000000002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140</v>
      </c>
      <c r="AT256" s="232" t="s">
        <v>136</v>
      </c>
      <c r="AU256" s="232" t="s">
        <v>83</v>
      </c>
      <c r="AY256" s="18" t="s">
        <v>134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81</v>
      </c>
      <c r="BK256" s="233">
        <f>ROUND(I256*H256,2)</f>
        <v>0</v>
      </c>
      <c r="BL256" s="18" t="s">
        <v>140</v>
      </c>
      <c r="BM256" s="232" t="s">
        <v>485</v>
      </c>
    </row>
    <row r="257" s="2" customFormat="1">
      <c r="A257" s="39"/>
      <c r="B257" s="40"/>
      <c r="C257" s="41"/>
      <c r="D257" s="234" t="s">
        <v>141</v>
      </c>
      <c r="E257" s="41"/>
      <c r="F257" s="235" t="s">
        <v>484</v>
      </c>
      <c r="G257" s="41"/>
      <c r="H257" s="41"/>
      <c r="I257" s="236"/>
      <c r="J257" s="41"/>
      <c r="K257" s="41"/>
      <c r="L257" s="45"/>
      <c r="M257" s="237"/>
      <c r="N257" s="23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141</v>
      </c>
      <c r="AU257" s="18" t="s">
        <v>83</v>
      </c>
    </row>
    <row r="258" s="2" customFormat="1">
      <c r="A258" s="39"/>
      <c r="B258" s="40"/>
      <c r="C258" s="41"/>
      <c r="D258" s="234" t="s">
        <v>143</v>
      </c>
      <c r="E258" s="41"/>
      <c r="F258" s="239" t="s">
        <v>486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143</v>
      </c>
      <c r="AU258" s="18" t="s">
        <v>83</v>
      </c>
    </row>
    <row r="259" s="13" customFormat="1">
      <c r="A259" s="13"/>
      <c r="B259" s="240"/>
      <c r="C259" s="241"/>
      <c r="D259" s="234" t="s">
        <v>150</v>
      </c>
      <c r="E259" s="242" t="s">
        <v>1</v>
      </c>
      <c r="F259" s="243" t="s">
        <v>487</v>
      </c>
      <c r="G259" s="241"/>
      <c r="H259" s="244">
        <v>25.234000000000002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150</v>
      </c>
      <c r="AU259" s="250" t="s">
        <v>83</v>
      </c>
      <c r="AV259" s="13" t="s">
        <v>83</v>
      </c>
      <c r="AW259" s="13" t="s">
        <v>30</v>
      </c>
      <c r="AX259" s="13" t="s">
        <v>73</v>
      </c>
      <c r="AY259" s="250" t="s">
        <v>134</v>
      </c>
    </row>
    <row r="260" s="14" customFormat="1">
      <c r="A260" s="14"/>
      <c r="B260" s="251"/>
      <c r="C260" s="252"/>
      <c r="D260" s="234" t="s">
        <v>150</v>
      </c>
      <c r="E260" s="253" t="s">
        <v>1</v>
      </c>
      <c r="F260" s="254" t="s">
        <v>152</v>
      </c>
      <c r="G260" s="252"/>
      <c r="H260" s="255">
        <v>25.234000000000002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150</v>
      </c>
      <c r="AU260" s="261" t="s">
        <v>83</v>
      </c>
      <c r="AV260" s="14" t="s">
        <v>140</v>
      </c>
      <c r="AW260" s="14" t="s">
        <v>30</v>
      </c>
      <c r="AX260" s="14" t="s">
        <v>81</v>
      </c>
      <c r="AY260" s="261" t="s">
        <v>134</v>
      </c>
    </row>
    <row r="261" s="12" customFormat="1" ht="22.8" customHeight="1">
      <c r="A261" s="12"/>
      <c r="B261" s="204"/>
      <c r="C261" s="205"/>
      <c r="D261" s="206" t="s">
        <v>72</v>
      </c>
      <c r="E261" s="218" t="s">
        <v>83</v>
      </c>
      <c r="F261" s="218" t="s">
        <v>488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SUM(P262:P266)</f>
        <v>0</v>
      </c>
      <c r="Q261" s="212"/>
      <c r="R261" s="213">
        <f>SUM(R262:R266)</f>
        <v>9.2074493999999998</v>
      </c>
      <c r="S261" s="212"/>
      <c r="T261" s="214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81</v>
      </c>
      <c r="AT261" s="216" t="s">
        <v>72</v>
      </c>
      <c r="AU261" s="216" t="s">
        <v>81</v>
      </c>
      <c r="AY261" s="215" t="s">
        <v>134</v>
      </c>
      <c r="BK261" s="217">
        <f>SUM(BK262:BK266)</f>
        <v>0</v>
      </c>
    </row>
    <row r="262" s="2" customFormat="1" ht="24.15" customHeight="1">
      <c r="A262" s="39"/>
      <c r="B262" s="40"/>
      <c r="C262" s="220" t="s">
        <v>489</v>
      </c>
      <c r="D262" s="220" t="s">
        <v>136</v>
      </c>
      <c r="E262" s="221" t="s">
        <v>490</v>
      </c>
      <c r="F262" s="222" t="s">
        <v>491</v>
      </c>
      <c r="G262" s="223" t="s">
        <v>147</v>
      </c>
      <c r="H262" s="224">
        <v>3.6099999999999999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2.5505399999999998</v>
      </c>
      <c r="R262" s="230">
        <f>Q262*H262</f>
        <v>9.2074493999999998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140</v>
      </c>
      <c r="AT262" s="232" t="s">
        <v>136</v>
      </c>
      <c r="AU262" s="232" t="s">
        <v>83</v>
      </c>
      <c r="AY262" s="18" t="s">
        <v>134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81</v>
      </c>
      <c r="BK262" s="233">
        <f>ROUND(I262*H262,2)</f>
        <v>0</v>
      </c>
      <c r="BL262" s="18" t="s">
        <v>140</v>
      </c>
      <c r="BM262" s="232" t="s">
        <v>492</v>
      </c>
    </row>
    <row r="263" s="2" customFormat="1">
      <c r="A263" s="39"/>
      <c r="B263" s="40"/>
      <c r="C263" s="41"/>
      <c r="D263" s="234" t="s">
        <v>141</v>
      </c>
      <c r="E263" s="41"/>
      <c r="F263" s="235" t="s">
        <v>491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141</v>
      </c>
      <c r="AU263" s="18" t="s">
        <v>83</v>
      </c>
    </row>
    <row r="264" s="2" customFormat="1">
      <c r="A264" s="39"/>
      <c r="B264" s="40"/>
      <c r="C264" s="41"/>
      <c r="D264" s="234" t="s">
        <v>143</v>
      </c>
      <c r="E264" s="41"/>
      <c r="F264" s="239" t="s">
        <v>493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143</v>
      </c>
      <c r="AU264" s="18" t="s">
        <v>83</v>
      </c>
    </row>
    <row r="265" s="13" customFormat="1">
      <c r="A265" s="13"/>
      <c r="B265" s="240"/>
      <c r="C265" s="241"/>
      <c r="D265" s="234" t="s">
        <v>150</v>
      </c>
      <c r="E265" s="242" t="s">
        <v>1</v>
      </c>
      <c r="F265" s="243" t="s">
        <v>494</v>
      </c>
      <c r="G265" s="241"/>
      <c r="H265" s="244">
        <v>3.6099999999999999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150</v>
      </c>
      <c r="AU265" s="250" t="s">
        <v>83</v>
      </c>
      <c r="AV265" s="13" t="s">
        <v>83</v>
      </c>
      <c r="AW265" s="13" t="s">
        <v>30</v>
      </c>
      <c r="AX265" s="13" t="s">
        <v>73</v>
      </c>
      <c r="AY265" s="250" t="s">
        <v>134</v>
      </c>
    </row>
    <row r="266" s="14" customFormat="1">
      <c r="A266" s="14"/>
      <c r="B266" s="251"/>
      <c r="C266" s="252"/>
      <c r="D266" s="234" t="s">
        <v>150</v>
      </c>
      <c r="E266" s="253" t="s">
        <v>1</v>
      </c>
      <c r="F266" s="254" t="s">
        <v>152</v>
      </c>
      <c r="G266" s="252"/>
      <c r="H266" s="255">
        <v>3.6099999999999999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150</v>
      </c>
      <c r="AU266" s="261" t="s">
        <v>83</v>
      </c>
      <c r="AV266" s="14" t="s">
        <v>140</v>
      </c>
      <c r="AW266" s="14" t="s">
        <v>30</v>
      </c>
      <c r="AX266" s="14" t="s">
        <v>81</v>
      </c>
      <c r="AY266" s="261" t="s">
        <v>134</v>
      </c>
    </row>
    <row r="267" s="12" customFormat="1" ht="22.8" customHeight="1">
      <c r="A267" s="12"/>
      <c r="B267" s="204"/>
      <c r="C267" s="205"/>
      <c r="D267" s="206" t="s">
        <v>72</v>
      </c>
      <c r="E267" s="218" t="s">
        <v>140</v>
      </c>
      <c r="F267" s="218" t="s">
        <v>307</v>
      </c>
      <c r="G267" s="205"/>
      <c r="H267" s="205"/>
      <c r="I267" s="208"/>
      <c r="J267" s="219">
        <f>BK267</f>
        <v>0</v>
      </c>
      <c r="K267" s="205"/>
      <c r="L267" s="210"/>
      <c r="M267" s="211"/>
      <c r="N267" s="212"/>
      <c r="O267" s="212"/>
      <c r="P267" s="213">
        <f>SUM(P268:P283)</f>
        <v>0</v>
      </c>
      <c r="Q267" s="212"/>
      <c r="R267" s="213">
        <f>SUM(R268:R283)</f>
        <v>11.923887799999999</v>
      </c>
      <c r="S267" s="212"/>
      <c r="T267" s="214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81</v>
      </c>
      <c r="AT267" s="216" t="s">
        <v>72</v>
      </c>
      <c r="AU267" s="216" t="s">
        <v>81</v>
      </c>
      <c r="AY267" s="215" t="s">
        <v>134</v>
      </c>
      <c r="BK267" s="217">
        <f>SUM(BK268:BK283)</f>
        <v>0</v>
      </c>
    </row>
    <row r="268" s="2" customFormat="1" ht="16.5" customHeight="1">
      <c r="A268" s="39"/>
      <c r="B268" s="40"/>
      <c r="C268" s="220" t="s">
        <v>233</v>
      </c>
      <c r="D268" s="220" t="s">
        <v>136</v>
      </c>
      <c r="E268" s="221" t="s">
        <v>495</v>
      </c>
      <c r="F268" s="222" t="s">
        <v>496</v>
      </c>
      <c r="G268" s="223" t="s">
        <v>147</v>
      </c>
      <c r="H268" s="224">
        <v>0.81999999999999995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1.7034</v>
      </c>
      <c r="R268" s="230">
        <f>Q268*H268</f>
        <v>1.3967879999999999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140</v>
      </c>
      <c r="AT268" s="232" t="s">
        <v>136</v>
      </c>
      <c r="AU268" s="232" t="s">
        <v>83</v>
      </c>
      <c r="AY268" s="18" t="s">
        <v>134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81</v>
      </c>
      <c r="BK268" s="233">
        <f>ROUND(I268*H268,2)</f>
        <v>0</v>
      </c>
      <c r="BL268" s="18" t="s">
        <v>140</v>
      </c>
      <c r="BM268" s="232" t="s">
        <v>497</v>
      </c>
    </row>
    <row r="269" s="2" customFormat="1">
      <c r="A269" s="39"/>
      <c r="B269" s="40"/>
      <c r="C269" s="41"/>
      <c r="D269" s="234" t="s">
        <v>141</v>
      </c>
      <c r="E269" s="41"/>
      <c r="F269" s="235" t="s">
        <v>496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141</v>
      </c>
      <c r="AU269" s="18" t="s">
        <v>83</v>
      </c>
    </row>
    <row r="270" s="2" customFormat="1">
      <c r="A270" s="39"/>
      <c r="B270" s="40"/>
      <c r="C270" s="41"/>
      <c r="D270" s="234" t="s">
        <v>143</v>
      </c>
      <c r="E270" s="41"/>
      <c r="F270" s="239" t="s">
        <v>498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143</v>
      </c>
      <c r="AU270" s="18" t="s">
        <v>83</v>
      </c>
    </row>
    <row r="271" s="2" customFormat="1" ht="24.15" customHeight="1">
      <c r="A271" s="39"/>
      <c r="B271" s="40"/>
      <c r="C271" s="220" t="s">
        <v>499</v>
      </c>
      <c r="D271" s="220" t="s">
        <v>136</v>
      </c>
      <c r="E271" s="221" t="s">
        <v>308</v>
      </c>
      <c r="F271" s="222" t="s">
        <v>309</v>
      </c>
      <c r="G271" s="223" t="s">
        <v>265</v>
      </c>
      <c r="H271" s="224">
        <v>5.9219999999999997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38</v>
      </c>
      <c r="O271" s="92"/>
      <c r="P271" s="230">
        <f>O271*H271</f>
        <v>0</v>
      </c>
      <c r="Q271" s="230">
        <v>0.40000000000000002</v>
      </c>
      <c r="R271" s="230">
        <f>Q271*H271</f>
        <v>2.3687999999999998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140</v>
      </c>
      <c r="AT271" s="232" t="s">
        <v>136</v>
      </c>
      <c r="AU271" s="232" t="s">
        <v>83</v>
      </c>
      <c r="AY271" s="18" t="s">
        <v>134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81</v>
      </c>
      <c r="BK271" s="233">
        <f>ROUND(I271*H271,2)</f>
        <v>0</v>
      </c>
      <c r="BL271" s="18" t="s">
        <v>140</v>
      </c>
      <c r="BM271" s="232" t="s">
        <v>500</v>
      </c>
    </row>
    <row r="272" s="2" customFormat="1">
      <c r="A272" s="39"/>
      <c r="B272" s="40"/>
      <c r="C272" s="41"/>
      <c r="D272" s="234" t="s">
        <v>141</v>
      </c>
      <c r="E272" s="41"/>
      <c r="F272" s="235" t="s">
        <v>309</v>
      </c>
      <c r="G272" s="41"/>
      <c r="H272" s="41"/>
      <c r="I272" s="236"/>
      <c r="J272" s="41"/>
      <c r="K272" s="41"/>
      <c r="L272" s="45"/>
      <c r="M272" s="237"/>
      <c r="N272" s="23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141</v>
      </c>
      <c r="AU272" s="18" t="s">
        <v>83</v>
      </c>
    </row>
    <row r="273" s="2" customFormat="1">
      <c r="A273" s="39"/>
      <c r="B273" s="40"/>
      <c r="C273" s="41"/>
      <c r="D273" s="234" t="s">
        <v>143</v>
      </c>
      <c r="E273" s="41"/>
      <c r="F273" s="239" t="s">
        <v>501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83</v>
      </c>
    </row>
    <row r="274" s="2" customFormat="1" ht="24.15" customHeight="1">
      <c r="A274" s="39"/>
      <c r="B274" s="40"/>
      <c r="C274" s="220" t="s">
        <v>238</v>
      </c>
      <c r="D274" s="220" t="s">
        <v>136</v>
      </c>
      <c r="E274" s="221" t="s">
        <v>502</v>
      </c>
      <c r="F274" s="222" t="s">
        <v>503</v>
      </c>
      <c r="G274" s="223" t="s">
        <v>147</v>
      </c>
      <c r="H274" s="224">
        <v>0.81999999999999995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38</v>
      </c>
      <c r="O274" s="92"/>
      <c r="P274" s="230">
        <f>O274*H274</f>
        <v>0</v>
      </c>
      <c r="Q274" s="230">
        <v>2.5018699999999998</v>
      </c>
      <c r="R274" s="230">
        <f>Q274*H274</f>
        <v>2.0515333999999998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140</v>
      </c>
      <c r="AT274" s="232" t="s">
        <v>136</v>
      </c>
      <c r="AU274" s="232" t="s">
        <v>83</v>
      </c>
      <c r="AY274" s="18" t="s">
        <v>134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81</v>
      </c>
      <c r="BK274" s="233">
        <f>ROUND(I274*H274,2)</f>
        <v>0</v>
      </c>
      <c r="BL274" s="18" t="s">
        <v>140</v>
      </c>
      <c r="BM274" s="232" t="s">
        <v>504</v>
      </c>
    </row>
    <row r="275" s="2" customFormat="1">
      <c r="A275" s="39"/>
      <c r="B275" s="40"/>
      <c r="C275" s="41"/>
      <c r="D275" s="234" t="s">
        <v>141</v>
      </c>
      <c r="E275" s="41"/>
      <c r="F275" s="235" t="s">
        <v>503</v>
      </c>
      <c r="G275" s="41"/>
      <c r="H275" s="41"/>
      <c r="I275" s="236"/>
      <c r="J275" s="41"/>
      <c r="K275" s="41"/>
      <c r="L275" s="45"/>
      <c r="M275" s="237"/>
      <c r="N275" s="23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141</v>
      </c>
      <c r="AU275" s="18" t="s">
        <v>83</v>
      </c>
    </row>
    <row r="276" s="2" customFormat="1">
      <c r="A276" s="39"/>
      <c r="B276" s="40"/>
      <c r="C276" s="41"/>
      <c r="D276" s="234" t="s">
        <v>143</v>
      </c>
      <c r="E276" s="41"/>
      <c r="F276" s="239" t="s">
        <v>505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143</v>
      </c>
      <c r="AU276" s="18" t="s">
        <v>83</v>
      </c>
    </row>
    <row r="277" s="13" customFormat="1">
      <c r="A277" s="13"/>
      <c r="B277" s="240"/>
      <c r="C277" s="241"/>
      <c r="D277" s="234" t="s">
        <v>150</v>
      </c>
      <c r="E277" s="242" t="s">
        <v>1</v>
      </c>
      <c r="F277" s="243" t="s">
        <v>506</v>
      </c>
      <c r="G277" s="241"/>
      <c r="H277" s="244">
        <v>0.81999999999999995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150</v>
      </c>
      <c r="AU277" s="250" t="s">
        <v>83</v>
      </c>
      <c r="AV277" s="13" t="s">
        <v>83</v>
      </c>
      <c r="AW277" s="13" t="s">
        <v>30</v>
      </c>
      <c r="AX277" s="13" t="s">
        <v>73</v>
      </c>
      <c r="AY277" s="250" t="s">
        <v>134</v>
      </c>
    </row>
    <row r="278" s="14" customFormat="1">
      <c r="A278" s="14"/>
      <c r="B278" s="251"/>
      <c r="C278" s="252"/>
      <c r="D278" s="234" t="s">
        <v>150</v>
      </c>
      <c r="E278" s="253" t="s">
        <v>1</v>
      </c>
      <c r="F278" s="254" t="s">
        <v>152</v>
      </c>
      <c r="G278" s="252"/>
      <c r="H278" s="255">
        <v>0.81999999999999995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150</v>
      </c>
      <c r="AU278" s="261" t="s">
        <v>83</v>
      </c>
      <c r="AV278" s="14" t="s">
        <v>140</v>
      </c>
      <c r="AW278" s="14" t="s">
        <v>30</v>
      </c>
      <c r="AX278" s="14" t="s">
        <v>81</v>
      </c>
      <c r="AY278" s="261" t="s">
        <v>134</v>
      </c>
    </row>
    <row r="279" s="2" customFormat="1" ht="33" customHeight="1">
      <c r="A279" s="39"/>
      <c r="B279" s="40"/>
      <c r="C279" s="220" t="s">
        <v>507</v>
      </c>
      <c r="D279" s="220" t="s">
        <v>136</v>
      </c>
      <c r="E279" s="221" t="s">
        <v>508</v>
      </c>
      <c r="F279" s="222" t="s">
        <v>509</v>
      </c>
      <c r="G279" s="223" t="s">
        <v>265</v>
      </c>
      <c r="H279" s="224">
        <v>5.9219999999999997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1.0311999999999999</v>
      </c>
      <c r="R279" s="230">
        <f>Q279*H279</f>
        <v>6.1067663999999988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140</v>
      </c>
      <c r="AT279" s="232" t="s">
        <v>136</v>
      </c>
      <c r="AU279" s="232" t="s">
        <v>83</v>
      </c>
      <c r="AY279" s="18" t="s">
        <v>134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81</v>
      </c>
      <c r="BK279" s="233">
        <f>ROUND(I279*H279,2)</f>
        <v>0</v>
      </c>
      <c r="BL279" s="18" t="s">
        <v>140</v>
      </c>
      <c r="BM279" s="232" t="s">
        <v>510</v>
      </c>
    </row>
    <row r="280" s="2" customFormat="1">
      <c r="A280" s="39"/>
      <c r="B280" s="40"/>
      <c r="C280" s="41"/>
      <c r="D280" s="234" t="s">
        <v>141</v>
      </c>
      <c r="E280" s="41"/>
      <c r="F280" s="235" t="s">
        <v>509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141</v>
      </c>
      <c r="AU280" s="18" t="s">
        <v>83</v>
      </c>
    </row>
    <row r="281" s="2" customFormat="1">
      <c r="A281" s="39"/>
      <c r="B281" s="40"/>
      <c r="C281" s="41"/>
      <c r="D281" s="234" t="s">
        <v>143</v>
      </c>
      <c r="E281" s="41"/>
      <c r="F281" s="239" t="s">
        <v>511</v>
      </c>
      <c r="G281" s="41"/>
      <c r="H281" s="41"/>
      <c r="I281" s="236"/>
      <c r="J281" s="41"/>
      <c r="K281" s="41"/>
      <c r="L281" s="45"/>
      <c r="M281" s="237"/>
      <c r="N281" s="23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83</v>
      </c>
    </row>
    <row r="282" s="13" customFormat="1">
      <c r="A282" s="13"/>
      <c r="B282" s="240"/>
      <c r="C282" s="241"/>
      <c r="D282" s="234" t="s">
        <v>150</v>
      </c>
      <c r="E282" s="242" t="s">
        <v>1</v>
      </c>
      <c r="F282" s="243" t="s">
        <v>512</v>
      </c>
      <c r="G282" s="241"/>
      <c r="H282" s="244">
        <v>5.9219999999999997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150</v>
      </c>
      <c r="AU282" s="250" t="s">
        <v>83</v>
      </c>
      <c r="AV282" s="13" t="s">
        <v>83</v>
      </c>
      <c r="AW282" s="13" t="s">
        <v>30</v>
      </c>
      <c r="AX282" s="13" t="s">
        <v>73</v>
      </c>
      <c r="AY282" s="250" t="s">
        <v>134</v>
      </c>
    </row>
    <row r="283" s="14" customFormat="1">
      <c r="A283" s="14"/>
      <c r="B283" s="251"/>
      <c r="C283" s="252"/>
      <c r="D283" s="234" t="s">
        <v>150</v>
      </c>
      <c r="E283" s="253" t="s">
        <v>1</v>
      </c>
      <c r="F283" s="254" t="s">
        <v>152</v>
      </c>
      <c r="G283" s="252"/>
      <c r="H283" s="255">
        <v>5.9219999999999997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150</v>
      </c>
      <c r="AU283" s="261" t="s">
        <v>83</v>
      </c>
      <c r="AV283" s="14" t="s">
        <v>140</v>
      </c>
      <c r="AW283" s="14" t="s">
        <v>30</v>
      </c>
      <c r="AX283" s="14" t="s">
        <v>81</v>
      </c>
      <c r="AY283" s="261" t="s">
        <v>134</v>
      </c>
    </row>
    <row r="284" s="12" customFormat="1" ht="22.8" customHeight="1">
      <c r="A284" s="12"/>
      <c r="B284" s="204"/>
      <c r="C284" s="205"/>
      <c r="D284" s="206" t="s">
        <v>72</v>
      </c>
      <c r="E284" s="218" t="s">
        <v>166</v>
      </c>
      <c r="F284" s="218" t="s">
        <v>513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SUM(P285:P368)</f>
        <v>0</v>
      </c>
      <c r="Q284" s="212"/>
      <c r="R284" s="213">
        <f>SUM(R285:R368)</f>
        <v>607.43934839999986</v>
      </c>
      <c r="S284" s="212"/>
      <c r="T284" s="214">
        <f>SUM(T285:T368)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81</v>
      </c>
      <c r="AT284" s="216" t="s">
        <v>72</v>
      </c>
      <c r="AU284" s="216" t="s">
        <v>81</v>
      </c>
      <c r="AY284" s="215" t="s">
        <v>134</v>
      </c>
      <c r="BK284" s="217">
        <f>SUM(BK285:BK368)</f>
        <v>0</v>
      </c>
    </row>
    <row r="285" s="2" customFormat="1" ht="16.5" customHeight="1">
      <c r="A285" s="39"/>
      <c r="B285" s="40"/>
      <c r="C285" s="220" t="s">
        <v>243</v>
      </c>
      <c r="D285" s="220" t="s">
        <v>136</v>
      </c>
      <c r="E285" s="221" t="s">
        <v>514</v>
      </c>
      <c r="F285" s="222" t="s">
        <v>515</v>
      </c>
      <c r="G285" s="223" t="s">
        <v>265</v>
      </c>
      <c r="H285" s="224">
        <v>171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0.23000000000000001</v>
      </c>
      <c r="R285" s="230">
        <f>Q285*H285</f>
        <v>39.329999999999998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140</v>
      </c>
      <c r="AT285" s="232" t="s">
        <v>136</v>
      </c>
      <c r="AU285" s="232" t="s">
        <v>83</v>
      </c>
      <c r="AY285" s="18" t="s">
        <v>134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81</v>
      </c>
      <c r="BK285" s="233">
        <f>ROUND(I285*H285,2)</f>
        <v>0</v>
      </c>
      <c r="BL285" s="18" t="s">
        <v>140</v>
      </c>
      <c r="BM285" s="232" t="s">
        <v>329</v>
      </c>
    </row>
    <row r="286" s="2" customFormat="1">
      <c r="A286" s="39"/>
      <c r="B286" s="40"/>
      <c r="C286" s="41"/>
      <c r="D286" s="234" t="s">
        <v>141</v>
      </c>
      <c r="E286" s="41"/>
      <c r="F286" s="235" t="s">
        <v>515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141</v>
      </c>
      <c r="AU286" s="18" t="s">
        <v>83</v>
      </c>
    </row>
    <row r="287" s="2" customFormat="1">
      <c r="A287" s="39"/>
      <c r="B287" s="40"/>
      <c r="C287" s="41"/>
      <c r="D287" s="234" t="s">
        <v>143</v>
      </c>
      <c r="E287" s="41"/>
      <c r="F287" s="239" t="s">
        <v>516</v>
      </c>
      <c r="G287" s="41"/>
      <c r="H287" s="41"/>
      <c r="I287" s="236"/>
      <c r="J287" s="41"/>
      <c r="K287" s="41"/>
      <c r="L287" s="45"/>
      <c r="M287" s="237"/>
      <c r="N287" s="23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83</v>
      </c>
    </row>
    <row r="288" s="15" customFormat="1">
      <c r="A288" s="15"/>
      <c r="B288" s="277"/>
      <c r="C288" s="278"/>
      <c r="D288" s="234" t="s">
        <v>150</v>
      </c>
      <c r="E288" s="279" t="s">
        <v>1</v>
      </c>
      <c r="F288" s="280" t="s">
        <v>517</v>
      </c>
      <c r="G288" s="278"/>
      <c r="H288" s="279" t="s">
        <v>1</v>
      </c>
      <c r="I288" s="281"/>
      <c r="J288" s="278"/>
      <c r="K288" s="278"/>
      <c r="L288" s="282"/>
      <c r="M288" s="283"/>
      <c r="N288" s="284"/>
      <c r="O288" s="284"/>
      <c r="P288" s="284"/>
      <c r="Q288" s="284"/>
      <c r="R288" s="284"/>
      <c r="S288" s="284"/>
      <c r="T288" s="28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6" t="s">
        <v>150</v>
      </c>
      <c r="AU288" s="286" t="s">
        <v>83</v>
      </c>
      <c r="AV288" s="15" t="s">
        <v>81</v>
      </c>
      <c r="AW288" s="15" t="s">
        <v>30</v>
      </c>
      <c r="AX288" s="15" t="s">
        <v>73</v>
      </c>
      <c r="AY288" s="286" t="s">
        <v>134</v>
      </c>
    </row>
    <row r="289" s="13" customFormat="1">
      <c r="A289" s="13"/>
      <c r="B289" s="240"/>
      <c r="C289" s="241"/>
      <c r="D289" s="234" t="s">
        <v>150</v>
      </c>
      <c r="E289" s="242" t="s">
        <v>1</v>
      </c>
      <c r="F289" s="243" t="s">
        <v>518</v>
      </c>
      <c r="G289" s="241"/>
      <c r="H289" s="244">
        <v>87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150</v>
      </c>
      <c r="AU289" s="250" t="s">
        <v>83</v>
      </c>
      <c r="AV289" s="13" t="s">
        <v>83</v>
      </c>
      <c r="AW289" s="13" t="s">
        <v>30</v>
      </c>
      <c r="AX289" s="13" t="s">
        <v>73</v>
      </c>
      <c r="AY289" s="250" t="s">
        <v>134</v>
      </c>
    </row>
    <row r="290" s="13" customFormat="1">
      <c r="A290" s="13"/>
      <c r="B290" s="240"/>
      <c r="C290" s="241"/>
      <c r="D290" s="234" t="s">
        <v>150</v>
      </c>
      <c r="E290" s="242" t="s">
        <v>1</v>
      </c>
      <c r="F290" s="243" t="s">
        <v>519</v>
      </c>
      <c r="G290" s="241"/>
      <c r="H290" s="244">
        <v>84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150</v>
      </c>
      <c r="AU290" s="250" t="s">
        <v>83</v>
      </c>
      <c r="AV290" s="13" t="s">
        <v>83</v>
      </c>
      <c r="AW290" s="13" t="s">
        <v>30</v>
      </c>
      <c r="AX290" s="13" t="s">
        <v>73</v>
      </c>
      <c r="AY290" s="250" t="s">
        <v>134</v>
      </c>
    </row>
    <row r="291" s="14" customFormat="1">
      <c r="A291" s="14"/>
      <c r="B291" s="251"/>
      <c r="C291" s="252"/>
      <c r="D291" s="234" t="s">
        <v>150</v>
      </c>
      <c r="E291" s="253" t="s">
        <v>1</v>
      </c>
      <c r="F291" s="254" t="s">
        <v>152</v>
      </c>
      <c r="G291" s="252"/>
      <c r="H291" s="255">
        <v>171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150</v>
      </c>
      <c r="AU291" s="261" t="s">
        <v>83</v>
      </c>
      <c r="AV291" s="14" t="s">
        <v>140</v>
      </c>
      <c r="AW291" s="14" t="s">
        <v>30</v>
      </c>
      <c r="AX291" s="14" t="s">
        <v>81</v>
      </c>
      <c r="AY291" s="261" t="s">
        <v>134</v>
      </c>
    </row>
    <row r="292" s="2" customFormat="1" ht="16.5" customHeight="1">
      <c r="A292" s="39"/>
      <c r="B292" s="40"/>
      <c r="C292" s="220" t="s">
        <v>520</v>
      </c>
      <c r="D292" s="220" t="s">
        <v>136</v>
      </c>
      <c r="E292" s="221" t="s">
        <v>521</v>
      </c>
      <c r="F292" s="222" t="s">
        <v>522</v>
      </c>
      <c r="G292" s="223" t="s">
        <v>265</v>
      </c>
      <c r="H292" s="224">
        <v>908.87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0.34499999999999997</v>
      </c>
      <c r="R292" s="230">
        <f>Q292*H292</f>
        <v>313.56014999999996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140</v>
      </c>
      <c r="AT292" s="232" t="s">
        <v>136</v>
      </c>
      <c r="AU292" s="232" t="s">
        <v>83</v>
      </c>
      <c r="AY292" s="18" t="s">
        <v>134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81</v>
      </c>
      <c r="BK292" s="233">
        <f>ROUND(I292*H292,2)</f>
        <v>0</v>
      </c>
      <c r="BL292" s="18" t="s">
        <v>140</v>
      </c>
      <c r="BM292" s="232" t="s">
        <v>523</v>
      </c>
    </row>
    <row r="293" s="2" customFormat="1">
      <c r="A293" s="39"/>
      <c r="B293" s="40"/>
      <c r="C293" s="41"/>
      <c r="D293" s="234" t="s">
        <v>141</v>
      </c>
      <c r="E293" s="41"/>
      <c r="F293" s="235" t="s">
        <v>522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83</v>
      </c>
    </row>
    <row r="294" s="15" customFormat="1">
      <c r="A294" s="15"/>
      <c r="B294" s="277"/>
      <c r="C294" s="278"/>
      <c r="D294" s="234" t="s">
        <v>150</v>
      </c>
      <c r="E294" s="279" t="s">
        <v>1</v>
      </c>
      <c r="F294" s="280" t="s">
        <v>524</v>
      </c>
      <c r="G294" s="278"/>
      <c r="H294" s="279" t="s">
        <v>1</v>
      </c>
      <c r="I294" s="281"/>
      <c r="J294" s="278"/>
      <c r="K294" s="278"/>
      <c r="L294" s="282"/>
      <c r="M294" s="283"/>
      <c r="N294" s="284"/>
      <c r="O294" s="284"/>
      <c r="P294" s="284"/>
      <c r="Q294" s="284"/>
      <c r="R294" s="284"/>
      <c r="S294" s="284"/>
      <c r="T294" s="28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6" t="s">
        <v>150</v>
      </c>
      <c r="AU294" s="286" t="s">
        <v>83</v>
      </c>
      <c r="AV294" s="15" t="s">
        <v>81</v>
      </c>
      <c r="AW294" s="15" t="s">
        <v>30</v>
      </c>
      <c r="AX294" s="15" t="s">
        <v>73</v>
      </c>
      <c r="AY294" s="286" t="s">
        <v>134</v>
      </c>
    </row>
    <row r="295" s="13" customFormat="1">
      <c r="A295" s="13"/>
      <c r="B295" s="240"/>
      <c r="C295" s="241"/>
      <c r="D295" s="234" t="s">
        <v>150</v>
      </c>
      <c r="E295" s="242" t="s">
        <v>1</v>
      </c>
      <c r="F295" s="243" t="s">
        <v>525</v>
      </c>
      <c r="G295" s="241"/>
      <c r="H295" s="244">
        <v>210.21000000000001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150</v>
      </c>
      <c r="AU295" s="250" t="s">
        <v>83</v>
      </c>
      <c r="AV295" s="13" t="s">
        <v>83</v>
      </c>
      <c r="AW295" s="13" t="s">
        <v>30</v>
      </c>
      <c r="AX295" s="13" t="s">
        <v>73</v>
      </c>
      <c r="AY295" s="250" t="s">
        <v>134</v>
      </c>
    </row>
    <row r="296" s="13" customFormat="1">
      <c r="A296" s="13"/>
      <c r="B296" s="240"/>
      <c r="C296" s="241"/>
      <c r="D296" s="234" t="s">
        <v>150</v>
      </c>
      <c r="E296" s="242" t="s">
        <v>1</v>
      </c>
      <c r="F296" s="243" t="s">
        <v>526</v>
      </c>
      <c r="G296" s="241"/>
      <c r="H296" s="244">
        <v>241.74199999999999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150</v>
      </c>
      <c r="AU296" s="250" t="s">
        <v>83</v>
      </c>
      <c r="AV296" s="13" t="s">
        <v>83</v>
      </c>
      <c r="AW296" s="13" t="s">
        <v>30</v>
      </c>
      <c r="AX296" s="13" t="s">
        <v>73</v>
      </c>
      <c r="AY296" s="250" t="s">
        <v>134</v>
      </c>
    </row>
    <row r="297" s="15" customFormat="1">
      <c r="A297" s="15"/>
      <c r="B297" s="277"/>
      <c r="C297" s="278"/>
      <c r="D297" s="234" t="s">
        <v>150</v>
      </c>
      <c r="E297" s="279" t="s">
        <v>1</v>
      </c>
      <c r="F297" s="280" t="s">
        <v>527</v>
      </c>
      <c r="G297" s="278"/>
      <c r="H297" s="279" t="s">
        <v>1</v>
      </c>
      <c r="I297" s="281"/>
      <c r="J297" s="278"/>
      <c r="K297" s="278"/>
      <c r="L297" s="282"/>
      <c r="M297" s="283"/>
      <c r="N297" s="284"/>
      <c r="O297" s="284"/>
      <c r="P297" s="284"/>
      <c r="Q297" s="284"/>
      <c r="R297" s="284"/>
      <c r="S297" s="284"/>
      <c r="T297" s="28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6" t="s">
        <v>150</v>
      </c>
      <c r="AU297" s="286" t="s">
        <v>83</v>
      </c>
      <c r="AV297" s="15" t="s">
        <v>81</v>
      </c>
      <c r="AW297" s="15" t="s">
        <v>30</v>
      </c>
      <c r="AX297" s="15" t="s">
        <v>73</v>
      </c>
      <c r="AY297" s="286" t="s">
        <v>134</v>
      </c>
    </row>
    <row r="298" s="13" customFormat="1">
      <c r="A298" s="13"/>
      <c r="B298" s="240"/>
      <c r="C298" s="241"/>
      <c r="D298" s="234" t="s">
        <v>150</v>
      </c>
      <c r="E298" s="242" t="s">
        <v>1</v>
      </c>
      <c r="F298" s="243" t="s">
        <v>528</v>
      </c>
      <c r="G298" s="241"/>
      <c r="H298" s="244">
        <v>212.52000000000001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150</v>
      </c>
      <c r="AU298" s="250" t="s">
        <v>83</v>
      </c>
      <c r="AV298" s="13" t="s">
        <v>83</v>
      </c>
      <c r="AW298" s="13" t="s">
        <v>30</v>
      </c>
      <c r="AX298" s="13" t="s">
        <v>73</v>
      </c>
      <c r="AY298" s="250" t="s">
        <v>134</v>
      </c>
    </row>
    <row r="299" s="13" customFormat="1">
      <c r="A299" s="13"/>
      <c r="B299" s="240"/>
      <c r="C299" s="241"/>
      <c r="D299" s="234" t="s">
        <v>150</v>
      </c>
      <c r="E299" s="242" t="s">
        <v>1</v>
      </c>
      <c r="F299" s="243" t="s">
        <v>529</v>
      </c>
      <c r="G299" s="241"/>
      <c r="H299" s="244">
        <v>244.398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150</v>
      </c>
      <c r="AU299" s="250" t="s">
        <v>83</v>
      </c>
      <c r="AV299" s="13" t="s">
        <v>83</v>
      </c>
      <c r="AW299" s="13" t="s">
        <v>30</v>
      </c>
      <c r="AX299" s="13" t="s">
        <v>73</v>
      </c>
      <c r="AY299" s="250" t="s">
        <v>134</v>
      </c>
    </row>
    <row r="300" s="14" customFormat="1">
      <c r="A300" s="14"/>
      <c r="B300" s="251"/>
      <c r="C300" s="252"/>
      <c r="D300" s="234" t="s">
        <v>150</v>
      </c>
      <c r="E300" s="253" t="s">
        <v>1</v>
      </c>
      <c r="F300" s="254" t="s">
        <v>152</v>
      </c>
      <c r="G300" s="252"/>
      <c r="H300" s="255">
        <v>908.87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150</v>
      </c>
      <c r="AU300" s="261" t="s">
        <v>83</v>
      </c>
      <c r="AV300" s="14" t="s">
        <v>140</v>
      </c>
      <c r="AW300" s="14" t="s">
        <v>30</v>
      </c>
      <c r="AX300" s="14" t="s">
        <v>81</v>
      </c>
      <c r="AY300" s="261" t="s">
        <v>134</v>
      </c>
    </row>
    <row r="301" s="2" customFormat="1" ht="16.5" customHeight="1">
      <c r="A301" s="39"/>
      <c r="B301" s="40"/>
      <c r="C301" s="220" t="s">
        <v>252</v>
      </c>
      <c r="D301" s="220" t="s">
        <v>136</v>
      </c>
      <c r="E301" s="221" t="s">
        <v>530</v>
      </c>
      <c r="F301" s="222" t="s">
        <v>531</v>
      </c>
      <c r="G301" s="223" t="s">
        <v>265</v>
      </c>
      <c r="H301" s="224">
        <v>19.965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38</v>
      </c>
      <c r="O301" s="92"/>
      <c r="P301" s="230">
        <f>O301*H301</f>
        <v>0</v>
      </c>
      <c r="Q301" s="230">
        <v>0.57499999999999996</v>
      </c>
      <c r="R301" s="230">
        <f>Q301*H301</f>
        <v>11.479875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140</v>
      </c>
      <c r="AT301" s="232" t="s">
        <v>136</v>
      </c>
      <c r="AU301" s="232" t="s">
        <v>83</v>
      </c>
      <c r="AY301" s="18" t="s">
        <v>134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81</v>
      </c>
      <c r="BK301" s="233">
        <f>ROUND(I301*H301,2)</f>
        <v>0</v>
      </c>
      <c r="BL301" s="18" t="s">
        <v>140</v>
      </c>
      <c r="BM301" s="232" t="s">
        <v>532</v>
      </c>
    </row>
    <row r="302" s="2" customFormat="1">
      <c r="A302" s="39"/>
      <c r="B302" s="40"/>
      <c r="C302" s="41"/>
      <c r="D302" s="234" t="s">
        <v>141</v>
      </c>
      <c r="E302" s="41"/>
      <c r="F302" s="235" t="s">
        <v>531</v>
      </c>
      <c r="G302" s="41"/>
      <c r="H302" s="41"/>
      <c r="I302" s="236"/>
      <c r="J302" s="41"/>
      <c r="K302" s="41"/>
      <c r="L302" s="45"/>
      <c r="M302" s="237"/>
      <c r="N302" s="23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141</v>
      </c>
      <c r="AU302" s="18" t="s">
        <v>83</v>
      </c>
    </row>
    <row r="303" s="2" customFormat="1">
      <c r="A303" s="39"/>
      <c r="B303" s="40"/>
      <c r="C303" s="41"/>
      <c r="D303" s="234" t="s">
        <v>143</v>
      </c>
      <c r="E303" s="41"/>
      <c r="F303" s="239" t="s">
        <v>533</v>
      </c>
      <c r="G303" s="41"/>
      <c r="H303" s="41"/>
      <c r="I303" s="236"/>
      <c r="J303" s="41"/>
      <c r="K303" s="41"/>
      <c r="L303" s="45"/>
      <c r="M303" s="237"/>
      <c r="N303" s="23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143</v>
      </c>
      <c r="AU303" s="18" t="s">
        <v>83</v>
      </c>
    </row>
    <row r="304" s="13" customFormat="1">
      <c r="A304" s="13"/>
      <c r="B304" s="240"/>
      <c r="C304" s="241"/>
      <c r="D304" s="234" t="s">
        <v>150</v>
      </c>
      <c r="E304" s="242" t="s">
        <v>1</v>
      </c>
      <c r="F304" s="243" t="s">
        <v>534</v>
      </c>
      <c r="G304" s="241"/>
      <c r="H304" s="244">
        <v>19.965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150</v>
      </c>
      <c r="AU304" s="250" t="s">
        <v>83</v>
      </c>
      <c r="AV304" s="13" t="s">
        <v>83</v>
      </c>
      <c r="AW304" s="13" t="s">
        <v>30</v>
      </c>
      <c r="AX304" s="13" t="s">
        <v>73</v>
      </c>
      <c r="AY304" s="250" t="s">
        <v>134</v>
      </c>
    </row>
    <row r="305" s="14" customFormat="1">
      <c r="A305" s="14"/>
      <c r="B305" s="251"/>
      <c r="C305" s="252"/>
      <c r="D305" s="234" t="s">
        <v>150</v>
      </c>
      <c r="E305" s="253" t="s">
        <v>1</v>
      </c>
      <c r="F305" s="254" t="s">
        <v>152</v>
      </c>
      <c r="G305" s="252"/>
      <c r="H305" s="255">
        <v>19.965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150</v>
      </c>
      <c r="AU305" s="261" t="s">
        <v>83</v>
      </c>
      <c r="AV305" s="14" t="s">
        <v>140</v>
      </c>
      <c r="AW305" s="14" t="s">
        <v>30</v>
      </c>
      <c r="AX305" s="14" t="s">
        <v>81</v>
      </c>
      <c r="AY305" s="261" t="s">
        <v>134</v>
      </c>
    </row>
    <row r="306" s="2" customFormat="1" ht="33" customHeight="1">
      <c r="A306" s="39"/>
      <c r="B306" s="40"/>
      <c r="C306" s="220" t="s">
        <v>535</v>
      </c>
      <c r="D306" s="220" t="s">
        <v>136</v>
      </c>
      <c r="E306" s="221" t="s">
        <v>536</v>
      </c>
      <c r="F306" s="222" t="s">
        <v>537</v>
      </c>
      <c r="G306" s="223" t="s">
        <v>265</v>
      </c>
      <c r="H306" s="224">
        <v>384.30000000000001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0.13188</v>
      </c>
      <c r="R306" s="230">
        <f>Q306*H306</f>
        <v>50.681483999999998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140</v>
      </c>
      <c r="AT306" s="232" t="s">
        <v>136</v>
      </c>
      <c r="AU306" s="232" t="s">
        <v>83</v>
      </c>
      <c r="AY306" s="18" t="s">
        <v>134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81</v>
      </c>
      <c r="BK306" s="233">
        <f>ROUND(I306*H306,2)</f>
        <v>0</v>
      </c>
      <c r="BL306" s="18" t="s">
        <v>140</v>
      </c>
      <c r="BM306" s="232" t="s">
        <v>538</v>
      </c>
    </row>
    <row r="307" s="2" customFormat="1">
      <c r="A307" s="39"/>
      <c r="B307" s="40"/>
      <c r="C307" s="41"/>
      <c r="D307" s="234" t="s">
        <v>141</v>
      </c>
      <c r="E307" s="41"/>
      <c r="F307" s="235" t="s">
        <v>537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141</v>
      </c>
      <c r="AU307" s="18" t="s">
        <v>83</v>
      </c>
    </row>
    <row r="308" s="2" customFormat="1">
      <c r="A308" s="39"/>
      <c r="B308" s="40"/>
      <c r="C308" s="41"/>
      <c r="D308" s="234" t="s">
        <v>143</v>
      </c>
      <c r="E308" s="41"/>
      <c r="F308" s="239" t="s">
        <v>539</v>
      </c>
      <c r="G308" s="41"/>
      <c r="H308" s="41"/>
      <c r="I308" s="236"/>
      <c r="J308" s="41"/>
      <c r="K308" s="41"/>
      <c r="L308" s="45"/>
      <c r="M308" s="237"/>
      <c r="N308" s="238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143</v>
      </c>
      <c r="AU308" s="18" t="s">
        <v>83</v>
      </c>
    </row>
    <row r="309" s="15" customFormat="1">
      <c r="A309" s="15"/>
      <c r="B309" s="277"/>
      <c r="C309" s="278"/>
      <c r="D309" s="234" t="s">
        <v>150</v>
      </c>
      <c r="E309" s="279" t="s">
        <v>1</v>
      </c>
      <c r="F309" s="280" t="s">
        <v>540</v>
      </c>
      <c r="G309" s="278"/>
      <c r="H309" s="279" t="s">
        <v>1</v>
      </c>
      <c r="I309" s="281"/>
      <c r="J309" s="278"/>
      <c r="K309" s="278"/>
      <c r="L309" s="282"/>
      <c r="M309" s="283"/>
      <c r="N309" s="284"/>
      <c r="O309" s="284"/>
      <c r="P309" s="284"/>
      <c r="Q309" s="284"/>
      <c r="R309" s="284"/>
      <c r="S309" s="284"/>
      <c r="T309" s="28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6" t="s">
        <v>150</v>
      </c>
      <c r="AU309" s="286" t="s">
        <v>83</v>
      </c>
      <c r="AV309" s="15" t="s">
        <v>81</v>
      </c>
      <c r="AW309" s="15" t="s">
        <v>30</v>
      </c>
      <c r="AX309" s="15" t="s">
        <v>73</v>
      </c>
      <c r="AY309" s="286" t="s">
        <v>134</v>
      </c>
    </row>
    <row r="310" s="13" customFormat="1">
      <c r="A310" s="13"/>
      <c r="B310" s="240"/>
      <c r="C310" s="241"/>
      <c r="D310" s="234" t="s">
        <v>150</v>
      </c>
      <c r="E310" s="242" t="s">
        <v>1</v>
      </c>
      <c r="F310" s="243" t="s">
        <v>541</v>
      </c>
      <c r="G310" s="241"/>
      <c r="H310" s="244">
        <v>191.09999999999999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150</v>
      </c>
      <c r="AU310" s="250" t="s">
        <v>83</v>
      </c>
      <c r="AV310" s="13" t="s">
        <v>83</v>
      </c>
      <c r="AW310" s="13" t="s">
        <v>30</v>
      </c>
      <c r="AX310" s="13" t="s">
        <v>73</v>
      </c>
      <c r="AY310" s="250" t="s">
        <v>134</v>
      </c>
    </row>
    <row r="311" s="13" customFormat="1">
      <c r="A311" s="13"/>
      <c r="B311" s="240"/>
      <c r="C311" s="241"/>
      <c r="D311" s="234" t="s">
        <v>150</v>
      </c>
      <c r="E311" s="242" t="s">
        <v>1</v>
      </c>
      <c r="F311" s="243" t="s">
        <v>542</v>
      </c>
      <c r="G311" s="241"/>
      <c r="H311" s="244">
        <v>193.19999999999999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150</v>
      </c>
      <c r="AU311" s="250" t="s">
        <v>83</v>
      </c>
      <c r="AV311" s="13" t="s">
        <v>83</v>
      </c>
      <c r="AW311" s="13" t="s">
        <v>30</v>
      </c>
      <c r="AX311" s="13" t="s">
        <v>73</v>
      </c>
      <c r="AY311" s="250" t="s">
        <v>134</v>
      </c>
    </row>
    <row r="312" s="14" customFormat="1">
      <c r="A312" s="14"/>
      <c r="B312" s="251"/>
      <c r="C312" s="252"/>
      <c r="D312" s="234" t="s">
        <v>150</v>
      </c>
      <c r="E312" s="253" t="s">
        <v>1</v>
      </c>
      <c r="F312" s="254" t="s">
        <v>152</v>
      </c>
      <c r="G312" s="252"/>
      <c r="H312" s="255">
        <v>384.29999999999995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150</v>
      </c>
      <c r="AU312" s="261" t="s">
        <v>83</v>
      </c>
      <c r="AV312" s="14" t="s">
        <v>140</v>
      </c>
      <c r="AW312" s="14" t="s">
        <v>30</v>
      </c>
      <c r="AX312" s="14" t="s">
        <v>81</v>
      </c>
      <c r="AY312" s="261" t="s">
        <v>134</v>
      </c>
    </row>
    <row r="313" s="2" customFormat="1" ht="16.5" customHeight="1">
      <c r="A313" s="39"/>
      <c r="B313" s="40"/>
      <c r="C313" s="220" t="s">
        <v>256</v>
      </c>
      <c r="D313" s="220" t="s">
        <v>136</v>
      </c>
      <c r="E313" s="221" t="s">
        <v>543</v>
      </c>
      <c r="F313" s="222" t="s">
        <v>544</v>
      </c>
      <c r="G313" s="223" t="s">
        <v>265</v>
      </c>
      <c r="H313" s="224">
        <v>182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38</v>
      </c>
      <c r="O313" s="92"/>
      <c r="P313" s="230">
        <f>O313*H313</f>
        <v>0</v>
      </c>
      <c r="Q313" s="230">
        <v>0.34499999999999997</v>
      </c>
      <c r="R313" s="230">
        <f>Q313*H313</f>
        <v>62.789999999999992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140</v>
      </c>
      <c r="AT313" s="232" t="s">
        <v>136</v>
      </c>
      <c r="AU313" s="232" t="s">
        <v>83</v>
      </c>
      <c r="AY313" s="18" t="s">
        <v>134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81</v>
      </c>
      <c r="BK313" s="233">
        <f>ROUND(I313*H313,2)</f>
        <v>0</v>
      </c>
      <c r="BL313" s="18" t="s">
        <v>140</v>
      </c>
      <c r="BM313" s="232" t="s">
        <v>545</v>
      </c>
    </row>
    <row r="314" s="2" customFormat="1">
      <c r="A314" s="39"/>
      <c r="B314" s="40"/>
      <c r="C314" s="41"/>
      <c r="D314" s="234" t="s">
        <v>141</v>
      </c>
      <c r="E314" s="41"/>
      <c r="F314" s="235" t="s">
        <v>544</v>
      </c>
      <c r="G314" s="41"/>
      <c r="H314" s="41"/>
      <c r="I314" s="236"/>
      <c r="J314" s="41"/>
      <c r="K314" s="41"/>
      <c r="L314" s="45"/>
      <c r="M314" s="237"/>
      <c r="N314" s="238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141</v>
      </c>
      <c r="AU314" s="18" t="s">
        <v>83</v>
      </c>
    </row>
    <row r="315" s="2" customFormat="1">
      <c r="A315" s="39"/>
      <c r="B315" s="40"/>
      <c r="C315" s="41"/>
      <c r="D315" s="234" t="s">
        <v>143</v>
      </c>
      <c r="E315" s="41"/>
      <c r="F315" s="239" t="s">
        <v>546</v>
      </c>
      <c r="G315" s="41"/>
      <c r="H315" s="41"/>
      <c r="I315" s="236"/>
      <c r="J315" s="41"/>
      <c r="K315" s="41"/>
      <c r="L315" s="45"/>
      <c r="M315" s="237"/>
      <c r="N315" s="238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143</v>
      </c>
      <c r="AU315" s="18" t="s">
        <v>83</v>
      </c>
    </row>
    <row r="316" s="15" customFormat="1">
      <c r="A316" s="15"/>
      <c r="B316" s="277"/>
      <c r="C316" s="278"/>
      <c r="D316" s="234" t="s">
        <v>150</v>
      </c>
      <c r="E316" s="279" t="s">
        <v>1</v>
      </c>
      <c r="F316" s="280" t="s">
        <v>413</v>
      </c>
      <c r="G316" s="278"/>
      <c r="H316" s="279" t="s">
        <v>1</v>
      </c>
      <c r="I316" s="281"/>
      <c r="J316" s="278"/>
      <c r="K316" s="278"/>
      <c r="L316" s="282"/>
      <c r="M316" s="283"/>
      <c r="N316" s="284"/>
      <c r="O316" s="284"/>
      <c r="P316" s="284"/>
      <c r="Q316" s="284"/>
      <c r="R316" s="284"/>
      <c r="S316" s="284"/>
      <c r="T316" s="28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6" t="s">
        <v>150</v>
      </c>
      <c r="AU316" s="286" t="s">
        <v>83</v>
      </c>
      <c r="AV316" s="15" t="s">
        <v>81</v>
      </c>
      <c r="AW316" s="15" t="s">
        <v>30</v>
      </c>
      <c r="AX316" s="15" t="s">
        <v>73</v>
      </c>
      <c r="AY316" s="286" t="s">
        <v>134</v>
      </c>
    </row>
    <row r="317" s="13" customFormat="1">
      <c r="A317" s="13"/>
      <c r="B317" s="240"/>
      <c r="C317" s="241"/>
      <c r="D317" s="234" t="s">
        <v>150</v>
      </c>
      <c r="E317" s="242" t="s">
        <v>1</v>
      </c>
      <c r="F317" s="243" t="s">
        <v>547</v>
      </c>
      <c r="G317" s="241"/>
      <c r="H317" s="244">
        <v>54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150</v>
      </c>
      <c r="AU317" s="250" t="s">
        <v>83</v>
      </c>
      <c r="AV317" s="13" t="s">
        <v>83</v>
      </c>
      <c r="AW317" s="13" t="s">
        <v>30</v>
      </c>
      <c r="AX317" s="13" t="s">
        <v>73</v>
      </c>
      <c r="AY317" s="250" t="s">
        <v>134</v>
      </c>
    </row>
    <row r="318" s="13" customFormat="1">
      <c r="A318" s="13"/>
      <c r="B318" s="240"/>
      <c r="C318" s="241"/>
      <c r="D318" s="234" t="s">
        <v>150</v>
      </c>
      <c r="E318" s="242" t="s">
        <v>1</v>
      </c>
      <c r="F318" s="243" t="s">
        <v>548</v>
      </c>
      <c r="G318" s="241"/>
      <c r="H318" s="244">
        <v>62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150</v>
      </c>
      <c r="AU318" s="250" t="s">
        <v>83</v>
      </c>
      <c r="AV318" s="13" t="s">
        <v>83</v>
      </c>
      <c r="AW318" s="13" t="s">
        <v>30</v>
      </c>
      <c r="AX318" s="13" t="s">
        <v>73</v>
      </c>
      <c r="AY318" s="250" t="s">
        <v>134</v>
      </c>
    </row>
    <row r="319" s="13" customFormat="1">
      <c r="A319" s="13"/>
      <c r="B319" s="240"/>
      <c r="C319" s="241"/>
      <c r="D319" s="234" t="s">
        <v>150</v>
      </c>
      <c r="E319" s="242" t="s">
        <v>1</v>
      </c>
      <c r="F319" s="243" t="s">
        <v>549</v>
      </c>
      <c r="G319" s="241"/>
      <c r="H319" s="244">
        <v>35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150</v>
      </c>
      <c r="AU319" s="250" t="s">
        <v>83</v>
      </c>
      <c r="AV319" s="13" t="s">
        <v>83</v>
      </c>
      <c r="AW319" s="13" t="s">
        <v>30</v>
      </c>
      <c r="AX319" s="13" t="s">
        <v>73</v>
      </c>
      <c r="AY319" s="250" t="s">
        <v>134</v>
      </c>
    </row>
    <row r="320" s="13" customFormat="1">
      <c r="A320" s="13"/>
      <c r="B320" s="240"/>
      <c r="C320" s="241"/>
      <c r="D320" s="234" t="s">
        <v>150</v>
      </c>
      <c r="E320" s="242" t="s">
        <v>1</v>
      </c>
      <c r="F320" s="243" t="s">
        <v>550</v>
      </c>
      <c r="G320" s="241"/>
      <c r="H320" s="244">
        <v>31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150</v>
      </c>
      <c r="AU320" s="250" t="s">
        <v>83</v>
      </c>
      <c r="AV320" s="13" t="s">
        <v>83</v>
      </c>
      <c r="AW320" s="13" t="s">
        <v>30</v>
      </c>
      <c r="AX320" s="13" t="s">
        <v>73</v>
      </c>
      <c r="AY320" s="250" t="s">
        <v>134</v>
      </c>
    </row>
    <row r="321" s="14" customFormat="1">
      <c r="A321" s="14"/>
      <c r="B321" s="251"/>
      <c r="C321" s="252"/>
      <c r="D321" s="234" t="s">
        <v>150</v>
      </c>
      <c r="E321" s="253" t="s">
        <v>1</v>
      </c>
      <c r="F321" s="254" t="s">
        <v>152</v>
      </c>
      <c r="G321" s="252"/>
      <c r="H321" s="255">
        <v>182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150</v>
      </c>
      <c r="AU321" s="261" t="s">
        <v>83</v>
      </c>
      <c r="AV321" s="14" t="s">
        <v>140</v>
      </c>
      <c r="AW321" s="14" t="s">
        <v>30</v>
      </c>
      <c r="AX321" s="14" t="s">
        <v>81</v>
      </c>
      <c r="AY321" s="261" t="s">
        <v>134</v>
      </c>
    </row>
    <row r="322" s="2" customFormat="1" ht="16.5" customHeight="1">
      <c r="A322" s="39"/>
      <c r="B322" s="40"/>
      <c r="C322" s="220" t="s">
        <v>551</v>
      </c>
      <c r="D322" s="220" t="s">
        <v>136</v>
      </c>
      <c r="E322" s="221" t="s">
        <v>552</v>
      </c>
      <c r="F322" s="222" t="s">
        <v>553</v>
      </c>
      <c r="G322" s="223" t="s">
        <v>147</v>
      </c>
      <c r="H322" s="224">
        <v>99.900000000000006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140</v>
      </c>
      <c r="AT322" s="232" t="s">
        <v>136</v>
      </c>
      <c r="AU322" s="232" t="s">
        <v>83</v>
      </c>
      <c r="AY322" s="18" t="s">
        <v>134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81</v>
      </c>
      <c r="BK322" s="233">
        <f>ROUND(I322*H322,2)</f>
        <v>0</v>
      </c>
      <c r="BL322" s="18" t="s">
        <v>140</v>
      </c>
      <c r="BM322" s="232" t="s">
        <v>554</v>
      </c>
    </row>
    <row r="323" s="2" customFormat="1">
      <c r="A323" s="39"/>
      <c r="B323" s="40"/>
      <c r="C323" s="41"/>
      <c r="D323" s="234" t="s">
        <v>141</v>
      </c>
      <c r="E323" s="41"/>
      <c r="F323" s="235" t="s">
        <v>553</v>
      </c>
      <c r="G323" s="41"/>
      <c r="H323" s="41"/>
      <c r="I323" s="236"/>
      <c r="J323" s="41"/>
      <c r="K323" s="41"/>
      <c r="L323" s="45"/>
      <c r="M323" s="237"/>
      <c r="N323" s="23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141</v>
      </c>
      <c r="AU323" s="18" t="s">
        <v>83</v>
      </c>
    </row>
    <row r="324" s="2" customFormat="1">
      <c r="A324" s="39"/>
      <c r="B324" s="40"/>
      <c r="C324" s="41"/>
      <c r="D324" s="234" t="s">
        <v>143</v>
      </c>
      <c r="E324" s="41"/>
      <c r="F324" s="239" t="s">
        <v>555</v>
      </c>
      <c r="G324" s="41"/>
      <c r="H324" s="41"/>
      <c r="I324" s="236"/>
      <c r="J324" s="41"/>
      <c r="K324" s="41"/>
      <c r="L324" s="45"/>
      <c r="M324" s="237"/>
      <c r="N324" s="23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143</v>
      </c>
      <c r="AU324" s="18" t="s">
        <v>83</v>
      </c>
    </row>
    <row r="325" s="15" customFormat="1">
      <c r="A325" s="15"/>
      <c r="B325" s="277"/>
      <c r="C325" s="278"/>
      <c r="D325" s="234" t="s">
        <v>150</v>
      </c>
      <c r="E325" s="279" t="s">
        <v>1</v>
      </c>
      <c r="F325" s="280" t="s">
        <v>556</v>
      </c>
      <c r="G325" s="278"/>
      <c r="H325" s="279" t="s">
        <v>1</v>
      </c>
      <c r="I325" s="281"/>
      <c r="J325" s="278"/>
      <c r="K325" s="278"/>
      <c r="L325" s="282"/>
      <c r="M325" s="283"/>
      <c r="N325" s="284"/>
      <c r="O325" s="284"/>
      <c r="P325" s="284"/>
      <c r="Q325" s="284"/>
      <c r="R325" s="284"/>
      <c r="S325" s="284"/>
      <c r="T325" s="28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6" t="s">
        <v>150</v>
      </c>
      <c r="AU325" s="286" t="s">
        <v>83</v>
      </c>
      <c r="AV325" s="15" t="s">
        <v>81</v>
      </c>
      <c r="AW325" s="15" t="s">
        <v>30</v>
      </c>
      <c r="AX325" s="15" t="s">
        <v>73</v>
      </c>
      <c r="AY325" s="286" t="s">
        <v>134</v>
      </c>
    </row>
    <row r="326" s="13" customFormat="1">
      <c r="A326" s="13"/>
      <c r="B326" s="240"/>
      <c r="C326" s="241"/>
      <c r="D326" s="234" t="s">
        <v>150</v>
      </c>
      <c r="E326" s="242" t="s">
        <v>1</v>
      </c>
      <c r="F326" s="243" t="s">
        <v>557</v>
      </c>
      <c r="G326" s="241"/>
      <c r="H326" s="244">
        <v>46.799999999999997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150</v>
      </c>
      <c r="AU326" s="250" t="s">
        <v>83</v>
      </c>
      <c r="AV326" s="13" t="s">
        <v>83</v>
      </c>
      <c r="AW326" s="13" t="s">
        <v>30</v>
      </c>
      <c r="AX326" s="13" t="s">
        <v>73</v>
      </c>
      <c r="AY326" s="250" t="s">
        <v>134</v>
      </c>
    </row>
    <row r="327" s="13" customFormat="1">
      <c r="A327" s="13"/>
      <c r="B327" s="240"/>
      <c r="C327" s="241"/>
      <c r="D327" s="234" t="s">
        <v>150</v>
      </c>
      <c r="E327" s="242" t="s">
        <v>1</v>
      </c>
      <c r="F327" s="243" t="s">
        <v>558</v>
      </c>
      <c r="G327" s="241"/>
      <c r="H327" s="244">
        <v>53.100000000000001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150</v>
      </c>
      <c r="AU327" s="250" t="s">
        <v>83</v>
      </c>
      <c r="AV327" s="13" t="s">
        <v>83</v>
      </c>
      <c r="AW327" s="13" t="s">
        <v>30</v>
      </c>
      <c r="AX327" s="13" t="s">
        <v>73</v>
      </c>
      <c r="AY327" s="250" t="s">
        <v>134</v>
      </c>
    </row>
    <row r="328" s="14" customFormat="1">
      <c r="A328" s="14"/>
      <c r="B328" s="251"/>
      <c r="C328" s="252"/>
      <c r="D328" s="234" t="s">
        <v>150</v>
      </c>
      <c r="E328" s="253" t="s">
        <v>1</v>
      </c>
      <c r="F328" s="254" t="s">
        <v>152</v>
      </c>
      <c r="G328" s="252"/>
      <c r="H328" s="255">
        <v>99.900000000000006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1" t="s">
        <v>150</v>
      </c>
      <c r="AU328" s="261" t="s">
        <v>83</v>
      </c>
      <c r="AV328" s="14" t="s">
        <v>140</v>
      </c>
      <c r="AW328" s="14" t="s">
        <v>30</v>
      </c>
      <c r="AX328" s="14" t="s">
        <v>81</v>
      </c>
      <c r="AY328" s="261" t="s">
        <v>134</v>
      </c>
    </row>
    <row r="329" s="2" customFormat="1" ht="24.15" customHeight="1">
      <c r="A329" s="39"/>
      <c r="B329" s="40"/>
      <c r="C329" s="220" t="s">
        <v>330</v>
      </c>
      <c r="D329" s="220" t="s">
        <v>136</v>
      </c>
      <c r="E329" s="221" t="s">
        <v>559</v>
      </c>
      <c r="F329" s="222" t="s">
        <v>560</v>
      </c>
      <c r="G329" s="223" t="s">
        <v>265</v>
      </c>
      <c r="H329" s="224">
        <v>442.69499999999999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0.0065199999999999998</v>
      </c>
      <c r="R329" s="230">
        <f>Q329*H329</f>
        <v>2.8863713999999998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140</v>
      </c>
      <c r="AT329" s="232" t="s">
        <v>136</v>
      </c>
      <c r="AU329" s="232" t="s">
        <v>83</v>
      </c>
      <c r="AY329" s="18" t="s">
        <v>134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81</v>
      </c>
      <c r="BK329" s="233">
        <f>ROUND(I329*H329,2)</f>
        <v>0</v>
      </c>
      <c r="BL329" s="18" t="s">
        <v>140</v>
      </c>
      <c r="BM329" s="232" t="s">
        <v>561</v>
      </c>
    </row>
    <row r="330" s="2" customFormat="1">
      <c r="A330" s="39"/>
      <c r="B330" s="40"/>
      <c r="C330" s="41"/>
      <c r="D330" s="234" t="s">
        <v>141</v>
      </c>
      <c r="E330" s="41"/>
      <c r="F330" s="235" t="s">
        <v>560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141</v>
      </c>
      <c r="AU330" s="18" t="s">
        <v>83</v>
      </c>
    </row>
    <row r="331" s="13" customFormat="1">
      <c r="A331" s="13"/>
      <c r="B331" s="240"/>
      <c r="C331" s="241"/>
      <c r="D331" s="234" t="s">
        <v>150</v>
      </c>
      <c r="E331" s="242" t="s">
        <v>1</v>
      </c>
      <c r="F331" s="243" t="s">
        <v>562</v>
      </c>
      <c r="G331" s="241"/>
      <c r="H331" s="244">
        <v>210.21000000000001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150</v>
      </c>
      <c r="AU331" s="250" t="s">
        <v>83</v>
      </c>
      <c r="AV331" s="13" t="s">
        <v>83</v>
      </c>
      <c r="AW331" s="13" t="s">
        <v>30</v>
      </c>
      <c r="AX331" s="13" t="s">
        <v>73</v>
      </c>
      <c r="AY331" s="250" t="s">
        <v>134</v>
      </c>
    </row>
    <row r="332" s="13" customFormat="1">
      <c r="A332" s="13"/>
      <c r="B332" s="240"/>
      <c r="C332" s="241"/>
      <c r="D332" s="234" t="s">
        <v>150</v>
      </c>
      <c r="E332" s="242" t="s">
        <v>1</v>
      </c>
      <c r="F332" s="243" t="s">
        <v>563</v>
      </c>
      <c r="G332" s="241"/>
      <c r="H332" s="244">
        <v>212.52000000000001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0" t="s">
        <v>150</v>
      </c>
      <c r="AU332" s="250" t="s">
        <v>83</v>
      </c>
      <c r="AV332" s="13" t="s">
        <v>83</v>
      </c>
      <c r="AW332" s="13" t="s">
        <v>30</v>
      </c>
      <c r="AX332" s="13" t="s">
        <v>73</v>
      </c>
      <c r="AY332" s="250" t="s">
        <v>134</v>
      </c>
    </row>
    <row r="333" s="13" customFormat="1">
      <c r="A333" s="13"/>
      <c r="B333" s="240"/>
      <c r="C333" s="241"/>
      <c r="D333" s="234" t="s">
        <v>150</v>
      </c>
      <c r="E333" s="242" t="s">
        <v>1</v>
      </c>
      <c r="F333" s="243" t="s">
        <v>564</v>
      </c>
      <c r="G333" s="241"/>
      <c r="H333" s="244">
        <v>19.965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0" t="s">
        <v>150</v>
      </c>
      <c r="AU333" s="250" t="s">
        <v>83</v>
      </c>
      <c r="AV333" s="13" t="s">
        <v>83</v>
      </c>
      <c r="AW333" s="13" t="s">
        <v>30</v>
      </c>
      <c r="AX333" s="13" t="s">
        <v>73</v>
      </c>
      <c r="AY333" s="250" t="s">
        <v>134</v>
      </c>
    </row>
    <row r="334" s="14" customFormat="1">
      <c r="A334" s="14"/>
      <c r="B334" s="251"/>
      <c r="C334" s="252"/>
      <c r="D334" s="234" t="s">
        <v>150</v>
      </c>
      <c r="E334" s="253" t="s">
        <v>1</v>
      </c>
      <c r="F334" s="254" t="s">
        <v>152</v>
      </c>
      <c r="G334" s="252"/>
      <c r="H334" s="255">
        <v>442.69499999999999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150</v>
      </c>
      <c r="AU334" s="261" t="s">
        <v>83</v>
      </c>
      <c r="AV334" s="14" t="s">
        <v>140</v>
      </c>
      <c r="AW334" s="14" t="s">
        <v>30</v>
      </c>
      <c r="AX334" s="14" t="s">
        <v>81</v>
      </c>
      <c r="AY334" s="261" t="s">
        <v>134</v>
      </c>
    </row>
    <row r="335" s="2" customFormat="1" ht="24.15" customHeight="1">
      <c r="A335" s="39"/>
      <c r="B335" s="40"/>
      <c r="C335" s="220" t="s">
        <v>565</v>
      </c>
      <c r="D335" s="220" t="s">
        <v>136</v>
      </c>
      <c r="E335" s="221" t="s">
        <v>566</v>
      </c>
      <c r="F335" s="222" t="s">
        <v>567</v>
      </c>
      <c r="G335" s="223" t="s">
        <v>265</v>
      </c>
      <c r="H335" s="224">
        <v>878.5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0.00051000000000000004</v>
      </c>
      <c r="R335" s="230">
        <f>Q335*H335</f>
        <v>0.44803500000000002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140</v>
      </c>
      <c r="AT335" s="232" t="s">
        <v>136</v>
      </c>
      <c r="AU335" s="232" t="s">
        <v>83</v>
      </c>
      <c r="AY335" s="18" t="s">
        <v>134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81</v>
      </c>
      <c r="BK335" s="233">
        <f>ROUND(I335*H335,2)</f>
        <v>0</v>
      </c>
      <c r="BL335" s="18" t="s">
        <v>140</v>
      </c>
      <c r="BM335" s="232" t="s">
        <v>568</v>
      </c>
    </row>
    <row r="336" s="2" customFormat="1">
      <c r="A336" s="39"/>
      <c r="B336" s="40"/>
      <c r="C336" s="41"/>
      <c r="D336" s="234" t="s">
        <v>141</v>
      </c>
      <c r="E336" s="41"/>
      <c r="F336" s="235" t="s">
        <v>567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141</v>
      </c>
      <c r="AU336" s="18" t="s">
        <v>83</v>
      </c>
    </row>
    <row r="337" s="13" customFormat="1">
      <c r="A337" s="13"/>
      <c r="B337" s="240"/>
      <c r="C337" s="241"/>
      <c r="D337" s="234" t="s">
        <v>150</v>
      </c>
      <c r="E337" s="242" t="s">
        <v>1</v>
      </c>
      <c r="F337" s="243" t="s">
        <v>569</v>
      </c>
      <c r="G337" s="241"/>
      <c r="H337" s="244">
        <v>862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150</v>
      </c>
      <c r="AU337" s="250" t="s">
        <v>83</v>
      </c>
      <c r="AV337" s="13" t="s">
        <v>83</v>
      </c>
      <c r="AW337" s="13" t="s">
        <v>30</v>
      </c>
      <c r="AX337" s="13" t="s">
        <v>73</v>
      </c>
      <c r="AY337" s="250" t="s">
        <v>134</v>
      </c>
    </row>
    <row r="338" s="13" customFormat="1">
      <c r="A338" s="13"/>
      <c r="B338" s="240"/>
      <c r="C338" s="241"/>
      <c r="D338" s="234" t="s">
        <v>150</v>
      </c>
      <c r="E338" s="242" t="s">
        <v>1</v>
      </c>
      <c r="F338" s="243" t="s">
        <v>570</v>
      </c>
      <c r="G338" s="241"/>
      <c r="H338" s="244">
        <v>16.5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150</v>
      </c>
      <c r="AU338" s="250" t="s">
        <v>83</v>
      </c>
      <c r="AV338" s="13" t="s">
        <v>83</v>
      </c>
      <c r="AW338" s="13" t="s">
        <v>30</v>
      </c>
      <c r="AX338" s="13" t="s">
        <v>73</v>
      </c>
      <c r="AY338" s="250" t="s">
        <v>134</v>
      </c>
    </row>
    <row r="339" s="14" customFormat="1">
      <c r="A339" s="14"/>
      <c r="B339" s="251"/>
      <c r="C339" s="252"/>
      <c r="D339" s="234" t="s">
        <v>150</v>
      </c>
      <c r="E339" s="253" t="s">
        <v>1</v>
      </c>
      <c r="F339" s="254" t="s">
        <v>152</v>
      </c>
      <c r="G339" s="252"/>
      <c r="H339" s="255">
        <v>878.5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150</v>
      </c>
      <c r="AU339" s="261" t="s">
        <v>83</v>
      </c>
      <c r="AV339" s="14" t="s">
        <v>140</v>
      </c>
      <c r="AW339" s="14" t="s">
        <v>30</v>
      </c>
      <c r="AX339" s="14" t="s">
        <v>81</v>
      </c>
      <c r="AY339" s="261" t="s">
        <v>134</v>
      </c>
    </row>
    <row r="340" s="2" customFormat="1" ht="33" customHeight="1">
      <c r="A340" s="39"/>
      <c r="B340" s="40"/>
      <c r="C340" s="220" t="s">
        <v>336</v>
      </c>
      <c r="D340" s="220" t="s">
        <v>136</v>
      </c>
      <c r="E340" s="221" t="s">
        <v>571</v>
      </c>
      <c r="F340" s="222" t="s">
        <v>572</v>
      </c>
      <c r="G340" s="223" t="s">
        <v>265</v>
      </c>
      <c r="H340" s="224">
        <v>16.5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38</v>
      </c>
      <c r="O340" s="92"/>
      <c r="P340" s="230">
        <f>O340*H340</f>
        <v>0</v>
      </c>
      <c r="Q340" s="230">
        <v>0.10373</v>
      </c>
      <c r="R340" s="230">
        <f>Q340*H340</f>
        <v>1.7115450000000001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140</v>
      </c>
      <c r="AT340" s="232" t="s">
        <v>136</v>
      </c>
      <c r="AU340" s="232" t="s">
        <v>83</v>
      </c>
      <c r="AY340" s="18" t="s">
        <v>134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81</v>
      </c>
      <c r="BK340" s="233">
        <f>ROUND(I340*H340,2)</f>
        <v>0</v>
      </c>
      <c r="BL340" s="18" t="s">
        <v>140</v>
      </c>
      <c r="BM340" s="232" t="s">
        <v>573</v>
      </c>
    </row>
    <row r="341" s="2" customFormat="1">
      <c r="A341" s="39"/>
      <c r="B341" s="40"/>
      <c r="C341" s="41"/>
      <c r="D341" s="234" t="s">
        <v>141</v>
      </c>
      <c r="E341" s="41"/>
      <c r="F341" s="235" t="s">
        <v>572</v>
      </c>
      <c r="G341" s="41"/>
      <c r="H341" s="41"/>
      <c r="I341" s="236"/>
      <c r="J341" s="41"/>
      <c r="K341" s="41"/>
      <c r="L341" s="45"/>
      <c r="M341" s="237"/>
      <c r="N341" s="23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141</v>
      </c>
      <c r="AU341" s="18" t="s">
        <v>83</v>
      </c>
    </row>
    <row r="342" s="2" customFormat="1">
      <c r="A342" s="39"/>
      <c r="B342" s="40"/>
      <c r="C342" s="41"/>
      <c r="D342" s="234" t="s">
        <v>143</v>
      </c>
      <c r="E342" s="41"/>
      <c r="F342" s="239" t="s">
        <v>574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143</v>
      </c>
      <c r="AU342" s="18" t="s">
        <v>83</v>
      </c>
    </row>
    <row r="343" s="13" customFormat="1">
      <c r="A343" s="13"/>
      <c r="B343" s="240"/>
      <c r="C343" s="241"/>
      <c r="D343" s="234" t="s">
        <v>150</v>
      </c>
      <c r="E343" s="242" t="s">
        <v>1</v>
      </c>
      <c r="F343" s="243" t="s">
        <v>575</v>
      </c>
      <c r="G343" s="241"/>
      <c r="H343" s="244">
        <v>16.5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150</v>
      </c>
      <c r="AU343" s="250" t="s">
        <v>83</v>
      </c>
      <c r="AV343" s="13" t="s">
        <v>83</v>
      </c>
      <c r="AW343" s="13" t="s">
        <v>30</v>
      </c>
      <c r="AX343" s="13" t="s">
        <v>73</v>
      </c>
      <c r="AY343" s="250" t="s">
        <v>134</v>
      </c>
    </row>
    <row r="344" s="14" customFormat="1">
      <c r="A344" s="14"/>
      <c r="B344" s="251"/>
      <c r="C344" s="252"/>
      <c r="D344" s="234" t="s">
        <v>150</v>
      </c>
      <c r="E344" s="253" t="s">
        <v>1</v>
      </c>
      <c r="F344" s="254" t="s">
        <v>152</v>
      </c>
      <c r="G344" s="252"/>
      <c r="H344" s="255">
        <v>16.5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1" t="s">
        <v>150</v>
      </c>
      <c r="AU344" s="261" t="s">
        <v>83</v>
      </c>
      <c r="AV344" s="14" t="s">
        <v>140</v>
      </c>
      <c r="AW344" s="14" t="s">
        <v>30</v>
      </c>
      <c r="AX344" s="14" t="s">
        <v>81</v>
      </c>
      <c r="AY344" s="261" t="s">
        <v>134</v>
      </c>
    </row>
    <row r="345" s="2" customFormat="1" ht="33" customHeight="1">
      <c r="A345" s="39"/>
      <c r="B345" s="40"/>
      <c r="C345" s="220" t="s">
        <v>576</v>
      </c>
      <c r="D345" s="220" t="s">
        <v>136</v>
      </c>
      <c r="E345" s="221" t="s">
        <v>577</v>
      </c>
      <c r="F345" s="222" t="s">
        <v>578</v>
      </c>
      <c r="G345" s="223" t="s">
        <v>265</v>
      </c>
      <c r="H345" s="224">
        <v>431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0.12966</v>
      </c>
      <c r="R345" s="230">
        <f>Q345*H345</f>
        <v>55.883459999999999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140</v>
      </c>
      <c r="AT345" s="232" t="s">
        <v>136</v>
      </c>
      <c r="AU345" s="232" t="s">
        <v>83</v>
      </c>
      <c r="AY345" s="18" t="s">
        <v>134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81</v>
      </c>
      <c r="BK345" s="233">
        <f>ROUND(I345*H345,2)</f>
        <v>0</v>
      </c>
      <c r="BL345" s="18" t="s">
        <v>140</v>
      </c>
      <c r="BM345" s="232" t="s">
        <v>579</v>
      </c>
    </row>
    <row r="346" s="2" customFormat="1">
      <c r="A346" s="39"/>
      <c r="B346" s="40"/>
      <c r="C346" s="41"/>
      <c r="D346" s="234" t="s">
        <v>141</v>
      </c>
      <c r="E346" s="41"/>
      <c r="F346" s="235" t="s">
        <v>578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141</v>
      </c>
      <c r="AU346" s="18" t="s">
        <v>83</v>
      </c>
    </row>
    <row r="347" s="2" customFormat="1">
      <c r="A347" s="39"/>
      <c r="B347" s="40"/>
      <c r="C347" s="41"/>
      <c r="D347" s="234" t="s">
        <v>143</v>
      </c>
      <c r="E347" s="41"/>
      <c r="F347" s="239" t="s">
        <v>580</v>
      </c>
      <c r="G347" s="41"/>
      <c r="H347" s="41"/>
      <c r="I347" s="236"/>
      <c r="J347" s="41"/>
      <c r="K347" s="41"/>
      <c r="L347" s="45"/>
      <c r="M347" s="237"/>
      <c r="N347" s="23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143</v>
      </c>
      <c r="AU347" s="18" t="s">
        <v>83</v>
      </c>
    </row>
    <row r="348" s="15" customFormat="1">
      <c r="A348" s="15"/>
      <c r="B348" s="277"/>
      <c r="C348" s="278"/>
      <c r="D348" s="234" t="s">
        <v>150</v>
      </c>
      <c r="E348" s="279" t="s">
        <v>1</v>
      </c>
      <c r="F348" s="280" t="s">
        <v>413</v>
      </c>
      <c r="G348" s="278"/>
      <c r="H348" s="279" t="s">
        <v>1</v>
      </c>
      <c r="I348" s="281"/>
      <c r="J348" s="278"/>
      <c r="K348" s="278"/>
      <c r="L348" s="282"/>
      <c r="M348" s="283"/>
      <c r="N348" s="284"/>
      <c r="O348" s="284"/>
      <c r="P348" s="284"/>
      <c r="Q348" s="284"/>
      <c r="R348" s="284"/>
      <c r="S348" s="284"/>
      <c r="T348" s="28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6" t="s">
        <v>150</v>
      </c>
      <c r="AU348" s="286" t="s">
        <v>83</v>
      </c>
      <c r="AV348" s="15" t="s">
        <v>81</v>
      </c>
      <c r="AW348" s="15" t="s">
        <v>30</v>
      </c>
      <c r="AX348" s="15" t="s">
        <v>73</v>
      </c>
      <c r="AY348" s="286" t="s">
        <v>134</v>
      </c>
    </row>
    <row r="349" s="13" customFormat="1">
      <c r="A349" s="13"/>
      <c r="B349" s="240"/>
      <c r="C349" s="241"/>
      <c r="D349" s="234" t="s">
        <v>150</v>
      </c>
      <c r="E349" s="242" t="s">
        <v>1</v>
      </c>
      <c r="F349" s="243" t="s">
        <v>581</v>
      </c>
      <c r="G349" s="241"/>
      <c r="H349" s="244">
        <v>204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150</v>
      </c>
      <c r="AU349" s="250" t="s">
        <v>83</v>
      </c>
      <c r="AV349" s="13" t="s">
        <v>83</v>
      </c>
      <c r="AW349" s="13" t="s">
        <v>30</v>
      </c>
      <c r="AX349" s="13" t="s">
        <v>73</v>
      </c>
      <c r="AY349" s="250" t="s">
        <v>134</v>
      </c>
    </row>
    <row r="350" s="13" customFormat="1">
      <c r="A350" s="13"/>
      <c r="B350" s="240"/>
      <c r="C350" s="241"/>
      <c r="D350" s="234" t="s">
        <v>150</v>
      </c>
      <c r="E350" s="242" t="s">
        <v>1</v>
      </c>
      <c r="F350" s="243" t="s">
        <v>582</v>
      </c>
      <c r="G350" s="241"/>
      <c r="H350" s="244">
        <v>227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0" t="s">
        <v>150</v>
      </c>
      <c r="AU350" s="250" t="s">
        <v>83</v>
      </c>
      <c r="AV350" s="13" t="s">
        <v>83</v>
      </c>
      <c r="AW350" s="13" t="s">
        <v>30</v>
      </c>
      <c r="AX350" s="13" t="s">
        <v>73</v>
      </c>
      <c r="AY350" s="250" t="s">
        <v>134</v>
      </c>
    </row>
    <row r="351" s="14" customFormat="1">
      <c r="A351" s="14"/>
      <c r="B351" s="251"/>
      <c r="C351" s="252"/>
      <c r="D351" s="234" t="s">
        <v>150</v>
      </c>
      <c r="E351" s="253" t="s">
        <v>1</v>
      </c>
      <c r="F351" s="254" t="s">
        <v>152</v>
      </c>
      <c r="G351" s="252"/>
      <c r="H351" s="255">
        <v>431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150</v>
      </c>
      <c r="AU351" s="261" t="s">
        <v>83</v>
      </c>
      <c r="AV351" s="14" t="s">
        <v>140</v>
      </c>
      <c r="AW351" s="14" t="s">
        <v>30</v>
      </c>
      <c r="AX351" s="14" t="s">
        <v>81</v>
      </c>
      <c r="AY351" s="261" t="s">
        <v>134</v>
      </c>
    </row>
    <row r="352" s="2" customFormat="1" ht="24.15" customHeight="1">
      <c r="A352" s="39"/>
      <c r="B352" s="40"/>
      <c r="C352" s="220" t="s">
        <v>282</v>
      </c>
      <c r="D352" s="220" t="s">
        <v>136</v>
      </c>
      <c r="E352" s="221" t="s">
        <v>583</v>
      </c>
      <c r="F352" s="222" t="s">
        <v>584</v>
      </c>
      <c r="G352" s="223" t="s">
        <v>265</v>
      </c>
      <c r="H352" s="224">
        <v>65</v>
      </c>
      <c r="I352" s="225"/>
      <c r="J352" s="226">
        <f>ROUND(I352*H352,2)</f>
        <v>0</v>
      </c>
      <c r="K352" s="227"/>
      <c r="L352" s="45"/>
      <c r="M352" s="228" t="s">
        <v>1</v>
      </c>
      <c r="N352" s="229" t="s">
        <v>38</v>
      </c>
      <c r="O352" s="92"/>
      <c r="P352" s="230">
        <f>O352*H352</f>
        <v>0</v>
      </c>
      <c r="Q352" s="230">
        <v>0.12966</v>
      </c>
      <c r="R352" s="230">
        <f>Q352*H352</f>
        <v>8.4278999999999993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140</v>
      </c>
      <c r="AT352" s="232" t="s">
        <v>136</v>
      </c>
      <c r="AU352" s="232" t="s">
        <v>83</v>
      </c>
      <c r="AY352" s="18" t="s">
        <v>134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81</v>
      </c>
      <c r="BK352" s="233">
        <f>ROUND(I352*H352,2)</f>
        <v>0</v>
      </c>
      <c r="BL352" s="18" t="s">
        <v>140</v>
      </c>
      <c r="BM352" s="232" t="s">
        <v>585</v>
      </c>
    </row>
    <row r="353" s="2" customFormat="1">
      <c r="A353" s="39"/>
      <c r="B353" s="40"/>
      <c r="C353" s="41"/>
      <c r="D353" s="234" t="s">
        <v>141</v>
      </c>
      <c r="E353" s="41"/>
      <c r="F353" s="235" t="s">
        <v>584</v>
      </c>
      <c r="G353" s="41"/>
      <c r="H353" s="41"/>
      <c r="I353" s="236"/>
      <c r="J353" s="41"/>
      <c r="K353" s="41"/>
      <c r="L353" s="45"/>
      <c r="M353" s="237"/>
      <c r="N353" s="23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141</v>
      </c>
      <c r="AU353" s="18" t="s">
        <v>83</v>
      </c>
    </row>
    <row r="354" s="2" customFormat="1">
      <c r="A354" s="39"/>
      <c r="B354" s="40"/>
      <c r="C354" s="41"/>
      <c r="D354" s="234" t="s">
        <v>143</v>
      </c>
      <c r="E354" s="41"/>
      <c r="F354" s="239" t="s">
        <v>586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143</v>
      </c>
      <c r="AU354" s="18" t="s">
        <v>83</v>
      </c>
    </row>
    <row r="355" s="13" customFormat="1">
      <c r="A355" s="13"/>
      <c r="B355" s="240"/>
      <c r="C355" s="241"/>
      <c r="D355" s="234" t="s">
        <v>150</v>
      </c>
      <c r="E355" s="242" t="s">
        <v>1</v>
      </c>
      <c r="F355" s="243" t="s">
        <v>587</v>
      </c>
      <c r="G355" s="241"/>
      <c r="H355" s="244">
        <v>22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150</v>
      </c>
      <c r="AU355" s="250" t="s">
        <v>83</v>
      </c>
      <c r="AV355" s="13" t="s">
        <v>83</v>
      </c>
      <c r="AW355" s="13" t="s">
        <v>30</v>
      </c>
      <c r="AX355" s="13" t="s">
        <v>73</v>
      </c>
      <c r="AY355" s="250" t="s">
        <v>134</v>
      </c>
    </row>
    <row r="356" s="13" customFormat="1">
      <c r="A356" s="13"/>
      <c r="B356" s="240"/>
      <c r="C356" s="241"/>
      <c r="D356" s="234" t="s">
        <v>150</v>
      </c>
      <c r="E356" s="242" t="s">
        <v>1</v>
      </c>
      <c r="F356" s="243" t="s">
        <v>588</v>
      </c>
      <c r="G356" s="241"/>
      <c r="H356" s="244">
        <v>43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150</v>
      </c>
      <c r="AU356" s="250" t="s">
        <v>83</v>
      </c>
      <c r="AV356" s="13" t="s">
        <v>83</v>
      </c>
      <c r="AW356" s="13" t="s">
        <v>30</v>
      </c>
      <c r="AX356" s="13" t="s">
        <v>73</v>
      </c>
      <c r="AY356" s="250" t="s">
        <v>134</v>
      </c>
    </row>
    <row r="357" s="14" customFormat="1">
      <c r="A357" s="14"/>
      <c r="B357" s="251"/>
      <c r="C357" s="252"/>
      <c r="D357" s="234" t="s">
        <v>150</v>
      </c>
      <c r="E357" s="253" t="s">
        <v>1</v>
      </c>
      <c r="F357" s="254" t="s">
        <v>152</v>
      </c>
      <c r="G357" s="252"/>
      <c r="H357" s="255">
        <v>65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150</v>
      </c>
      <c r="AU357" s="261" t="s">
        <v>83</v>
      </c>
      <c r="AV357" s="14" t="s">
        <v>140</v>
      </c>
      <c r="AW357" s="14" t="s">
        <v>30</v>
      </c>
      <c r="AX357" s="14" t="s">
        <v>81</v>
      </c>
      <c r="AY357" s="261" t="s">
        <v>134</v>
      </c>
    </row>
    <row r="358" s="2" customFormat="1" ht="24.15" customHeight="1">
      <c r="A358" s="39"/>
      <c r="B358" s="40"/>
      <c r="C358" s="220" t="s">
        <v>589</v>
      </c>
      <c r="D358" s="220" t="s">
        <v>136</v>
      </c>
      <c r="E358" s="221" t="s">
        <v>590</v>
      </c>
      <c r="F358" s="222" t="s">
        <v>591</v>
      </c>
      <c r="G358" s="223" t="s">
        <v>265</v>
      </c>
      <c r="H358" s="224">
        <v>366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38</v>
      </c>
      <c r="O358" s="92"/>
      <c r="P358" s="230">
        <f>O358*H358</f>
        <v>0</v>
      </c>
      <c r="Q358" s="230">
        <v>0.15559000000000001</v>
      </c>
      <c r="R358" s="230">
        <f>Q358*H358</f>
        <v>56.94594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140</v>
      </c>
      <c r="AT358" s="232" t="s">
        <v>136</v>
      </c>
      <c r="AU358" s="232" t="s">
        <v>83</v>
      </c>
      <c r="AY358" s="18" t="s">
        <v>134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81</v>
      </c>
      <c r="BK358" s="233">
        <f>ROUND(I358*H358,2)</f>
        <v>0</v>
      </c>
      <c r="BL358" s="18" t="s">
        <v>140</v>
      </c>
      <c r="BM358" s="232" t="s">
        <v>592</v>
      </c>
    </row>
    <row r="359" s="2" customFormat="1">
      <c r="A359" s="39"/>
      <c r="B359" s="40"/>
      <c r="C359" s="41"/>
      <c r="D359" s="234" t="s">
        <v>141</v>
      </c>
      <c r="E359" s="41"/>
      <c r="F359" s="235" t="s">
        <v>591</v>
      </c>
      <c r="G359" s="41"/>
      <c r="H359" s="41"/>
      <c r="I359" s="236"/>
      <c r="J359" s="41"/>
      <c r="K359" s="41"/>
      <c r="L359" s="45"/>
      <c r="M359" s="237"/>
      <c r="N359" s="23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141</v>
      </c>
      <c r="AU359" s="18" t="s">
        <v>83</v>
      </c>
    </row>
    <row r="360" s="2" customFormat="1">
      <c r="A360" s="39"/>
      <c r="B360" s="40"/>
      <c r="C360" s="41"/>
      <c r="D360" s="234" t="s">
        <v>143</v>
      </c>
      <c r="E360" s="41"/>
      <c r="F360" s="239" t="s">
        <v>593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143</v>
      </c>
      <c r="AU360" s="18" t="s">
        <v>83</v>
      </c>
    </row>
    <row r="361" s="13" customFormat="1">
      <c r="A361" s="13"/>
      <c r="B361" s="240"/>
      <c r="C361" s="241"/>
      <c r="D361" s="234" t="s">
        <v>150</v>
      </c>
      <c r="E361" s="242" t="s">
        <v>1</v>
      </c>
      <c r="F361" s="243" t="s">
        <v>594</v>
      </c>
      <c r="G361" s="241"/>
      <c r="H361" s="244">
        <v>182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0" t="s">
        <v>150</v>
      </c>
      <c r="AU361" s="250" t="s">
        <v>83</v>
      </c>
      <c r="AV361" s="13" t="s">
        <v>83</v>
      </c>
      <c r="AW361" s="13" t="s">
        <v>30</v>
      </c>
      <c r="AX361" s="13" t="s">
        <v>73</v>
      </c>
      <c r="AY361" s="250" t="s">
        <v>134</v>
      </c>
    </row>
    <row r="362" s="13" customFormat="1">
      <c r="A362" s="13"/>
      <c r="B362" s="240"/>
      <c r="C362" s="241"/>
      <c r="D362" s="234" t="s">
        <v>150</v>
      </c>
      <c r="E362" s="242" t="s">
        <v>1</v>
      </c>
      <c r="F362" s="243" t="s">
        <v>595</v>
      </c>
      <c r="G362" s="241"/>
      <c r="H362" s="244">
        <v>184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150</v>
      </c>
      <c r="AU362" s="250" t="s">
        <v>83</v>
      </c>
      <c r="AV362" s="13" t="s">
        <v>83</v>
      </c>
      <c r="AW362" s="13" t="s">
        <v>30</v>
      </c>
      <c r="AX362" s="13" t="s">
        <v>73</v>
      </c>
      <c r="AY362" s="250" t="s">
        <v>134</v>
      </c>
    </row>
    <row r="363" s="14" customFormat="1">
      <c r="A363" s="14"/>
      <c r="B363" s="251"/>
      <c r="C363" s="252"/>
      <c r="D363" s="234" t="s">
        <v>150</v>
      </c>
      <c r="E363" s="253" t="s">
        <v>1</v>
      </c>
      <c r="F363" s="254" t="s">
        <v>152</v>
      </c>
      <c r="G363" s="252"/>
      <c r="H363" s="255">
        <v>366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150</v>
      </c>
      <c r="AU363" s="261" t="s">
        <v>83</v>
      </c>
      <c r="AV363" s="14" t="s">
        <v>140</v>
      </c>
      <c r="AW363" s="14" t="s">
        <v>30</v>
      </c>
      <c r="AX363" s="14" t="s">
        <v>81</v>
      </c>
      <c r="AY363" s="261" t="s">
        <v>134</v>
      </c>
    </row>
    <row r="364" s="2" customFormat="1" ht="24.15" customHeight="1">
      <c r="A364" s="39"/>
      <c r="B364" s="40"/>
      <c r="C364" s="220" t="s">
        <v>341</v>
      </c>
      <c r="D364" s="220" t="s">
        <v>136</v>
      </c>
      <c r="E364" s="221" t="s">
        <v>596</v>
      </c>
      <c r="F364" s="222" t="s">
        <v>597</v>
      </c>
      <c r="G364" s="223" t="s">
        <v>265</v>
      </c>
      <c r="H364" s="224">
        <v>18.149999999999999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0.18151999999999999</v>
      </c>
      <c r="R364" s="230">
        <f>Q364*H364</f>
        <v>3.2945879999999996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140</v>
      </c>
      <c r="AT364" s="232" t="s">
        <v>136</v>
      </c>
      <c r="AU364" s="232" t="s">
        <v>83</v>
      </c>
      <c r="AY364" s="18" t="s">
        <v>134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81</v>
      </c>
      <c r="BK364" s="233">
        <f>ROUND(I364*H364,2)</f>
        <v>0</v>
      </c>
      <c r="BL364" s="18" t="s">
        <v>140</v>
      </c>
      <c r="BM364" s="232" t="s">
        <v>598</v>
      </c>
    </row>
    <row r="365" s="2" customFormat="1">
      <c r="A365" s="39"/>
      <c r="B365" s="40"/>
      <c r="C365" s="41"/>
      <c r="D365" s="234" t="s">
        <v>141</v>
      </c>
      <c r="E365" s="41"/>
      <c r="F365" s="235" t="s">
        <v>597</v>
      </c>
      <c r="G365" s="41"/>
      <c r="H365" s="41"/>
      <c r="I365" s="236"/>
      <c r="J365" s="41"/>
      <c r="K365" s="41"/>
      <c r="L365" s="45"/>
      <c r="M365" s="237"/>
      <c r="N365" s="23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141</v>
      </c>
      <c r="AU365" s="18" t="s">
        <v>83</v>
      </c>
    </row>
    <row r="366" s="2" customFormat="1">
      <c r="A366" s="39"/>
      <c r="B366" s="40"/>
      <c r="C366" s="41"/>
      <c r="D366" s="234" t="s">
        <v>143</v>
      </c>
      <c r="E366" s="41"/>
      <c r="F366" s="239" t="s">
        <v>599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143</v>
      </c>
      <c r="AU366" s="18" t="s">
        <v>83</v>
      </c>
    </row>
    <row r="367" s="13" customFormat="1">
      <c r="A367" s="13"/>
      <c r="B367" s="240"/>
      <c r="C367" s="241"/>
      <c r="D367" s="234" t="s">
        <v>150</v>
      </c>
      <c r="E367" s="242" t="s">
        <v>1</v>
      </c>
      <c r="F367" s="243" t="s">
        <v>600</v>
      </c>
      <c r="G367" s="241"/>
      <c r="H367" s="244">
        <v>18.149999999999999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150</v>
      </c>
      <c r="AU367" s="250" t="s">
        <v>83</v>
      </c>
      <c r="AV367" s="13" t="s">
        <v>83</v>
      </c>
      <c r="AW367" s="13" t="s">
        <v>30</v>
      </c>
      <c r="AX367" s="13" t="s">
        <v>73</v>
      </c>
      <c r="AY367" s="250" t="s">
        <v>134</v>
      </c>
    </row>
    <row r="368" s="14" customFormat="1">
      <c r="A368" s="14"/>
      <c r="B368" s="251"/>
      <c r="C368" s="252"/>
      <c r="D368" s="234" t="s">
        <v>150</v>
      </c>
      <c r="E368" s="253" t="s">
        <v>1</v>
      </c>
      <c r="F368" s="254" t="s">
        <v>152</v>
      </c>
      <c r="G368" s="252"/>
      <c r="H368" s="255">
        <v>18.149999999999999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150</v>
      </c>
      <c r="AU368" s="261" t="s">
        <v>83</v>
      </c>
      <c r="AV368" s="14" t="s">
        <v>140</v>
      </c>
      <c r="AW368" s="14" t="s">
        <v>30</v>
      </c>
      <c r="AX368" s="14" t="s">
        <v>81</v>
      </c>
      <c r="AY368" s="261" t="s">
        <v>134</v>
      </c>
    </row>
    <row r="369" s="12" customFormat="1" ht="22.8" customHeight="1">
      <c r="A369" s="12"/>
      <c r="B369" s="204"/>
      <c r="C369" s="205"/>
      <c r="D369" s="206" t="s">
        <v>72</v>
      </c>
      <c r="E369" s="218" t="s">
        <v>191</v>
      </c>
      <c r="F369" s="218" t="s">
        <v>200</v>
      </c>
      <c r="G369" s="205"/>
      <c r="H369" s="205"/>
      <c r="I369" s="208"/>
      <c r="J369" s="219">
        <f>BK369</f>
        <v>0</v>
      </c>
      <c r="K369" s="205"/>
      <c r="L369" s="210"/>
      <c r="M369" s="211"/>
      <c r="N369" s="212"/>
      <c r="O369" s="212"/>
      <c r="P369" s="213">
        <f>SUM(P370:P482)</f>
        <v>0</v>
      </c>
      <c r="Q369" s="212"/>
      <c r="R369" s="213">
        <f>SUM(R370:R482)</f>
        <v>65.10783450000001</v>
      </c>
      <c r="S369" s="212"/>
      <c r="T369" s="214">
        <f>SUM(T370:T482)</f>
        <v>129.87739999999999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5" t="s">
        <v>81</v>
      </c>
      <c r="AT369" s="216" t="s">
        <v>72</v>
      </c>
      <c r="AU369" s="216" t="s">
        <v>81</v>
      </c>
      <c r="AY369" s="215" t="s">
        <v>134</v>
      </c>
      <c r="BK369" s="217">
        <f>SUM(BK370:BK482)</f>
        <v>0</v>
      </c>
    </row>
    <row r="370" s="2" customFormat="1" ht="24.15" customHeight="1">
      <c r="A370" s="39"/>
      <c r="B370" s="40"/>
      <c r="C370" s="220" t="s">
        <v>601</v>
      </c>
      <c r="D370" s="220" t="s">
        <v>136</v>
      </c>
      <c r="E370" s="221" t="s">
        <v>602</v>
      </c>
      <c r="F370" s="222" t="s">
        <v>603</v>
      </c>
      <c r="G370" s="223" t="s">
        <v>339</v>
      </c>
      <c r="H370" s="224">
        <v>2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38</v>
      </c>
      <c r="O370" s="92"/>
      <c r="P370" s="230">
        <f>O370*H370</f>
        <v>0</v>
      </c>
      <c r="Q370" s="230">
        <v>0.00069999999999999999</v>
      </c>
      <c r="R370" s="230">
        <f>Q370*H370</f>
        <v>0.0014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140</v>
      </c>
      <c r="AT370" s="232" t="s">
        <v>136</v>
      </c>
      <c r="AU370" s="232" t="s">
        <v>83</v>
      </c>
      <c r="AY370" s="18" t="s">
        <v>134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81</v>
      </c>
      <c r="BK370" s="233">
        <f>ROUND(I370*H370,2)</f>
        <v>0</v>
      </c>
      <c r="BL370" s="18" t="s">
        <v>140</v>
      </c>
      <c r="BM370" s="232" t="s">
        <v>604</v>
      </c>
    </row>
    <row r="371" s="2" customFormat="1">
      <c r="A371" s="39"/>
      <c r="B371" s="40"/>
      <c r="C371" s="41"/>
      <c r="D371" s="234" t="s">
        <v>141</v>
      </c>
      <c r="E371" s="41"/>
      <c r="F371" s="235" t="s">
        <v>603</v>
      </c>
      <c r="G371" s="41"/>
      <c r="H371" s="41"/>
      <c r="I371" s="236"/>
      <c r="J371" s="41"/>
      <c r="K371" s="41"/>
      <c r="L371" s="45"/>
      <c r="M371" s="237"/>
      <c r="N371" s="23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83</v>
      </c>
    </row>
    <row r="372" s="13" customFormat="1">
      <c r="A372" s="13"/>
      <c r="B372" s="240"/>
      <c r="C372" s="241"/>
      <c r="D372" s="234" t="s">
        <v>150</v>
      </c>
      <c r="E372" s="242" t="s">
        <v>1</v>
      </c>
      <c r="F372" s="243" t="s">
        <v>605</v>
      </c>
      <c r="G372" s="241"/>
      <c r="H372" s="244">
        <v>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150</v>
      </c>
      <c r="AU372" s="250" t="s">
        <v>83</v>
      </c>
      <c r="AV372" s="13" t="s">
        <v>83</v>
      </c>
      <c r="AW372" s="13" t="s">
        <v>30</v>
      </c>
      <c r="AX372" s="13" t="s">
        <v>73</v>
      </c>
      <c r="AY372" s="250" t="s">
        <v>134</v>
      </c>
    </row>
    <row r="373" s="13" customFormat="1">
      <c r="A373" s="13"/>
      <c r="B373" s="240"/>
      <c r="C373" s="241"/>
      <c r="D373" s="234" t="s">
        <v>150</v>
      </c>
      <c r="E373" s="242" t="s">
        <v>1</v>
      </c>
      <c r="F373" s="243" t="s">
        <v>606</v>
      </c>
      <c r="G373" s="241"/>
      <c r="H373" s="244">
        <v>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150</v>
      </c>
      <c r="AU373" s="250" t="s">
        <v>83</v>
      </c>
      <c r="AV373" s="13" t="s">
        <v>83</v>
      </c>
      <c r="AW373" s="13" t="s">
        <v>30</v>
      </c>
      <c r="AX373" s="13" t="s">
        <v>73</v>
      </c>
      <c r="AY373" s="250" t="s">
        <v>134</v>
      </c>
    </row>
    <row r="374" s="14" customFormat="1">
      <c r="A374" s="14"/>
      <c r="B374" s="251"/>
      <c r="C374" s="252"/>
      <c r="D374" s="234" t="s">
        <v>150</v>
      </c>
      <c r="E374" s="253" t="s">
        <v>1</v>
      </c>
      <c r="F374" s="254" t="s">
        <v>152</v>
      </c>
      <c r="G374" s="252"/>
      <c r="H374" s="255">
        <v>2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150</v>
      </c>
      <c r="AU374" s="261" t="s">
        <v>83</v>
      </c>
      <c r="AV374" s="14" t="s">
        <v>140</v>
      </c>
      <c r="AW374" s="14" t="s">
        <v>30</v>
      </c>
      <c r="AX374" s="14" t="s">
        <v>81</v>
      </c>
      <c r="AY374" s="261" t="s">
        <v>134</v>
      </c>
    </row>
    <row r="375" s="2" customFormat="1" ht="16.5" customHeight="1">
      <c r="A375" s="39"/>
      <c r="B375" s="40"/>
      <c r="C375" s="266" t="s">
        <v>471</v>
      </c>
      <c r="D375" s="266" t="s">
        <v>322</v>
      </c>
      <c r="E375" s="267" t="s">
        <v>607</v>
      </c>
      <c r="F375" s="268" t="s">
        <v>608</v>
      </c>
      <c r="G375" s="269" t="s">
        <v>339</v>
      </c>
      <c r="H375" s="270">
        <v>1</v>
      </c>
      <c r="I375" s="271"/>
      <c r="J375" s="272">
        <f>ROUND(I375*H375,2)</f>
        <v>0</v>
      </c>
      <c r="K375" s="273"/>
      <c r="L375" s="274"/>
      <c r="M375" s="275" t="s">
        <v>1</v>
      </c>
      <c r="N375" s="276" t="s">
        <v>38</v>
      </c>
      <c r="O375" s="92"/>
      <c r="P375" s="230">
        <f>O375*H375</f>
        <v>0</v>
      </c>
      <c r="Q375" s="230">
        <v>0.0040000000000000001</v>
      </c>
      <c r="R375" s="230">
        <f>Q375*H375</f>
        <v>0.0040000000000000001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162</v>
      </c>
      <c r="AT375" s="232" t="s">
        <v>322</v>
      </c>
      <c r="AU375" s="232" t="s">
        <v>83</v>
      </c>
      <c r="AY375" s="18" t="s">
        <v>134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81</v>
      </c>
      <c r="BK375" s="233">
        <f>ROUND(I375*H375,2)</f>
        <v>0</v>
      </c>
      <c r="BL375" s="18" t="s">
        <v>140</v>
      </c>
      <c r="BM375" s="232" t="s">
        <v>609</v>
      </c>
    </row>
    <row r="376" s="2" customFormat="1">
      <c r="A376" s="39"/>
      <c r="B376" s="40"/>
      <c r="C376" s="41"/>
      <c r="D376" s="234" t="s">
        <v>141</v>
      </c>
      <c r="E376" s="41"/>
      <c r="F376" s="235" t="s">
        <v>608</v>
      </c>
      <c r="G376" s="41"/>
      <c r="H376" s="41"/>
      <c r="I376" s="236"/>
      <c r="J376" s="41"/>
      <c r="K376" s="41"/>
      <c r="L376" s="45"/>
      <c r="M376" s="237"/>
      <c r="N376" s="23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141</v>
      </c>
      <c r="AU376" s="18" t="s">
        <v>83</v>
      </c>
    </row>
    <row r="377" s="13" customFormat="1">
      <c r="A377" s="13"/>
      <c r="B377" s="240"/>
      <c r="C377" s="241"/>
      <c r="D377" s="234" t="s">
        <v>150</v>
      </c>
      <c r="E377" s="242" t="s">
        <v>1</v>
      </c>
      <c r="F377" s="243" t="s">
        <v>610</v>
      </c>
      <c r="G377" s="241"/>
      <c r="H377" s="244">
        <v>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0" t="s">
        <v>150</v>
      </c>
      <c r="AU377" s="250" t="s">
        <v>83</v>
      </c>
      <c r="AV377" s="13" t="s">
        <v>83</v>
      </c>
      <c r="AW377" s="13" t="s">
        <v>30</v>
      </c>
      <c r="AX377" s="13" t="s">
        <v>73</v>
      </c>
      <c r="AY377" s="250" t="s">
        <v>134</v>
      </c>
    </row>
    <row r="378" s="14" customFormat="1">
      <c r="A378" s="14"/>
      <c r="B378" s="251"/>
      <c r="C378" s="252"/>
      <c r="D378" s="234" t="s">
        <v>150</v>
      </c>
      <c r="E378" s="253" t="s">
        <v>1</v>
      </c>
      <c r="F378" s="254" t="s">
        <v>152</v>
      </c>
      <c r="G378" s="252"/>
      <c r="H378" s="255">
        <v>1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1" t="s">
        <v>150</v>
      </c>
      <c r="AU378" s="261" t="s">
        <v>83</v>
      </c>
      <c r="AV378" s="14" t="s">
        <v>140</v>
      </c>
      <c r="AW378" s="14" t="s">
        <v>30</v>
      </c>
      <c r="AX378" s="14" t="s">
        <v>81</v>
      </c>
      <c r="AY378" s="261" t="s">
        <v>134</v>
      </c>
    </row>
    <row r="379" s="2" customFormat="1" ht="24.15" customHeight="1">
      <c r="A379" s="39"/>
      <c r="B379" s="40"/>
      <c r="C379" s="220" t="s">
        <v>611</v>
      </c>
      <c r="D379" s="220" t="s">
        <v>136</v>
      </c>
      <c r="E379" s="221" t="s">
        <v>612</v>
      </c>
      <c r="F379" s="222" t="s">
        <v>613</v>
      </c>
      <c r="G379" s="223" t="s">
        <v>339</v>
      </c>
      <c r="H379" s="224">
        <v>2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38</v>
      </c>
      <c r="O379" s="92"/>
      <c r="P379" s="230">
        <f>O379*H379</f>
        <v>0</v>
      </c>
      <c r="Q379" s="230">
        <v>0.10940999999999999</v>
      </c>
      <c r="R379" s="230">
        <f>Q379*H379</f>
        <v>0.21881999999999999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140</v>
      </c>
      <c r="AT379" s="232" t="s">
        <v>136</v>
      </c>
      <c r="AU379" s="232" t="s">
        <v>83</v>
      </c>
      <c r="AY379" s="18" t="s">
        <v>134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81</v>
      </c>
      <c r="BK379" s="233">
        <f>ROUND(I379*H379,2)</f>
        <v>0</v>
      </c>
      <c r="BL379" s="18" t="s">
        <v>140</v>
      </c>
      <c r="BM379" s="232" t="s">
        <v>614</v>
      </c>
    </row>
    <row r="380" s="2" customFormat="1">
      <c r="A380" s="39"/>
      <c r="B380" s="40"/>
      <c r="C380" s="41"/>
      <c r="D380" s="234" t="s">
        <v>141</v>
      </c>
      <c r="E380" s="41"/>
      <c r="F380" s="235" t="s">
        <v>613</v>
      </c>
      <c r="G380" s="41"/>
      <c r="H380" s="41"/>
      <c r="I380" s="236"/>
      <c r="J380" s="41"/>
      <c r="K380" s="41"/>
      <c r="L380" s="45"/>
      <c r="M380" s="237"/>
      <c r="N380" s="238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141</v>
      </c>
      <c r="AU380" s="18" t="s">
        <v>83</v>
      </c>
    </row>
    <row r="381" s="2" customFormat="1">
      <c r="A381" s="39"/>
      <c r="B381" s="40"/>
      <c r="C381" s="41"/>
      <c r="D381" s="234" t="s">
        <v>143</v>
      </c>
      <c r="E381" s="41"/>
      <c r="F381" s="239" t="s">
        <v>615</v>
      </c>
      <c r="G381" s="41"/>
      <c r="H381" s="41"/>
      <c r="I381" s="236"/>
      <c r="J381" s="41"/>
      <c r="K381" s="41"/>
      <c r="L381" s="45"/>
      <c r="M381" s="237"/>
      <c r="N381" s="238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143</v>
      </c>
      <c r="AU381" s="18" t="s">
        <v>83</v>
      </c>
    </row>
    <row r="382" s="13" customFormat="1">
      <c r="A382" s="13"/>
      <c r="B382" s="240"/>
      <c r="C382" s="241"/>
      <c r="D382" s="234" t="s">
        <v>150</v>
      </c>
      <c r="E382" s="242" t="s">
        <v>1</v>
      </c>
      <c r="F382" s="243" t="s">
        <v>616</v>
      </c>
      <c r="G382" s="241"/>
      <c r="H382" s="244">
        <v>2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0" t="s">
        <v>150</v>
      </c>
      <c r="AU382" s="250" t="s">
        <v>83</v>
      </c>
      <c r="AV382" s="13" t="s">
        <v>83</v>
      </c>
      <c r="AW382" s="13" t="s">
        <v>30</v>
      </c>
      <c r="AX382" s="13" t="s">
        <v>73</v>
      </c>
      <c r="AY382" s="250" t="s">
        <v>134</v>
      </c>
    </row>
    <row r="383" s="14" customFormat="1">
      <c r="A383" s="14"/>
      <c r="B383" s="251"/>
      <c r="C383" s="252"/>
      <c r="D383" s="234" t="s">
        <v>150</v>
      </c>
      <c r="E383" s="253" t="s">
        <v>1</v>
      </c>
      <c r="F383" s="254" t="s">
        <v>152</v>
      </c>
      <c r="G383" s="252"/>
      <c r="H383" s="255">
        <v>2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150</v>
      </c>
      <c r="AU383" s="261" t="s">
        <v>83</v>
      </c>
      <c r="AV383" s="14" t="s">
        <v>140</v>
      </c>
      <c r="AW383" s="14" t="s">
        <v>30</v>
      </c>
      <c r="AX383" s="14" t="s">
        <v>81</v>
      </c>
      <c r="AY383" s="261" t="s">
        <v>134</v>
      </c>
    </row>
    <row r="384" s="2" customFormat="1" ht="21.75" customHeight="1">
      <c r="A384" s="39"/>
      <c r="B384" s="40"/>
      <c r="C384" s="266" t="s">
        <v>476</v>
      </c>
      <c r="D384" s="266" t="s">
        <v>322</v>
      </c>
      <c r="E384" s="267" t="s">
        <v>617</v>
      </c>
      <c r="F384" s="268" t="s">
        <v>618</v>
      </c>
      <c r="G384" s="269" t="s">
        <v>339</v>
      </c>
      <c r="H384" s="270">
        <v>2</v>
      </c>
      <c r="I384" s="271"/>
      <c r="J384" s="272">
        <f>ROUND(I384*H384,2)</f>
        <v>0</v>
      </c>
      <c r="K384" s="273"/>
      <c r="L384" s="274"/>
      <c r="M384" s="275" t="s">
        <v>1</v>
      </c>
      <c r="N384" s="276" t="s">
        <v>38</v>
      </c>
      <c r="O384" s="92"/>
      <c r="P384" s="230">
        <f>O384*H384</f>
        <v>0</v>
      </c>
      <c r="Q384" s="230">
        <v>0.0061000000000000004</v>
      </c>
      <c r="R384" s="230">
        <f>Q384*H384</f>
        <v>0.012200000000000001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162</v>
      </c>
      <c r="AT384" s="232" t="s">
        <v>322</v>
      </c>
      <c r="AU384" s="232" t="s">
        <v>83</v>
      </c>
      <c r="AY384" s="18" t="s">
        <v>134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81</v>
      </c>
      <c r="BK384" s="233">
        <f>ROUND(I384*H384,2)</f>
        <v>0</v>
      </c>
      <c r="BL384" s="18" t="s">
        <v>140</v>
      </c>
      <c r="BM384" s="232" t="s">
        <v>619</v>
      </c>
    </row>
    <row r="385" s="2" customFormat="1">
      <c r="A385" s="39"/>
      <c r="B385" s="40"/>
      <c r="C385" s="41"/>
      <c r="D385" s="234" t="s">
        <v>141</v>
      </c>
      <c r="E385" s="41"/>
      <c r="F385" s="235" t="s">
        <v>618</v>
      </c>
      <c r="G385" s="41"/>
      <c r="H385" s="41"/>
      <c r="I385" s="236"/>
      <c r="J385" s="41"/>
      <c r="K385" s="41"/>
      <c r="L385" s="45"/>
      <c r="M385" s="237"/>
      <c r="N385" s="23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141</v>
      </c>
      <c r="AU385" s="18" t="s">
        <v>83</v>
      </c>
    </row>
    <row r="386" s="2" customFormat="1" ht="24.15" customHeight="1">
      <c r="A386" s="39"/>
      <c r="B386" s="40"/>
      <c r="C386" s="220" t="s">
        <v>620</v>
      </c>
      <c r="D386" s="220" t="s">
        <v>136</v>
      </c>
      <c r="E386" s="221" t="s">
        <v>621</v>
      </c>
      <c r="F386" s="222" t="s">
        <v>622</v>
      </c>
      <c r="G386" s="223" t="s">
        <v>328</v>
      </c>
      <c r="H386" s="224">
        <v>274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38</v>
      </c>
      <c r="O386" s="92"/>
      <c r="P386" s="230">
        <f>O386*H386</f>
        <v>0</v>
      </c>
      <c r="Q386" s="230">
        <v>0.00012999999999999999</v>
      </c>
      <c r="R386" s="230">
        <f>Q386*H386</f>
        <v>0.035619999999999999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140</v>
      </c>
      <c r="AT386" s="232" t="s">
        <v>136</v>
      </c>
      <c r="AU386" s="232" t="s">
        <v>83</v>
      </c>
      <c r="AY386" s="18" t="s">
        <v>134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81</v>
      </c>
      <c r="BK386" s="233">
        <f>ROUND(I386*H386,2)</f>
        <v>0</v>
      </c>
      <c r="BL386" s="18" t="s">
        <v>140</v>
      </c>
      <c r="BM386" s="232" t="s">
        <v>623</v>
      </c>
    </row>
    <row r="387" s="2" customFormat="1">
      <c r="A387" s="39"/>
      <c r="B387" s="40"/>
      <c r="C387" s="41"/>
      <c r="D387" s="234" t="s">
        <v>141</v>
      </c>
      <c r="E387" s="41"/>
      <c r="F387" s="235" t="s">
        <v>622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141</v>
      </c>
      <c r="AU387" s="18" t="s">
        <v>83</v>
      </c>
    </row>
    <row r="388" s="2" customFormat="1">
      <c r="A388" s="39"/>
      <c r="B388" s="40"/>
      <c r="C388" s="41"/>
      <c r="D388" s="234" t="s">
        <v>143</v>
      </c>
      <c r="E388" s="41"/>
      <c r="F388" s="239" t="s">
        <v>624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143</v>
      </c>
      <c r="AU388" s="18" t="s">
        <v>83</v>
      </c>
    </row>
    <row r="389" s="13" customFormat="1">
      <c r="A389" s="13"/>
      <c r="B389" s="240"/>
      <c r="C389" s="241"/>
      <c r="D389" s="234" t="s">
        <v>150</v>
      </c>
      <c r="E389" s="242" t="s">
        <v>1</v>
      </c>
      <c r="F389" s="243" t="s">
        <v>625</v>
      </c>
      <c r="G389" s="241"/>
      <c r="H389" s="244">
        <v>274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0" t="s">
        <v>150</v>
      </c>
      <c r="AU389" s="250" t="s">
        <v>83</v>
      </c>
      <c r="AV389" s="13" t="s">
        <v>83</v>
      </c>
      <c r="AW389" s="13" t="s">
        <v>30</v>
      </c>
      <c r="AX389" s="13" t="s">
        <v>73</v>
      </c>
      <c r="AY389" s="250" t="s">
        <v>134</v>
      </c>
    </row>
    <row r="390" s="14" customFormat="1">
      <c r="A390" s="14"/>
      <c r="B390" s="251"/>
      <c r="C390" s="252"/>
      <c r="D390" s="234" t="s">
        <v>150</v>
      </c>
      <c r="E390" s="253" t="s">
        <v>1</v>
      </c>
      <c r="F390" s="254" t="s">
        <v>152</v>
      </c>
      <c r="G390" s="252"/>
      <c r="H390" s="255">
        <v>274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150</v>
      </c>
      <c r="AU390" s="261" t="s">
        <v>83</v>
      </c>
      <c r="AV390" s="14" t="s">
        <v>140</v>
      </c>
      <c r="AW390" s="14" t="s">
        <v>30</v>
      </c>
      <c r="AX390" s="14" t="s">
        <v>81</v>
      </c>
      <c r="AY390" s="261" t="s">
        <v>134</v>
      </c>
    </row>
    <row r="391" s="2" customFormat="1" ht="24.15" customHeight="1">
      <c r="A391" s="39"/>
      <c r="B391" s="40"/>
      <c r="C391" s="220" t="s">
        <v>481</v>
      </c>
      <c r="D391" s="220" t="s">
        <v>136</v>
      </c>
      <c r="E391" s="221" t="s">
        <v>626</v>
      </c>
      <c r="F391" s="222" t="s">
        <v>627</v>
      </c>
      <c r="G391" s="223" t="s">
        <v>328</v>
      </c>
      <c r="H391" s="224">
        <v>3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38</v>
      </c>
      <c r="O391" s="92"/>
      <c r="P391" s="230">
        <f>O391*H391</f>
        <v>0</v>
      </c>
      <c r="Q391" s="230">
        <v>6.0000000000000002E-05</v>
      </c>
      <c r="R391" s="230">
        <f>Q391*H391</f>
        <v>0.00018000000000000001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140</v>
      </c>
      <c r="AT391" s="232" t="s">
        <v>136</v>
      </c>
      <c r="AU391" s="232" t="s">
        <v>83</v>
      </c>
      <c r="AY391" s="18" t="s">
        <v>134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81</v>
      </c>
      <c r="BK391" s="233">
        <f>ROUND(I391*H391,2)</f>
        <v>0</v>
      </c>
      <c r="BL391" s="18" t="s">
        <v>140</v>
      </c>
      <c r="BM391" s="232" t="s">
        <v>628</v>
      </c>
    </row>
    <row r="392" s="2" customFormat="1">
      <c r="A392" s="39"/>
      <c r="B392" s="40"/>
      <c r="C392" s="41"/>
      <c r="D392" s="234" t="s">
        <v>141</v>
      </c>
      <c r="E392" s="41"/>
      <c r="F392" s="235" t="s">
        <v>627</v>
      </c>
      <c r="G392" s="41"/>
      <c r="H392" s="41"/>
      <c r="I392" s="236"/>
      <c r="J392" s="41"/>
      <c r="K392" s="41"/>
      <c r="L392" s="45"/>
      <c r="M392" s="237"/>
      <c r="N392" s="238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141</v>
      </c>
      <c r="AU392" s="18" t="s">
        <v>83</v>
      </c>
    </row>
    <row r="393" s="13" customFormat="1">
      <c r="A393" s="13"/>
      <c r="B393" s="240"/>
      <c r="C393" s="241"/>
      <c r="D393" s="234" t="s">
        <v>150</v>
      </c>
      <c r="E393" s="242" t="s">
        <v>1</v>
      </c>
      <c r="F393" s="243" t="s">
        <v>629</v>
      </c>
      <c r="G393" s="241"/>
      <c r="H393" s="244">
        <v>3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0" t="s">
        <v>150</v>
      </c>
      <c r="AU393" s="250" t="s">
        <v>83</v>
      </c>
      <c r="AV393" s="13" t="s">
        <v>83</v>
      </c>
      <c r="AW393" s="13" t="s">
        <v>30</v>
      </c>
      <c r="AX393" s="13" t="s">
        <v>73</v>
      </c>
      <c r="AY393" s="250" t="s">
        <v>134</v>
      </c>
    </row>
    <row r="394" s="14" customFormat="1">
      <c r="A394" s="14"/>
      <c r="B394" s="251"/>
      <c r="C394" s="252"/>
      <c r="D394" s="234" t="s">
        <v>150</v>
      </c>
      <c r="E394" s="253" t="s">
        <v>1</v>
      </c>
      <c r="F394" s="254" t="s">
        <v>152</v>
      </c>
      <c r="G394" s="252"/>
      <c r="H394" s="255">
        <v>3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1" t="s">
        <v>150</v>
      </c>
      <c r="AU394" s="261" t="s">
        <v>83</v>
      </c>
      <c r="AV394" s="14" t="s">
        <v>140</v>
      </c>
      <c r="AW394" s="14" t="s">
        <v>30</v>
      </c>
      <c r="AX394" s="14" t="s">
        <v>81</v>
      </c>
      <c r="AY394" s="261" t="s">
        <v>134</v>
      </c>
    </row>
    <row r="395" s="2" customFormat="1" ht="24.15" customHeight="1">
      <c r="A395" s="39"/>
      <c r="B395" s="40"/>
      <c r="C395" s="220" t="s">
        <v>630</v>
      </c>
      <c r="D395" s="220" t="s">
        <v>136</v>
      </c>
      <c r="E395" s="221" t="s">
        <v>631</v>
      </c>
      <c r="F395" s="222" t="s">
        <v>632</v>
      </c>
      <c r="G395" s="223" t="s">
        <v>328</v>
      </c>
      <c r="H395" s="224">
        <v>274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38</v>
      </c>
      <c r="O395" s="92"/>
      <c r="P395" s="230">
        <f>O395*H395</f>
        <v>0</v>
      </c>
      <c r="Q395" s="230">
        <v>0.00033</v>
      </c>
      <c r="R395" s="230">
        <f>Q395*H395</f>
        <v>0.09042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140</v>
      </c>
      <c r="AT395" s="232" t="s">
        <v>136</v>
      </c>
      <c r="AU395" s="232" t="s">
        <v>83</v>
      </c>
      <c r="AY395" s="18" t="s">
        <v>134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81</v>
      </c>
      <c r="BK395" s="233">
        <f>ROUND(I395*H395,2)</f>
        <v>0</v>
      </c>
      <c r="BL395" s="18" t="s">
        <v>140</v>
      </c>
      <c r="BM395" s="232" t="s">
        <v>633</v>
      </c>
    </row>
    <row r="396" s="2" customFormat="1">
      <c r="A396" s="39"/>
      <c r="B396" s="40"/>
      <c r="C396" s="41"/>
      <c r="D396" s="234" t="s">
        <v>141</v>
      </c>
      <c r="E396" s="41"/>
      <c r="F396" s="235" t="s">
        <v>632</v>
      </c>
      <c r="G396" s="41"/>
      <c r="H396" s="41"/>
      <c r="I396" s="236"/>
      <c r="J396" s="41"/>
      <c r="K396" s="41"/>
      <c r="L396" s="45"/>
      <c r="M396" s="237"/>
      <c r="N396" s="23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141</v>
      </c>
      <c r="AU396" s="18" t="s">
        <v>83</v>
      </c>
    </row>
    <row r="397" s="2" customFormat="1">
      <c r="A397" s="39"/>
      <c r="B397" s="40"/>
      <c r="C397" s="41"/>
      <c r="D397" s="234" t="s">
        <v>143</v>
      </c>
      <c r="E397" s="41"/>
      <c r="F397" s="239" t="s">
        <v>634</v>
      </c>
      <c r="G397" s="41"/>
      <c r="H397" s="41"/>
      <c r="I397" s="236"/>
      <c r="J397" s="41"/>
      <c r="K397" s="41"/>
      <c r="L397" s="45"/>
      <c r="M397" s="237"/>
      <c r="N397" s="238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143</v>
      </c>
      <c r="AU397" s="18" t="s">
        <v>83</v>
      </c>
    </row>
    <row r="398" s="2" customFormat="1" ht="24.15" customHeight="1">
      <c r="A398" s="39"/>
      <c r="B398" s="40"/>
      <c r="C398" s="220" t="s">
        <v>485</v>
      </c>
      <c r="D398" s="220" t="s">
        <v>136</v>
      </c>
      <c r="E398" s="221" t="s">
        <v>635</v>
      </c>
      <c r="F398" s="222" t="s">
        <v>636</v>
      </c>
      <c r="G398" s="223" t="s">
        <v>328</v>
      </c>
      <c r="H398" s="224">
        <v>3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38</v>
      </c>
      <c r="O398" s="92"/>
      <c r="P398" s="230">
        <f>O398*H398</f>
        <v>0</v>
      </c>
      <c r="Q398" s="230">
        <v>0.00011</v>
      </c>
      <c r="R398" s="230">
        <f>Q398*H398</f>
        <v>0.00033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140</v>
      </c>
      <c r="AT398" s="232" t="s">
        <v>136</v>
      </c>
      <c r="AU398" s="232" t="s">
        <v>83</v>
      </c>
      <c r="AY398" s="18" t="s">
        <v>134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81</v>
      </c>
      <c r="BK398" s="233">
        <f>ROUND(I398*H398,2)</f>
        <v>0</v>
      </c>
      <c r="BL398" s="18" t="s">
        <v>140</v>
      </c>
      <c r="BM398" s="232" t="s">
        <v>637</v>
      </c>
    </row>
    <row r="399" s="2" customFormat="1">
      <c r="A399" s="39"/>
      <c r="B399" s="40"/>
      <c r="C399" s="41"/>
      <c r="D399" s="234" t="s">
        <v>141</v>
      </c>
      <c r="E399" s="41"/>
      <c r="F399" s="235" t="s">
        <v>636</v>
      </c>
      <c r="G399" s="41"/>
      <c r="H399" s="41"/>
      <c r="I399" s="236"/>
      <c r="J399" s="41"/>
      <c r="K399" s="41"/>
      <c r="L399" s="45"/>
      <c r="M399" s="237"/>
      <c r="N399" s="23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141</v>
      </c>
      <c r="AU399" s="18" t="s">
        <v>83</v>
      </c>
    </row>
    <row r="400" s="2" customFormat="1">
      <c r="A400" s="39"/>
      <c r="B400" s="40"/>
      <c r="C400" s="41"/>
      <c r="D400" s="234" t="s">
        <v>143</v>
      </c>
      <c r="E400" s="41"/>
      <c r="F400" s="239" t="s">
        <v>638</v>
      </c>
      <c r="G400" s="41"/>
      <c r="H400" s="41"/>
      <c r="I400" s="236"/>
      <c r="J400" s="41"/>
      <c r="K400" s="41"/>
      <c r="L400" s="45"/>
      <c r="M400" s="237"/>
      <c r="N400" s="238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143</v>
      </c>
      <c r="AU400" s="18" t="s">
        <v>83</v>
      </c>
    </row>
    <row r="401" s="2" customFormat="1" ht="16.5" customHeight="1">
      <c r="A401" s="39"/>
      <c r="B401" s="40"/>
      <c r="C401" s="220" t="s">
        <v>639</v>
      </c>
      <c r="D401" s="220" t="s">
        <v>136</v>
      </c>
      <c r="E401" s="221" t="s">
        <v>640</v>
      </c>
      <c r="F401" s="222" t="s">
        <v>641</v>
      </c>
      <c r="G401" s="223" t="s">
        <v>328</v>
      </c>
      <c r="H401" s="224">
        <v>277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38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140</v>
      </c>
      <c r="AT401" s="232" t="s">
        <v>136</v>
      </c>
      <c r="AU401" s="232" t="s">
        <v>83</v>
      </c>
      <c r="AY401" s="18" t="s">
        <v>134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81</v>
      </c>
      <c r="BK401" s="233">
        <f>ROUND(I401*H401,2)</f>
        <v>0</v>
      </c>
      <c r="BL401" s="18" t="s">
        <v>140</v>
      </c>
      <c r="BM401" s="232" t="s">
        <v>642</v>
      </c>
    </row>
    <row r="402" s="2" customFormat="1">
      <c r="A402" s="39"/>
      <c r="B402" s="40"/>
      <c r="C402" s="41"/>
      <c r="D402" s="234" t="s">
        <v>141</v>
      </c>
      <c r="E402" s="41"/>
      <c r="F402" s="235" t="s">
        <v>641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141</v>
      </c>
      <c r="AU402" s="18" t="s">
        <v>83</v>
      </c>
    </row>
    <row r="403" s="13" customFormat="1">
      <c r="A403" s="13"/>
      <c r="B403" s="240"/>
      <c r="C403" s="241"/>
      <c r="D403" s="234" t="s">
        <v>150</v>
      </c>
      <c r="E403" s="242" t="s">
        <v>1</v>
      </c>
      <c r="F403" s="243" t="s">
        <v>643</v>
      </c>
      <c r="G403" s="241"/>
      <c r="H403" s="244">
        <v>277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0" t="s">
        <v>150</v>
      </c>
      <c r="AU403" s="250" t="s">
        <v>83</v>
      </c>
      <c r="AV403" s="13" t="s">
        <v>83</v>
      </c>
      <c r="AW403" s="13" t="s">
        <v>30</v>
      </c>
      <c r="AX403" s="13" t="s">
        <v>73</v>
      </c>
      <c r="AY403" s="250" t="s">
        <v>134</v>
      </c>
    </row>
    <row r="404" s="14" customFormat="1">
      <c r="A404" s="14"/>
      <c r="B404" s="251"/>
      <c r="C404" s="252"/>
      <c r="D404" s="234" t="s">
        <v>150</v>
      </c>
      <c r="E404" s="253" t="s">
        <v>1</v>
      </c>
      <c r="F404" s="254" t="s">
        <v>152</v>
      </c>
      <c r="G404" s="252"/>
      <c r="H404" s="255">
        <v>277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1" t="s">
        <v>150</v>
      </c>
      <c r="AU404" s="261" t="s">
        <v>83</v>
      </c>
      <c r="AV404" s="14" t="s">
        <v>140</v>
      </c>
      <c r="AW404" s="14" t="s">
        <v>30</v>
      </c>
      <c r="AX404" s="14" t="s">
        <v>81</v>
      </c>
      <c r="AY404" s="261" t="s">
        <v>134</v>
      </c>
    </row>
    <row r="405" s="2" customFormat="1" ht="24.15" customHeight="1">
      <c r="A405" s="39"/>
      <c r="B405" s="40"/>
      <c r="C405" s="220" t="s">
        <v>492</v>
      </c>
      <c r="D405" s="220" t="s">
        <v>136</v>
      </c>
      <c r="E405" s="221" t="s">
        <v>644</v>
      </c>
      <c r="F405" s="222" t="s">
        <v>645</v>
      </c>
      <c r="G405" s="223" t="s">
        <v>328</v>
      </c>
      <c r="H405" s="224">
        <v>22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140</v>
      </c>
      <c r="AT405" s="232" t="s">
        <v>136</v>
      </c>
      <c r="AU405" s="232" t="s">
        <v>83</v>
      </c>
      <c r="AY405" s="18" t="s">
        <v>134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81</v>
      </c>
      <c r="BK405" s="233">
        <f>ROUND(I405*H405,2)</f>
        <v>0</v>
      </c>
      <c r="BL405" s="18" t="s">
        <v>140</v>
      </c>
      <c r="BM405" s="232" t="s">
        <v>646</v>
      </c>
    </row>
    <row r="406" s="2" customFormat="1">
      <c r="A406" s="39"/>
      <c r="B406" s="40"/>
      <c r="C406" s="41"/>
      <c r="D406" s="234" t="s">
        <v>141</v>
      </c>
      <c r="E406" s="41"/>
      <c r="F406" s="235" t="s">
        <v>645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141</v>
      </c>
      <c r="AU406" s="18" t="s">
        <v>83</v>
      </c>
    </row>
    <row r="407" s="13" customFormat="1">
      <c r="A407" s="13"/>
      <c r="B407" s="240"/>
      <c r="C407" s="241"/>
      <c r="D407" s="234" t="s">
        <v>150</v>
      </c>
      <c r="E407" s="242" t="s">
        <v>1</v>
      </c>
      <c r="F407" s="243" t="s">
        <v>647</v>
      </c>
      <c r="G407" s="241"/>
      <c r="H407" s="244">
        <v>22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0" t="s">
        <v>150</v>
      </c>
      <c r="AU407" s="250" t="s">
        <v>83</v>
      </c>
      <c r="AV407" s="13" t="s">
        <v>83</v>
      </c>
      <c r="AW407" s="13" t="s">
        <v>30</v>
      </c>
      <c r="AX407" s="13" t="s">
        <v>73</v>
      </c>
      <c r="AY407" s="250" t="s">
        <v>134</v>
      </c>
    </row>
    <row r="408" s="14" customFormat="1">
      <c r="A408" s="14"/>
      <c r="B408" s="251"/>
      <c r="C408" s="252"/>
      <c r="D408" s="234" t="s">
        <v>150</v>
      </c>
      <c r="E408" s="253" t="s">
        <v>1</v>
      </c>
      <c r="F408" s="254" t="s">
        <v>152</v>
      </c>
      <c r="G408" s="252"/>
      <c r="H408" s="255">
        <v>22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150</v>
      </c>
      <c r="AU408" s="261" t="s">
        <v>83</v>
      </c>
      <c r="AV408" s="14" t="s">
        <v>140</v>
      </c>
      <c r="AW408" s="14" t="s">
        <v>30</v>
      </c>
      <c r="AX408" s="14" t="s">
        <v>81</v>
      </c>
      <c r="AY408" s="261" t="s">
        <v>134</v>
      </c>
    </row>
    <row r="409" s="2" customFormat="1" ht="24.15" customHeight="1">
      <c r="A409" s="39"/>
      <c r="B409" s="40"/>
      <c r="C409" s="220" t="s">
        <v>648</v>
      </c>
      <c r="D409" s="220" t="s">
        <v>136</v>
      </c>
      <c r="E409" s="221" t="s">
        <v>649</v>
      </c>
      <c r="F409" s="222" t="s">
        <v>650</v>
      </c>
      <c r="G409" s="223" t="s">
        <v>328</v>
      </c>
      <c r="H409" s="224">
        <v>22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140</v>
      </c>
      <c r="AT409" s="232" t="s">
        <v>136</v>
      </c>
      <c r="AU409" s="232" t="s">
        <v>83</v>
      </c>
      <c r="AY409" s="18" t="s">
        <v>134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81</v>
      </c>
      <c r="BK409" s="233">
        <f>ROUND(I409*H409,2)</f>
        <v>0</v>
      </c>
      <c r="BL409" s="18" t="s">
        <v>140</v>
      </c>
      <c r="BM409" s="232" t="s">
        <v>651</v>
      </c>
    </row>
    <row r="410" s="2" customFormat="1">
      <c r="A410" s="39"/>
      <c r="B410" s="40"/>
      <c r="C410" s="41"/>
      <c r="D410" s="234" t="s">
        <v>141</v>
      </c>
      <c r="E410" s="41"/>
      <c r="F410" s="235" t="s">
        <v>650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141</v>
      </c>
      <c r="AU410" s="18" t="s">
        <v>83</v>
      </c>
    </row>
    <row r="411" s="2" customFormat="1" ht="24.15" customHeight="1">
      <c r="A411" s="39"/>
      <c r="B411" s="40"/>
      <c r="C411" s="220" t="s">
        <v>497</v>
      </c>
      <c r="D411" s="220" t="s">
        <v>136</v>
      </c>
      <c r="E411" s="221" t="s">
        <v>652</v>
      </c>
      <c r="F411" s="222" t="s">
        <v>653</v>
      </c>
      <c r="G411" s="223" t="s">
        <v>328</v>
      </c>
      <c r="H411" s="224">
        <v>22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0.00027999999999999998</v>
      </c>
      <c r="R411" s="230">
        <f>Q411*H411</f>
        <v>0.0061599999999999997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140</v>
      </c>
      <c r="AT411" s="232" t="s">
        <v>136</v>
      </c>
      <c r="AU411" s="232" t="s">
        <v>83</v>
      </c>
      <c r="AY411" s="18" t="s">
        <v>134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81</v>
      </c>
      <c r="BK411" s="233">
        <f>ROUND(I411*H411,2)</f>
        <v>0</v>
      </c>
      <c r="BL411" s="18" t="s">
        <v>140</v>
      </c>
      <c r="BM411" s="232" t="s">
        <v>654</v>
      </c>
    </row>
    <row r="412" s="2" customFormat="1">
      <c r="A412" s="39"/>
      <c r="B412" s="40"/>
      <c r="C412" s="41"/>
      <c r="D412" s="234" t="s">
        <v>141</v>
      </c>
      <c r="E412" s="41"/>
      <c r="F412" s="235" t="s">
        <v>653</v>
      </c>
      <c r="G412" s="41"/>
      <c r="H412" s="41"/>
      <c r="I412" s="236"/>
      <c r="J412" s="41"/>
      <c r="K412" s="41"/>
      <c r="L412" s="45"/>
      <c r="M412" s="237"/>
      <c r="N412" s="238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141</v>
      </c>
      <c r="AU412" s="18" t="s">
        <v>83</v>
      </c>
    </row>
    <row r="413" s="2" customFormat="1" ht="24.15" customHeight="1">
      <c r="A413" s="39"/>
      <c r="B413" s="40"/>
      <c r="C413" s="220" t="s">
        <v>655</v>
      </c>
      <c r="D413" s="220" t="s">
        <v>136</v>
      </c>
      <c r="E413" s="221" t="s">
        <v>656</v>
      </c>
      <c r="F413" s="222" t="s">
        <v>657</v>
      </c>
      <c r="G413" s="223" t="s">
        <v>147</v>
      </c>
      <c r="H413" s="224">
        <v>1.8020000000000001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38</v>
      </c>
      <c r="O413" s="92"/>
      <c r="P413" s="230">
        <f>O413*H413</f>
        <v>0</v>
      </c>
      <c r="Q413" s="230">
        <v>2.5122499999999999</v>
      </c>
      <c r="R413" s="230">
        <f>Q413*H413</f>
        <v>4.5270744999999994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140</v>
      </c>
      <c r="AT413" s="232" t="s">
        <v>136</v>
      </c>
      <c r="AU413" s="232" t="s">
        <v>83</v>
      </c>
      <c r="AY413" s="18" t="s">
        <v>134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81</v>
      </c>
      <c r="BK413" s="233">
        <f>ROUND(I413*H413,2)</f>
        <v>0</v>
      </c>
      <c r="BL413" s="18" t="s">
        <v>140</v>
      </c>
      <c r="BM413" s="232" t="s">
        <v>658</v>
      </c>
    </row>
    <row r="414" s="2" customFormat="1">
      <c r="A414" s="39"/>
      <c r="B414" s="40"/>
      <c r="C414" s="41"/>
      <c r="D414" s="234" t="s">
        <v>141</v>
      </c>
      <c r="E414" s="41"/>
      <c r="F414" s="235" t="s">
        <v>657</v>
      </c>
      <c r="G414" s="41"/>
      <c r="H414" s="41"/>
      <c r="I414" s="236"/>
      <c r="J414" s="41"/>
      <c r="K414" s="41"/>
      <c r="L414" s="45"/>
      <c r="M414" s="237"/>
      <c r="N414" s="23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141</v>
      </c>
      <c r="AU414" s="18" t="s">
        <v>83</v>
      </c>
    </row>
    <row r="415" s="2" customFormat="1">
      <c r="A415" s="39"/>
      <c r="B415" s="40"/>
      <c r="C415" s="41"/>
      <c r="D415" s="234" t="s">
        <v>143</v>
      </c>
      <c r="E415" s="41"/>
      <c r="F415" s="239" t="s">
        <v>659</v>
      </c>
      <c r="G415" s="41"/>
      <c r="H415" s="41"/>
      <c r="I415" s="236"/>
      <c r="J415" s="41"/>
      <c r="K415" s="41"/>
      <c r="L415" s="45"/>
      <c r="M415" s="237"/>
      <c r="N415" s="238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143</v>
      </c>
      <c r="AU415" s="18" t="s">
        <v>83</v>
      </c>
    </row>
    <row r="416" s="13" customFormat="1">
      <c r="A416" s="13"/>
      <c r="B416" s="240"/>
      <c r="C416" s="241"/>
      <c r="D416" s="234" t="s">
        <v>150</v>
      </c>
      <c r="E416" s="242" t="s">
        <v>1</v>
      </c>
      <c r="F416" s="243" t="s">
        <v>660</v>
      </c>
      <c r="G416" s="241"/>
      <c r="H416" s="244">
        <v>1.8020000000000001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0" t="s">
        <v>150</v>
      </c>
      <c r="AU416" s="250" t="s">
        <v>83</v>
      </c>
      <c r="AV416" s="13" t="s">
        <v>83</v>
      </c>
      <c r="AW416" s="13" t="s">
        <v>30</v>
      </c>
      <c r="AX416" s="13" t="s">
        <v>73</v>
      </c>
      <c r="AY416" s="250" t="s">
        <v>134</v>
      </c>
    </row>
    <row r="417" s="14" customFormat="1">
      <c r="A417" s="14"/>
      <c r="B417" s="251"/>
      <c r="C417" s="252"/>
      <c r="D417" s="234" t="s">
        <v>150</v>
      </c>
      <c r="E417" s="253" t="s">
        <v>1</v>
      </c>
      <c r="F417" s="254" t="s">
        <v>152</v>
      </c>
      <c r="G417" s="252"/>
      <c r="H417" s="255">
        <v>1.8020000000000001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1" t="s">
        <v>150</v>
      </c>
      <c r="AU417" s="261" t="s">
        <v>83</v>
      </c>
      <c r="AV417" s="14" t="s">
        <v>140</v>
      </c>
      <c r="AW417" s="14" t="s">
        <v>30</v>
      </c>
      <c r="AX417" s="14" t="s">
        <v>81</v>
      </c>
      <c r="AY417" s="261" t="s">
        <v>134</v>
      </c>
    </row>
    <row r="418" s="2" customFormat="1" ht="33" customHeight="1">
      <c r="A418" s="39"/>
      <c r="B418" s="40"/>
      <c r="C418" s="220" t="s">
        <v>500</v>
      </c>
      <c r="D418" s="220" t="s">
        <v>136</v>
      </c>
      <c r="E418" s="221" t="s">
        <v>661</v>
      </c>
      <c r="F418" s="222" t="s">
        <v>662</v>
      </c>
      <c r="G418" s="223" t="s">
        <v>328</v>
      </c>
      <c r="H418" s="224">
        <v>8.1999999999999993</v>
      </c>
      <c r="I418" s="225"/>
      <c r="J418" s="226">
        <f>ROUND(I418*H418,2)</f>
        <v>0</v>
      </c>
      <c r="K418" s="227"/>
      <c r="L418" s="45"/>
      <c r="M418" s="228" t="s">
        <v>1</v>
      </c>
      <c r="N418" s="229" t="s">
        <v>38</v>
      </c>
      <c r="O418" s="92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140</v>
      </c>
      <c r="AT418" s="232" t="s">
        <v>136</v>
      </c>
      <c r="AU418" s="232" t="s">
        <v>83</v>
      </c>
      <c r="AY418" s="18" t="s">
        <v>134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81</v>
      </c>
      <c r="BK418" s="233">
        <f>ROUND(I418*H418,2)</f>
        <v>0</v>
      </c>
      <c r="BL418" s="18" t="s">
        <v>140</v>
      </c>
      <c r="BM418" s="232" t="s">
        <v>663</v>
      </c>
    </row>
    <row r="419" s="2" customFormat="1">
      <c r="A419" s="39"/>
      <c r="B419" s="40"/>
      <c r="C419" s="41"/>
      <c r="D419" s="234" t="s">
        <v>141</v>
      </c>
      <c r="E419" s="41"/>
      <c r="F419" s="235" t="s">
        <v>662</v>
      </c>
      <c r="G419" s="41"/>
      <c r="H419" s="41"/>
      <c r="I419" s="236"/>
      <c r="J419" s="41"/>
      <c r="K419" s="41"/>
      <c r="L419" s="45"/>
      <c r="M419" s="237"/>
      <c r="N419" s="23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141</v>
      </c>
      <c r="AU419" s="18" t="s">
        <v>83</v>
      </c>
    </row>
    <row r="420" s="2" customFormat="1">
      <c r="A420" s="39"/>
      <c r="B420" s="40"/>
      <c r="C420" s="41"/>
      <c r="D420" s="234" t="s">
        <v>143</v>
      </c>
      <c r="E420" s="41"/>
      <c r="F420" s="239" t="s">
        <v>664</v>
      </c>
      <c r="G420" s="41"/>
      <c r="H420" s="41"/>
      <c r="I420" s="236"/>
      <c r="J420" s="41"/>
      <c r="K420" s="41"/>
      <c r="L420" s="45"/>
      <c r="M420" s="237"/>
      <c r="N420" s="23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143</v>
      </c>
      <c r="AU420" s="18" t="s">
        <v>83</v>
      </c>
    </row>
    <row r="421" s="13" customFormat="1">
      <c r="A421" s="13"/>
      <c r="B421" s="240"/>
      <c r="C421" s="241"/>
      <c r="D421" s="234" t="s">
        <v>150</v>
      </c>
      <c r="E421" s="242" t="s">
        <v>1</v>
      </c>
      <c r="F421" s="243" t="s">
        <v>665</v>
      </c>
      <c r="G421" s="241"/>
      <c r="H421" s="244">
        <v>8.1999999999999993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0" t="s">
        <v>150</v>
      </c>
      <c r="AU421" s="250" t="s">
        <v>83</v>
      </c>
      <c r="AV421" s="13" t="s">
        <v>83</v>
      </c>
      <c r="AW421" s="13" t="s">
        <v>30</v>
      </c>
      <c r="AX421" s="13" t="s">
        <v>73</v>
      </c>
      <c r="AY421" s="250" t="s">
        <v>134</v>
      </c>
    </row>
    <row r="422" s="14" customFormat="1">
      <c r="A422" s="14"/>
      <c r="B422" s="251"/>
      <c r="C422" s="252"/>
      <c r="D422" s="234" t="s">
        <v>150</v>
      </c>
      <c r="E422" s="253" t="s">
        <v>1</v>
      </c>
      <c r="F422" s="254" t="s">
        <v>152</v>
      </c>
      <c r="G422" s="252"/>
      <c r="H422" s="255">
        <v>8.1999999999999993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1" t="s">
        <v>150</v>
      </c>
      <c r="AU422" s="261" t="s">
        <v>83</v>
      </c>
      <c r="AV422" s="14" t="s">
        <v>140</v>
      </c>
      <c r="AW422" s="14" t="s">
        <v>30</v>
      </c>
      <c r="AX422" s="14" t="s">
        <v>81</v>
      </c>
      <c r="AY422" s="261" t="s">
        <v>134</v>
      </c>
    </row>
    <row r="423" s="2" customFormat="1" ht="24.15" customHeight="1">
      <c r="A423" s="39"/>
      <c r="B423" s="40"/>
      <c r="C423" s="266" t="s">
        <v>666</v>
      </c>
      <c r="D423" s="266" t="s">
        <v>322</v>
      </c>
      <c r="E423" s="267" t="s">
        <v>667</v>
      </c>
      <c r="F423" s="268" t="s">
        <v>668</v>
      </c>
      <c r="G423" s="269" t="s">
        <v>328</v>
      </c>
      <c r="H423" s="270">
        <v>8.3230000000000004</v>
      </c>
      <c r="I423" s="271"/>
      <c r="J423" s="272">
        <f>ROUND(I423*H423,2)</f>
        <v>0</v>
      </c>
      <c r="K423" s="273"/>
      <c r="L423" s="274"/>
      <c r="M423" s="275" t="s">
        <v>1</v>
      </c>
      <c r="N423" s="276" t="s">
        <v>38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162</v>
      </c>
      <c r="AT423" s="232" t="s">
        <v>322</v>
      </c>
      <c r="AU423" s="232" t="s">
        <v>83</v>
      </c>
      <c r="AY423" s="18" t="s">
        <v>134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81</v>
      </c>
      <c r="BK423" s="233">
        <f>ROUND(I423*H423,2)</f>
        <v>0</v>
      </c>
      <c r="BL423" s="18" t="s">
        <v>140</v>
      </c>
      <c r="BM423" s="232" t="s">
        <v>669</v>
      </c>
    </row>
    <row r="424" s="2" customFormat="1">
      <c r="A424" s="39"/>
      <c r="B424" s="40"/>
      <c r="C424" s="41"/>
      <c r="D424" s="234" t="s">
        <v>141</v>
      </c>
      <c r="E424" s="41"/>
      <c r="F424" s="235" t="s">
        <v>668</v>
      </c>
      <c r="G424" s="41"/>
      <c r="H424" s="41"/>
      <c r="I424" s="236"/>
      <c r="J424" s="41"/>
      <c r="K424" s="41"/>
      <c r="L424" s="45"/>
      <c r="M424" s="237"/>
      <c r="N424" s="23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141</v>
      </c>
      <c r="AU424" s="18" t="s">
        <v>83</v>
      </c>
    </row>
    <row r="425" s="13" customFormat="1">
      <c r="A425" s="13"/>
      <c r="B425" s="240"/>
      <c r="C425" s="241"/>
      <c r="D425" s="234" t="s">
        <v>150</v>
      </c>
      <c r="E425" s="242" t="s">
        <v>1</v>
      </c>
      <c r="F425" s="243" t="s">
        <v>670</v>
      </c>
      <c r="G425" s="241"/>
      <c r="H425" s="244">
        <v>8.3230000000000004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0" t="s">
        <v>150</v>
      </c>
      <c r="AU425" s="250" t="s">
        <v>83</v>
      </c>
      <c r="AV425" s="13" t="s">
        <v>83</v>
      </c>
      <c r="AW425" s="13" t="s">
        <v>30</v>
      </c>
      <c r="AX425" s="13" t="s">
        <v>73</v>
      </c>
      <c r="AY425" s="250" t="s">
        <v>134</v>
      </c>
    </row>
    <row r="426" s="14" customFormat="1">
      <c r="A426" s="14"/>
      <c r="B426" s="251"/>
      <c r="C426" s="252"/>
      <c r="D426" s="234" t="s">
        <v>150</v>
      </c>
      <c r="E426" s="253" t="s">
        <v>1</v>
      </c>
      <c r="F426" s="254" t="s">
        <v>152</v>
      </c>
      <c r="G426" s="252"/>
      <c r="H426" s="255">
        <v>8.3230000000000004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1" t="s">
        <v>150</v>
      </c>
      <c r="AU426" s="261" t="s">
        <v>83</v>
      </c>
      <c r="AV426" s="14" t="s">
        <v>140</v>
      </c>
      <c r="AW426" s="14" t="s">
        <v>30</v>
      </c>
      <c r="AX426" s="14" t="s">
        <v>81</v>
      </c>
      <c r="AY426" s="261" t="s">
        <v>134</v>
      </c>
    </row>
    <row r="427" s="2" customFormat="1" ht="24.15" customHeight="1">
      <c r="A427" s="39"/>
      <c r="B427" s="40"/>
      <c r="C427" s="220" t="s">
        <v>504</v>
      </c>
      <c r="D427" s="220" t="s">
        <v>136</v>
      </c>
      <c r="E427" s="221" t="s">
        <v>671</v>
      </c>
      <c r="F427" s="222" t="s">
        <v>672</v>
      </c>
      <c r="G427" s="223" t="s">
        <v>328</v>
      </c>
      <c r="H427" s="224">
        <v>178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38</v>
      </c>
      <c r="O427" s="92"/>
      <c r="P427" s="230">
        <f>O427*H427</f>
        <v>0</v>
      </c>
      <c r="Q427" s="230">
        <v>0.13095999999999999</v>
      </c>
      <c r="R427" s="230">
        <f>Q427*H427</f>
        <v>23.310879999999997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140</v>
      </c>
      <c r="AT427" s="232" t="s">
        <v>136</v>
      </c>
      <c r="AU427" s="232" t="s">
        <v>83</v>
      </c>
      <c r="AY427" s="18" t="s">
        <v>134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81</v>
      </c>
      <c r="BK427" s="233">
        <f>ROUND(I427*H427,2)</f>
        <v>0</v>
      </c>
      <c r="BL427" s="18" t="s">
        <v>140</v>
      </c>
      <c r="BM427" s="232" t="s">
        <v>673</v>
      </c>
    </row>
    <row r="428" s="2" customFormat="1">
      <c r="A428" s="39"/>
      <c r="B428" s="40"/>
      <c r="C428" s="41"/>
      <c r="D428" s="234" t="s">
        <v>141</v>
      </c>
      <c r="E428" s="41"/>
      <c r="F428" s="235" t="s">
        <v>672</v>
      </c>
      <c r="G428" s="41"/>
      <c r="H428" s="41"/>
      <c r="I428" s="236"/>
      <c r="J428" s="41"/>
      <c r="K428" s="41"/>
      <c r="L428" s="45"/>
      <c r="M428" s="237"/>
      <c r="N428" s="23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141</v>
      </c>
      <c r="AU428" s="18" t="s">
        <v>83</v>
      </c>
    </row>
    <row r="429" s="13" customFormat="1">
      <c r="A429" s="13"/>
      <c r="B429" s="240"/>
      <c r="C429" s="241"/>
      <c r="D429" s="234" t="s">
        <v>150</v>
      </c>
      <c r="E429" s="242" t="s">
        <v>1</v>
      </c>
      <c r="F429" s="243" t="s">
        <v>674</v>
      </c>
      <c r="G429" s="241"/>
      <c r="H429" s="244">
        <v>89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0" t="s">
        <v>150</v>
      </c>
      <c r="AU429" s="250" t="s">
        <v>83</v>
      </c>
      <c r="AV429" s="13" t="s">
        <v>83</v>
      </c>
      <c r="AW429" s="13" t="s">
        <v>30</v>
      </c>
      <c r="AX429" s="13" t="s">
        <v>73</v>
      </c>
      <c r="AY429" s="250" t="s">
        <v>134</v>
      </c>
    </row>
    <row r="430" s="13" customFormat="1">
      <c r="A430" s="13"/>
      <c r="B430" s="240"/>
      <c r="C430" s="241"/>
      <c r="D430" s="234" t="s">
        <v>150</v>
      </c>
      <c r="E430" s="242" t="s">
        <v>1</v>
      </c>
      <c r="F430" s="243" t="s">
        <v>675</v>
      </c>
      <c r="G430" s="241"/>
      <c r="H430" s="244">
        <v>89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0" t="s">
        <v>150</v>
      </c>
      <c r="AU430" s="250" t="s">
        <v>83</v>
      </c>
      <c r="AV430" s="13" t="s">
        <v>83</v>
      </c>
      <c r="AW430" s="13" t="s">
        <v>30</v>
      </c>
      <c r="AX430" s="13" t="s">
        <v>73</v>
      </c>
      <c r="AY430" s="250" t="s">
        <v>134</v>
      </c>
    </row>
    <row r="431" s="14" customFormat="1">
      <c r="A431" s="14"/>
      <c r="B431" s="251"/>
      <c r="C431" s="252"/>
      <c r="D431" s="234" t="s">
        <v>150</v>
      </c>
      <c r="E431" s="253" t="s">
        <v>1</v>
      </c>
      <c r="F431" s="254" t="s">
        <v>152</v>
      </c>
      <c r="G431" s="252"/>
      <c r="H431" s="255">
        <v>178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150</v>
      </c>
      <c r="AU431" s="261" t="s">
        <v>83</v>
      </c>
      <c r="AV431" s="14" t="s">
        <v>140</v>
      </c>
      <c r="AW431" s="14" t="s">
        <v>30</v>
      </c>
      <c r="AX431" s="14" t="s">
        <v>81</v>
      </c>
      <c r="AY431" s="261" t="s">
        <v>134</v>
      </c>
    </row>
    <row r="432" s="2" customFormat="1" ht="16.5" customHeight="1">
      <c r="A432" s="39"/>
      <c r="B432" s="40"/>
      <c r="C432" s="266" t="s">
        <v>676</v>
      </c>
      <c r="D432" s="266" t="s">
        <v>322</v>
      </c>
      <c r="E432" s="267" t="s">
        <v>677</v>
      </c>
      <c r="F432" s="268" t="s">
        <v>678</v>
      </c>
      <c r="G432" s="269" t="s">
        <v>328</v>
      </c>
      <c r="H432" s="270">
        <v>89</v>
      </c>
      <c r="I432" s="271"/>
      <c r="J432" s="272">
        <f>ROUND(I432*H432,2)</f>
        <v>0</v>
      </c>
      <c r="K432" s="273"/>
      <c r="L432" s="274"/>
      <c r="M432" s="275" t="s">
        <v>1</v>
      </c>
      <c r="N432" s="276" t="s">
        <v>38</v>
      </c>
      <c r="O432" s="92"/>
      <c r="P432" s="230">
        <f>O432*H432</f>
        <v>0</v>
      </c>
      <c r="Q432" s="230">
        <v>0.114</v>
      </c>
      <c r="R432" s="230">
        <f>Q432*H432</f>
        <v>10.146000000000001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162</v>
      </c>
      <c r="AT432" s="232" t="s">
        <v>322</v>
      </c>
      <c r="AU432" s="232" t="s">
        <v>83</v>
      </c>
      <c r="AY432" s="18" t="s">
        <v>134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81</v>
      </c>
      <c r="BK432" s="233">
        <f>ROUND(I432*H432,2)</f>
        <v>0</v>
      </c>
      <c r="BL432" s="18" t="s">
        <v>140</v>
      </c>
      <c r="BM432" s="232" t="s">
        <v>679</v>
      </c>
    </row>
    <row r="433" s="2" customFormat="1">
      <c r="A433" s="39"/>
      <c r="B433" s="40"/>
      <c r="C433" s="41"/>
      <c r="D433" s="234" t="s">
        <v>141</v>
      </c>
      <c r="E433" s="41"/>
      <c r="F433" s="235" t="s">
        <v>678</v>
      </c>
      <c r="G433" s="41"/>
      <c r="H433" s="41"/>
      <c r="I433" s="236"/>
      <c r="J433" s="41"/>
      <c r="K433" s="41"/>
      <c r="L433" s="45"/>
      <c r="M433" s="237"/>
      <c r="N433" s="23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141</v>
      </c>
      <c r="AU433" s="18" t="s">
        <v>83</v>
      </c>
    </row>
    <row r="434" s="2" customFormat="1" ht="16.5" customHeight="1">
      <c r="A434" s="39"/>
      <c r="B434" s="40"/>
      <c r="C434" s="266" t="s">
        <v>510</v>
      </c>
      <c r="D434" s="266" t="s">
        <v>322</v>
      </c>
      <c r="E434" s="267" t="s">
        <v>680</v>
      </c>
      <c r="F434" s="268" t="s">
        <v>681</v>
      </c>
      <c r="G434" s="269" t="s">
        <v>328</v>
      </c>
      <c r="H434" s="270">
        <v>89</v>
      </c>
      <c r="I434" s="271"/>
      <c r="J434" s="272">
        <f>ROUND(I434*H434,2)</f>
        <v>0</v>
      </c>
      <c r="K434" s="273"/>
      <c r="L434" s="274"/>
      <c r="M434" s="275" t="s">
        <v>1</v>
      </c>
      <c r="N434" s="276" t="s">
        <v>38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162</v>
      </c>
      <c r="AT434" s="232" t="s">
        <v>322</v>
      </c>
      <c r="AU434" s="232" t="s">
        <v>83</v>
      </c>
      <c r="AY434" s="18" t="s">
        <v>134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81</v>
      </c>
      <c r="BK434" s="233">
        <f>ROUND(I434*H434,2)</f>
        <v>0</v>
      </c>
      <c r="BL434" s="18" t="s">
        <v>140</v>
      </c>
      <c r="BM434" s="232" t="s">
        <v>682</v>
      </c>
    </row>
    <row r="435" s="2" customFormat="1">
      <c r="A435" s="39"/>
      <c r="B435" s="40"/>
      <c r="C435" s="41"/>
      <c r="D435" s="234" t="s">
        <v>141</v>
      </c>
      <c r="E435" s="41"/>
      <c r="F435" s="235" t="s">
        <v>681</v>
      </c>
      <c r="G435" s="41"/>
      <c r="H435" s="41"/>
      <c r="I435" s="236"/>
      <c r="J435" s="41"/>
      <c r="K435" s="41"/>
      <c r="L435" s="45"/>
      <c r="M435" s="237"/>
      <c r="N435" s="23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141</v>
      </c>
      <c r="AU435" s="18" t="s">
        <v>83</v>
      </c>
    </row>
    <row r="436" s="2" customFormat="1" ht="24.15" customHeight="1">
      <c r="A436" s="39"/>
      <c r="B436" s="40"/>
      <c r="C436" s="220" t="s">
        <v>683</v>
      </c>
      <c r="D436" s="220" t="s">
        <v>136</v>
      </c>
      <c r="E436" s="221" t="s">
        <v>684</v>
      </c>
      <c r="F436" s="222" t="s">
        <v>685</v>
      </c>
      <c r="G436" s="223" t="s">
        <v>328</v>
      </c>
      <c r="H436" s="224">
        <v>89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38</v>
      </c>
      <c r="O436" s="92"/>
      <c r="P436" s="230">
        <f>O436*H436</f>
        <v>0</v>
      </c>
      <c r="Q436" s="230">
        <v>0.16370999999999999</v>
      </c>
      <c r="R436" s="230">
        <f>Q436*H436</f>
        <v>14.57019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140</v>
      </c>
      <c r="AT436" s="232" t="s">
        <v>136</v>
      </c>
      <c r="AU436" s="232" t="s">
        <v>83</v>
      </c>
      <c r="AY436" s="18" t="s">
        <v>134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81</v>
      </c>
      <c r="BK436" s="233">
        <f>ROUND(I436*H436,2)</f>
        <v>0</v>
      </c>
      <c r="BL436" s="18" t="s">
        <v>140</v>
      </c>
      <c r="BM436" s="232" t="s">
        <v>686</v>
      </c>
    </row>
    <row r="437" s="2" customFormat="1">
      <c r="A437" s="39"/>
      <c r="B437" s="40"/>
      <c r="C437" s="41"/>
      <c r="D437" s="234" t="s">
        <v>141</v>
      </c>
      <c r="E437" s="41"/>
      <c r="F437" s="235" t="s">
        <v>685</v>
      </c>
      <c r="G437" s="41"/>
      <c r="H437" s="41"/>
      <c r="I437" s="236"/>
      <c r="J437" s="41"/>
      <c r="K437" s="41"/>
      <c r="L437" s="45"/>
      <c r="M437" s="237"/>
      <c r="N437" s="23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141</v>
      </c>
      <c r="AU437" s="18" t="s">
        <v>83</v>
      </c>
    </row>
    <row r="438" s="2" customFormat="1">
      <c r="A438" s="39"/>
      <c r="B438" s="40"/>
      <c r="C438" s="41"/>
      <c r="D438" s="234" t="s">
        <v>143</v>
      </c>
      <c r="E438" s="41"/>
      <c r="F438" s="239" t="s">
        <v>687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143</v>
      </c>
      <c r="AU438" s="18" t="s">
        <v>83</v>
      </c>
    </row>
    <row r="439" s="13" customFormat="1">
      <c r="A439" s="13"/>
      <c r="B439" s="240"/>
      <c r="C439" s="241"/>
      <c r="D439" s="234" t="s">
        <v>150</v>
      </c>
      <c r="E439" s="242" t="s">
        <v>1</v>
      </c>
      <c r="F439" s="243" t="s">
        <v>688</v>
      </c>
      <c r="G439" s="241"/>
      <c r="H439" s="244">
        <v>89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0" t="s">
        <v>150</v>
      </c>
      <c r="AU439" s="250" t="s">
        <v>83</v>
      </c>
      <c r="AV439" s="13" t="s">
        <v>83</v>
      </c>
      <c r="AW439" s="13" t="s">
        <v>30</v>
      </c>
      <c r="AX439" s="13" t="s">
        <v>73</v>
      </c>
      <c r="AY439" s="250" t="s">
        <v>134</v>
      </c>
    </row>
    <row r="440" s="14" customFormat="1">
      <c r="A440" s="14"/>
      <c r="B440" s="251"/>
      <c r="C440" s="252"/>
      <c r="D440" s="234" t="s">
        <v>150</v>
      </c>
      <c r="E440" s="253" t="s">
        <v>1</v>
      </c>
      <c r="F440" s="254" t="s">
        <v>152</v>
      </c>
      <c r="G440" s="252"/>
      <c r="H440" s="255">
        <v>89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1" t="s">
        <v>150</v>
      </c>
      <c r="AU440" s="261" t="s">
        <v>83</v>
      </c>
      <c r="AV440" s="14" t="s">
        <v>140</v>
      </c>
      <c r="AW440" s="14" t="s">
        <v>30</v>
      </c>
      <c r="AX440" s="14" t="s">
        <v>81</v>
      </c>
      <c r="AY440" s="261" t="s">
        <v>134</v>
      </c>
    </row>
    <row r="441" s="2" customFormat="1" ht="16.5" customHeight="1">
      <c r="A441" s="39"/>
      <c r="B441" s="40"/>
      <c r="C441" s="266" t="s">
        <v>329</v>
      </c>
      <c r="D441" s="266" t="s">
        <v>322</v>
      </c>
      <c r="E441" s="267" t="s">
        <v>689</v>
      </c>
      <c r="F441" s="268" t="s">
        <v>690</v>
      </c>
      <c r="G441" s="269" t="s">
        <v>328</v>
      </c>
      <c r="H441" s="270">
        <v>89</v>
      </c>
      <c r="I441" s="271"/>
      <c r="J441" s="272">
        <f>ROUND(I441*H441,2)</f>
        <v>0</v>
      </c>
      <c r="K441" s="273"/>
      <c r="L441" s="274"/>
      <c r="M441" s="275" t="s">
        <v>1</v>
      </c>
      <c r="N441" s="276" t="s">
        <v>38</v>
      </c>
      <c r="O441" s="92"/>
      <c r="P441" s="230">
        <f>O441*H441</f>
        <v>0</v>
      </c>
      <c r="Q441" s="230">
        <v>0.13400000000000001</v>
      </c>
      <c r="R441" s="230">
        <f>Q441*H441</f>
        <v>11.926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162</v>
      </c>
      <c r="AT441" s="232" t="s">
        <v>322</v>
      </c>
      <c r="AU441" s="232" t="s">
        <v>83</v>
      </c>
      <c r="AY441" s="18" t="s">
        <v>134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81</v>
      </c>
      <c r="BK441" s="233">
        <f>ROUND(I441*H441,2)</f>
        <v>0</v>
      </c>
      <c r="BL441" s="18" t="s">
        <v>140</v>
      </c>
      <c r="BM441" s="232" t="s">
        <v>691</v>
      </c>
    </row>
    <row r="442" s="2" customFormat="1">
      <c r="A442" s="39"/>
      <c r="B442" s="40"/>
      <c r="C442" s="41"/>
      <c r="D442" s="234" t="s">
        <v>141</v>
      </c>
      <c r="E442" s="41"/>
      <c r="F442" s="235" t="s">
        <v>690</v>
      </c>
      <c r="G442" s="41"/>
      <c r="H442" s="41"/>
      <c r="I442" s="236"/>
      <c r="J442" s="41"/>
      <c r="K442" s="41"/>
      <c r="L442" s="45"/>
      <c r="M442" s="237"/>
      <c r="N442" s="238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141</v>
      </c>
      <c r="AU442" s="18" t="s">
        <v>83</v>
      </c>
    </row>
    <row r="443" s="2" customFormat="1" ht="24.15" customHeight="1">
      <c r="A443" s="39"/>
      <c r="B443" s="40"/>
      <c r="C443" s="220" t="s">
        <v>692</v>
      </c>
      <c r="D443" s="220" t="s">
        <v>136</v>
      </c>
      <c r="E443" s="221" t="s">
        <v>693</v>
      </c>
      <c r="F443" s="222" t="s">
        <v>694</v>
      </c>
      <c r="G443" s="223" t="s">
        <v>328</v>
      </c>
      <c r="H443" s="224">
        <v>136.69999999999999</v>
      </c>
      <c r="I443" s="225"/>
      <c r="J443" s="226">
        <f>ROUND(I443*H443,2)</f>
        <v>0</v>
      </c>
      <c r="K443" s="227"/>
      <c r="L443" s="45"/>
      <c r="M443" s="228" t="s">
        <v>1</v>
      </c>
      <c r="N443" s="229" t="s">
        <v>38</v>
      </c>
      <c r="O443" s="92"/>
      <c r="P443" s="230">
        <f>O443*H443</f>
        <v>0</v>
      </c>
      <c r="Q443" s="230">
        <v>0</v>
      </c>
      <c r="R443" s="230">
        <f>Q443*H443</f>
        <v>0</v>
      </c>
      <c r="S443" s="230">
        <v>0.32400000000000001</v>
      </c>
      <c r="T443" s="231">
        <f>S443*H443</f>
        <v>44.290799999999997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140</v>
      </c>
      <c r="AT443" s="232" t="s">
        <v>136</v>
      </c>
      <c r="AU443" s="232" t="s">
        <v>83</v>
      </c>
      <c r="AY443" s="18" t="s">
        <v>134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81</v>
      </c>
      <c r="BK443" s="233">
        <f>ROUND(I443*H443,2)</f>
        <v>0</v>
      </c>
      <c r="BL443" s="18" t="s">
        <v>140</v>
      </c>
      <c r="BM443" s="232" t="s">
        <v>695</v>
      </c>
    </row>
    <row r="444" s="2" customFormat="1">
      <c r="A444" s="39"/>
      <c r="B444" s="40"/>
      <c r="C444" s="41"/>
      <c r="D444" s="234" t="s">
        <v>141</v>
      </c>
      <c r="E444" s="41"/>
      <c r="F444" s="235" t="s">
        <v>694</v>
      </c>
      <c r="G444" s="41"/>
      <c r="H444" s="41"/>
      <c r="I444" s="236"/>
      <c r="J444" s="41"/>
      <c r="K444" s="41"/>
      <c r="L444" s="45"/>
      <c r="M444" s="237"/>
      <c r="N444" s="238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141</v>
      </c>
      <c r="AU444" s="18" t="s">
        <v>83</v>
      </c>
    </row>
    <row r="445" s="13" customFormat="1">
      <c r="A445" s="13"/>
      <c r="B445" s="240"/>
      <c r="C445" s="241"/>
      <c r="D445" s="234" t="s">
        <v>150</v>
      </c>
      <c r="E445" s="242" t="s">
        <v>1</v>
      </c>
      <c r="F445" s="243" t="s">
        <v>696</v>
      </c>
      <c r="G445" s="241"/>
      <c r="H445" s="244">
        <v>136.69999999999999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0" t="s">
        <v>150</v>
      </c>
      <c r="AU445" s="250" t="s">
        <v>83</v>
      </c>
      <c r="AV445" s="13" t="s">
        <v>83</v>
      </c>
      <c r="AW445" s="13" t="s">
        <v>30</v>
      </c>
      <c r="AX445" s="13" t="s">
        <v>73</v>
      </c>
      <c r="AY445" s="250" t="s">
        <v>134</v>
      </c>
    </row>
    <row r="446" s="14" customFormat="1">
      <c r="A446" s="14"/>
      <c r="B446" s="251"/>
      <c r="C446" s="252"/>
      <c r="D446" s="234" t="s">
        <v>150</v>
      </c>
      <c r="E446" s="253" t="s">
        <v>1</v>
      </c>
      <c r="F446" s="254" t="s">
        <v>152</v>
      </c>
      <c r="G446" s="252"/>
      <c r="H446" s="255">
        <v>136.69999999999999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1" t="s">
        <v>150</v>
      </c>
      <c r="AU446" s="261" t="s">
        <v>83</v>
      </c>
      <c r="AV446" s="14" t="s">
        <v>140</v>
      </c>
      <c r="AW446" s="14" t="s">
        <v>30</v>
      </c>
      <c r="AX446" s="14" t="s">
        <v>81</v>
      </c>
      <c r="AY446" s="261" t="s">
        <v>134</v>
      </c>
    </row>
    <row r="447" s="2" customFormat="1" ht="16.5" customHeight="1">
      <c r="A447" s="39"/>
      <c r="B447" s="40"/>
      <c r="C447" s="220" t="s">
        <v>523</v>
      </c>
      <c r="D447" s="220" t="s">
        <v>136</v>
      </c>
      <c r="E447" s="221" t="s">
        <v>697</v>
      </c>
      <c r="F447" s="222" t="s">
        <v>698</v>
      </c>
      <c r="G447" s="223" t="s">
        <v>265</v>
      </c>
      <c r="H447" s="224">
        <v>1320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38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0.01</v>
      </c>
      <c r="T447" s="231">
        <f>S447*H447</f>
        <v>13.200000000000001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140</v>
      </c>
      <c r="AT447" s="232" t="s">
        <v>136</v>
      </c>
      <c r="AU447" s="232" t="s">
        <v>83</v>
      </c>
      <c r="AY447" s="18" t="s">
        <v>134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81</v>
      </c>
      <c r="BK447" s="233">
        <f>ROUND(I447*H447,2)</f>
        <v>0</v>
      </c>
      <c r="BL447" s="18" t="s">
        <v>140</v>
      </c>
      <c r="BM447" s="232" t="s">
        <v>699</v>
      </c>
    </row>
    <row r="448" s="2" customFormat="1">
      <c r="A448" s="39"/>
      <c r="B448" s="40"/>
      <c r="C448" s="41"/>
      <c r="D448" s="234" t="s">
        <v>141</v>
      </c>
      <c r="E448" s="41"/>
      <c r="F448" s="235" t="s">
        <v>698</v>
      </c>
      <c r="G448" s="41"/>
      <c r="H448" s="41"/>
      <c r="I448" s="236"/>
      <c r="J448" s="41"/>
      <c r="K448" s="41"/>
      <c r="L448" s="45"/>
      <c r="M448" s="237"/>
      <c r="N448" s="238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141</v>
      </c>
      <c r="AU448" s="18" t="s">
        <v>83</v>
      </c>
    </row>
    <row r="449" s="2" customFormat="1">
      <c r="A449" s="39"/>
      <c r="B449" s="40"/>
      <c r="C449" s="41"/>
      <c r="D449" s="234" t="s">
        <v>143</v>
      </c>
      <c r="E449" s="41"/>
      <c r="F449" s="239" t="s">
        <v>700</v>
      </c>
      <c r="G449" s="41"/>
      <c r="H449" s="41"/>
      <c r="I449" s="236"/>
      <c r="J449" s="41"/>
      <c r="K449" s="41"/>
      <c r="L449" s="45"/>
      <c r="M449" s="237"/>
      <c r="N449" s="23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143</v>
      </c>
      <c r="AU449" s="18" t="s">
        <v>83</v>
      </c>
    </row>
    <row r="450" s="13" customFormat="1">
      <c r="A450" s="13"/>
      <c r="B450" s="240"/>
      <c r="C450" s="241"/>
      <c r="D450" s="234" t="s">
        <v>150</v>
      </c>
      <c r="E450" s="242" t="s">
        <v>1</v>
      </c>
      <c r="F450" s="243" t="s">
        <v>701</v>
      </c>
      <c r="G450" s="241"/>
      <c r="H450" s="244">
        <v>1320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0" t="s">
        <v>150</v>
      </c>
      <c r="AU450" s="250" t="s">
        <v>83</v>
      </c>
      <c r="AV450" s="13" t="s">
        <v>83</v>
      </c>
      <c r="AW450" s="13" t="s">
        <v>30</v>
      </c>
      <c r="AX450" s="13" t="s">
        <v>73</v>
      </c>
      <c r="AY450" s="250" t="s">
        <v>134</v>
      </c>
    </row>
    <row r="451" s="14" customFormat="1">
      <c r="A451" s="14"/>
      <c r="B451" s="251"/>
      <c r="C451" s="252"/>
      <c r="D451" s="234" t="s">
        <v>150</v>
      </c>
      <c r="E451" s="253" t="s">
        <v>1</v>
      </c>
      <c r="F451" s="254" t="s">
        <v>152</v>
      </c>
      <c r="G451" s="252"/>
      <c r="H451" s="255">
        <v>1320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150</v>
      </c>
      <c r="AU451" s="261" t="s">
        <v>83</v>
      </c>
      <c r="AV451" s="14" t="s">
        <v>140</v>
      </c>
      <c r="AW451" s="14" t="s">
        <v>30</v>
      </c>
      <c r="AX451" s="14" t="s">
        <v>81</v>
      </c>
      <c r="AY451" s="261" t="s">
        <v>134</v>
      </c>
    </row>
    <row r="452" s="2" customFormat="1" ht="16.5" customHeight="1">
      <c r="A452" s="39"/>
      <c r="B452" s="40"/>
      <c r="C452" s="220" t="s">
        <v>702</v>
      </c>
      <c r="D452" s="220" t="s">
        <v>136</v>
      </c>
      <c r="E452" s="221" t="s">
        <v>703</v>
      </c>
      <c r="F452" s="222" t="s">
        <v>704</v>
      </c>
      <c r="G452" s="223" t="s">
        <v>265</v>
      </c>
      <c r="H452" s="224">
        <v>190.05000000000001</v>
      </c>
      <c r="I452" s="225"/>
      <c r="J452" s="226">
        <f>ROUND(I452*H452,2)</f>
        <v>0</v>
      </c>
      <c r="K452" s="227"/>
      <c r="L452" s="45"/>
      <c r="M452" s="228" t="s">
        <v>1</v>
      </c>
      <c r="N452" s="229" t="s">
        <v>38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0.252</v>
      </c>
      <c r="T452" s="231">
        <f>S452*H452</f>
        <v>47.892600000000002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140</v>
      </c>
      <c r="AT452" s="232" t="s">
        <v>136</v>
      </c>
      <c r="AU452" s="232" t="s">
        <v>83</v>
      </c>
      <c r="AY452" s="18" t="s">
        <v>134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81</v>
      </c>
      <c r="BK452" s="233">
        <f>ROUND(I452*H452,2)</f>
        <v>0</v>
      </c>
      <c r="BL452" s="18" t="s">
        <v>140</v>
      </c>
      <c r="BM452" s="232" t="s">
        <v>705</v>
      </c>
    </row>
    <row r="453" s="2" customFormat="1">
      <c r="A453" s="39"/>
      <c r="B453" s="40"/>
      <c r="C453" s="41"/>
      <c r="D453" s="234" t="s">
        <v>141</v>
      </c>
      <c r="E453" s="41"/>
      <c r="F453" s="235" t="s">
        <v>704</v>
      </c>
      <c r="G453" s="41"/>
      <c r="H453" s="41"/>
      <c r="I453" s="236"/>
      <c r="J453" s="41"/>
      <c r="K453" s="41"/>
      <c r="L453" s="45"/>
      <c r="M453" s="237"/>
      <c r="N453" s="23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141</v>
      </c>
      <c r="AU453" s="18" t="s">
        <v>83</v>
      </c>
    </row>
    <row r="454" s="2" customFormat="1">
      <c r="A454" s="39"/>
      <c r="B454" s="40"/>
      <c r="C454" s="41"/>
      <c r="D454" s="234" t="s">
        <v>143</v>
      </c>
      <c r="E454" s="41"/>
      <c r="F454" s="239" t="s">
        <v>706</v>
      </c>
      <c r="G454" s="41"/>
      <c r="H454" s="41"/>
      <c r="I454" s="236"/>
      <c r="J454" s="41"/>
      <c r="K454" s="41"/>
      <c r="L454" s="45"/>
      <c r="M454" s="237"/>
      <c r="N454" s="238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143</v>
      </c>
      <c r="AU454" s="18" t="s">
        <v>83</v>
      </c>
    </row>
    <row r="455" s="13" customFormat="1">
      <c r="A455" s="13"/>
      <c r="B455" s="240"/>
      <c r="C455" s="241"/>
      <c r="D455" s="234" t="s">
        <v>150</v>
      </c>
      <c r="E455" s="242" t="s">
        <v>1</v>
      </c>
      <c r="F455" s="243" t="s">
        <v>707</v>
      </c>
      <c r="G455" s="241"/>
      <c r="H455" s="244">
        <v>190.05000000000001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0" t="s">
        <v>150</v>
      </c>
      <c r="AU455" s="250" t="s">
        <v>83</v>
      </c>
      <c r="AV455" s="13" t="s">
        <v>83</v>
      </c>
      <c r="AW455" s="13" t="s">
        <v>30</v>
      </c>
      <c r="AX455" s="13" t="s">
        <v>73</v>
      </c>
      <c r="AY455" s="250" t="s">
        <v>134</v>
      </c>
    </row>
    <row r="456" s="14" customFormat="1">
      <c r="A456" s="14"/>
      <c r="B456" s="251"/>
      <c r="C456" s="252"/>
      <c r="D456" s="234" t="s">
        <v>150</v>
      </c>
      <c r="E456" s="253" t="s">
        <v>1</v>
      </c>
      <c r="F456" s="254" t="s">
        <v>152</v>
      </c>
      <c r="G456" s="252"/>
      <c r="H456" s="255">
        <v>190.05000000000001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1" t="s">
        <v>150</v>
      </c>
      <c r="AU456" s="261" t="s">
        <v>83</v>
      </c>
      <c r="AV456" s="14" t="s">
        <v>140</v>
      </c>
      <c r="AW456" s="14" t="s">
        <v>30</v>
      </c>
      <c r="AX456" s="14" t="s">
        <v>81</v>
      </c>
      <c r="AY456" s="261" t="s">
        <v>134</v>
      </c>
    </row>
    <row r="457" s="2" customFormat="1" ht="16.5" customHeight="1">
      <c r="A457" s="39"/>
      <c r="B457" s="40"/>
      <c r="C457" s="220" t="s">
        <v>532</v>
      </c>
      <c r="D457" s="220" t="s">
        <v>136</v>
      </c>
      <c r="E457" s="221" t="s">
        <v>201</v>
      </c>
      <c r="F457" s="222" t="s">
        <v>202</v>
      </c>
      <c r="G457" s="223" t="s">
        <v>147</v>
      </c>
      <c r="H457" s="224">
        <v>2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38</v>
      </c>
      <c r="O457" s="92"/>
      <c r="P457" s="230">
        <f>O457*H457</f>
        <v>0</v>
      </c>
      <c r="Q457" s="230">
        <v>0.12171</v>
      </c>
      <c r="R457" s="230">
        <f>Q457*H457</f>
        <v>0.24342</v>
      </c>
      <c r="S457" s="230">
        <v>2.3999999999999999</v>
      </c>
      <c r="T457" s="231">
        <f>S457*H457</f>
        <v>4.7999999999999998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140</v>
      </c>
      <c r="AT457" s="232" t="s">
        <v>136</v>
      </c>
      <c r="AU457" s="232" t="s">
        <v>83</v>
      </c>
      <c r="AY457" s="18" t="s">
        <v>134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81</v>
      </c>
      <c r="BK457" s="233">
        <f>ROUND(I457*H457,2)</f>
        <v>0</v>
      </c>
      <c r="BL457" s="18" t="s">
        <v>140</v>
      </c>
      <c r="BM457" s="232" t="s">
        <v>708</v>
      </c>
    </row>
    <row r="458" s="2" customFormat="1">
      <c r="A458" s="39"/>
      <c r="B458" s="40"/>
      <c r="C458" s="41"/>
      <c r="D458" s="234" t="s">
        <v>141</v>
      </c>
      <c r="E458" s="41"/>
      <c r="F458" s="235" t="s">
        <v>202</v>
      </c>
      <c r="G458" s="41"/>
      <c r="H458" s="41"/>
      <c r="I458" s="236"/>
      <c r="J458" s="41"/>
      <c r="K458" s="41"/>
      <c r="L458" s="45"/>
      <c r="M458" s="237"/>
      <c r="N458" s="23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141</v>
      </c>
      <c r="AU458" s="18" t="s">
        <v>83</v>
      </c>
    </row>
    <row r="459" s="2" customFormat="1">
      <c r="A459" s="39"/>
      <c r="B459" s="40"/>
      <c r="C459" s="41"/>
      <c r="D459" s="234" t="s">
        <v>143</v>
      </c>
      <c r="E459" s="41"/>
      <c r="F459" s="239" t="s">
        <v>709</v>
      </c>
      <c r="G459" s="41"/>
      <c r="H459" s="41"/>
      <c r="I459" s="236"/>
      <c r="J459" s="41"/>
      <c r="K459" s="41"/>
      <c r="L459" s="45"/>
      <c r="M459" s="237"/>
      <c r="N459" s="23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143</v>
      </c>
      <c r="AU459" s="18" t="s">
        <v>83</v>
      </c>
    </row>
    <row r="460" s="13" customFormat="1">
      <c r="A460" s="13"/>
      <c r="B460" s="240"/>
      <c r="C460" s="241"/>
      <c r="D460" s="234" t="s">
        <v>150</v>
      </c>
      <c r="E460" s="242" t="s">
        <v>1</v>
      </c>
      <c r="F460" s="243" t="s">
        <v>710</v>
      </c>
      <c r="G460" s="241"/>
      <c r="H460" s="244">
        <v>2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0" t="s">
        <v>150</v>
      </c>
      <c r="AU460" s="250" t="s">
        <v>83</v>
      </c>
      <c r="AV460" s="13" t="s">
        <v>83</v>
      </c>
      <c r="AW460" s="13" t="s">
        <v>30</v>
      </c>
      <c r="AX460" s="13" t="s">
        <v>73</v>
      </c>
      <c r="AY460" s="250" t="s">
        <v>134</v>
      </c>
    </row>
    <row r="461" s="14" customFormat="1">
      <c r="A461" s="14"/>
      <c r="B461" s="251"/>
      <c r="C461" s="252"/>
      <c r="D461" s="234" t="s">
        <v>150</v>
      </c>
      <c r="E461" s="253" t="s">
        <v>1</v>
      </c>
      <c r="F461" s="254" t="s">
        <v>152</v>
      </c>
      <c r="G461" s="252"/>
      <c r="H461" s="255">
        <v>2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150</v>
      </c>
      <c r="AU461" s="261" t="s">
        <v>83</v>
      </c>
      <c r="AV461" s="14" t="s">
        <v>140</v>
      </c>
      <c r="AW461" s="14" t="s">
        <v>30</v>
      </c>
      <c r="AX461" s="14" t="s">
        <v>81</v>
      </c>
      <c r="AY461" s="261" t="s">
        <v>134</v>
      </c>
    </row>
    <row r="462" s="2" customFormat="1" ht="24.15" customHeight="1">
      <c r="A462" s="39"/>
      <c r="B462" s="40"/>
      <c r="C462" s="220" t="s">
        <v>711</v>
      </c>
      <c r="D462" s="220" t="s">
        <v>136</v>
      </c>
      <c r="E462" s="221" t="s">
        <v>712</v>
      </c>
      <c r="F462" s="222" t="s">
        <v>713</v>
      </c>
      <c r="G462" s="223" t="s">
        <v>339</v>
      </c>
      <c r="H462" s="224">
        <v>5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0.082000000000000003</v>
      </c>
      <c r="T462" s="231">
        <f>S462*H462</f>
        <v>0.41000000000000003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140</v>
      </c>
      <c r="AT462" s="232" t="s">
        <v>136</v>
      </c>
      <c r="AU462" s="232" t="s">
        <v>83</v>
      </c>
      <c r="AY462" s="18" t="s">
        <v>134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81</v>
      </c>
      <c r="BK462" s="233">
        <f>ROUND(I462*H462,2)</f>
        <v>0</v>
      </c>
      <c r="BL462" s="18" t="s">
        <v>140</v>
      </c>
      <c r="BM462" s="232" t="s">
        <v>714</v>
      </c>
    </row>
    <row r="463" s="2" customFormat="1">
      <c r="A463" s="39"/>
      <c r="B463" s="40"/>
      <c r="C463" s="41"/>
      <c r="D463" s="234" t="s">
        <v>141</v>
      </c>
      <c r="E463" s="41"/>
      <c r="F463" s="235" t="s">
        <v>713</v>
      </c>
      <c r="G463" s="41"/>
      <c r="H463" s="41"/>
      <c r="I463" s="236"/>
      <c r="J463" s="41"/>
      <c r="K463" s="41"/>
      <c r="L463" s="45"/>
      <c r="M463" s="237"/>
      <c r="N463" s="238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141</v>
      </c>
      <c r="AU463" s="18" t="s">
        <v>83</v>
      </c>
    </row>
    <row r="464" s="2" customFormat="1">
      <c r="A464" s="39"/>
      <c r="B464" s="40"/>
      <c r="C464" s="41"/>
      <c r="D464" s="234" t="s">
        <v>143</v>
      </c>
      <c r="E464" s="41"/>
      <c r="F464" s="239" t="s">
        <v>715</v>
      </c>
      <c r="G464" s="41"/>
      <c r="H464" s="41"/>
      <c r="I464" s="236"/>
      <c r="J464" s="41"/>
      <c r="K464" s="41"/>
      <c r="L464" s="45"/>
      <c r="M464" s="237"/>
      <c r="N464" s="238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143</v>
      </c>
      <c r="AU464" s="18" t="s">
        <v>83</v>
      </c>
    </row>
    <row r="465" s="13" customFormat="1">
      <c r="A465" s="13"/>
      <c r="B465" s="240"/>
      <c r="C465" s="241"/>
      <c r="D465" s="234" t="s">
        <v>150</v>
      </c>
      <c r="E465" s="242" t="s">
        <v>1</v>
      </c>
      <c r="F465" s="243" t="s">
        <v>716</v>
      </c>
      <c r="G465" s="241"/>
      <c r="H465" s="244">
        <v>4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0" t="s">
        <v>150</v>
      </c>
      <c r="AU465" s="250" t="s">
        <v>83</v>
      </c>
      <c r="AV465" s="13" t="s">
        <v>83</v>
      </c>
      <c r="AW465" s="13" t="s">
        <v>30</v>
      </c>
      <c r="AX465" s="13" t="s">
        <v>73</v>
      </c>
      <c r="AY465" s="250" t="s">
        <v>134</v>
      </c>
    </row>
    <row r="466" s="13" customFormat="1">
      <c r="A466" s="13"/>
      <c r="B466" s="240"/>
      <c r="C466" s="241"/>
      <c r="D466" s="234" t="s">
        <v>150</v>
      </c>
      <c r="E466" s="242" t="s">
        <v>1</v>
      </c>
      <c r="F466" s="243" t="s">
        <v>717</v>
      </c>
      <c r="G466" s="241"/>
      <c r="H466" s="244">
        <v>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0" t="s">
        <v>150</v>
      </c>
      <c r="AU466" s="250" t="s">
        <v>83</v>
      </c>
      <c r="AV466" s="13" t="s">
        <v>83</v>
      </c>
      <c r="AW466" s="13" t="s">
        <v>30</v>
      </c>
      <c r="AX466" s="13" t="s">
        <v>73</v>
      </c>
      <c r="AY466" s="250" t="s">
        <v>134</v>
      </c>
    </row>
    <row r="467" s="14" customFormat="1">
      <c r="A467" s="14"/>
      <c r="B467" s="251"/>
      <c r="C467" s="252"/>
      <c r="D467" s="234" t="s">
        <v>150</v>
      </c>
      <c r="E467" s="253" t="s">
        <v>1</v>
      </c>
      <c r="F467" s="254" t="s">
        <v>152</v>
      </c>
      <c r="G467" s="252"/>
      <c r="H467" s="255">
        <v>5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1" t="s">
        <v>150</v>
      </c>
      <c r="AU467" s="261" t="s">
        <v>83</v>
      </c>
      <c r="AV467" s="14" t="s">
        <v>140</v>
      </c>
      <c r="AW467" s="14" t="s">
        <v>30</v>
      </c>
      <c r="AX467" s="14" t="s">
        <v>81</v>
      </c>
      <c r="AY467" s="261" t="s">
        <v>134</v>
      </c>
    </row>
    <row r="468" s="2" customFormat="1" ht="16.5" customHeight="1">
      <c r="A468" s="39"/>
      <c r="B468" s="40"/>
      <c r="C468" s="220" t="s">
        <v>538</v>
      </c>
      <c r="D468" s="220" t="s">
        <v>136</v>
      </c>
      <c r="E468" s="221" t="s">
        <v>718</v>
      </c>
      <c r="F468" s="222" t="s">
        <v>719</v>
      </c>
      <c r="G468" s="223" t="s">
        <v>328</v>
      </c>
      <c r="H468" s="224">
        <v>8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38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2.0550000000000002</v>
      </c>
      <c r="T468" s="231">
        <f>S468*H468</f>
        <v>16.440000000000001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140</v>
      </c>
      <c r="AT468" s="232" t="s">
        <v>136</v>
      </c>
      <c r="AU468" s="232" t="s">
        <v>83</v>
      </c>
      <c r="AY468" s="18" t="s">
        <v>134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81</v>
      </c>
      <c r="BK468" s="233">
        <f>ROUND(I468*H468,2)</f>
        <v>0</v>
      </c>
      <c r="BL468" s="18" t="s">
        <v>140</v>
      </c>
      <c r="BM468" s="232" t="s">
        <v>720</v>
      </c>
    </row>
    <row r="469" s="2" customFormat="1">
      <c r="A469" s="39"/>
      <c r="B469" s="40"/>
      <c r="C469" s="41"/>
      <c r="D469" s="234" t="s">
        <v>141</v>
      </c>
      <c r="E469" s="41"/>
      <c r="F469" s="235" t="s">
        <v>719</v>
      </c>
      <c r="G469" s="41"/>
      <c r="H469" s="41"/>
      <c r="I469" s="236"/>
      <c r="J469" s="41"/>
      <c r="K469" s="41"/>
      <c r="L469" s="45"/>
      <c r="M469" s="237"/>
      <c r="N469" s="238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141</v>
      </c>
      <c r="AU469" s="18" t="s">
        <v>83</v>
      </c>
    </row>
    <row r="470" s="2" customFormat="1">
      <c r="A470" s="39"/>
      <c r="B470" s="40"/>
      <c r="C470" s="41"/>
      <c r="D470" s="234" t="s">
        <v>143</v>
      </c>
      <c r="E470" s="41"/>
      <c r="F470" s="239" t="s">
        <v>721</v>
      </c>
      <c r="G470" s="41"/>
      <c r="H470" s="41"/>
      <c r="I470" s="236"/>
      <c r="J470" s="41"/>
      <c r="K470" s="41"/>
      <c r="L470" s="45"/>
      <c r="M470" s="237"/>
      <c r="N470" s="23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143</v>
      </c>
      <c r="AU470" s="18" t="s">
        <v>83</v>
      </c>
    </row>
    <row r="471" s="13" customFormat="1">
      <c r="A471" s="13"/>
      <c r="B471" s="240"/>
      <c r="C471" s="241"/>
      <c r="D471" s="234" t="s">
        <v>150</v>
      </c>
      <c r="E471" s="242" t="s">
        <v>1</v>
      </c>
      <c r="F471" s="243" t="s">
        <v>722</v>
      </c>
      <c r="G471" s="241"/>
      <c r="H471" s="244">
        <v>8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0" t="s">
        <v>150</v>
      </c>
      <c r="AU471" s="250" t="s">
        <v>83</v>
      </c>
      <c r="AV471" s="13" t="s">
        <v>83</v>
      </c>
      <c r="AW471" s="13" t="s">
        <v>30</v>
      </c>
      <c r="AX471" s="13" t="s">
        <v>73</v>
      </c>
      <c r="AY471" s="250" t="s">
        <v>134</v>
      </c>
    </row>
    <row r="472" s="14" customFormat="1">
      <c r="A472" s="14"/>
      <c r="B472" s="251"/>
      <c r="C472" s="252"/>
      <c r="D472" s="234" t="s">
        <v>150</v>
      </c>
      <c r="E472" s="253" t="s">
        <v>1</v>
      </c>
      <c r="F472" s="254" t="s">
        <v>152</v>
      </c>
      <c r="G472" s="252"/>
      <c r="H472" s="255">
        <v>8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1" t="s">
        <v>150</v>
      </c>
      <c r="AU472" s="261" t="s">
        <v>83</v>
      </c>
      <c r="AV472" s="14" t="s">
        <v>140</v>
      </c>
      <c r="AW472" s="14" t="s">
        <v>30</v>
      </c>
      <c r="AX472" s="14" t="s">
        <v>81</v>
      </c>
      <c r="AY472" s="261" t="s">
        <v>134</v>
      </c>
    </row>
    <row r="473" s="2" customFormat="1" ht="16.5" customHeight="1">
      <c r="A473" s="39"/>
      <c r="B473" s="40"/>
      <c r="C473" s="220" t="s">
        <v>723</v>
      </c>
      <c r="D473" s="220" t="s">
        <v>136</v>
      </c>
      <c r="E473" s="221" t="s">
        <v>724</v>
      </c>
      <c r="F473" s="222" t="s">
        <v>725</v>
      </c>
      <c r="G473" s="223" t="s">
        <v>328</v>
      </c>
      <c r="H473" s="224">
        <v>8</v>
      </c>
      <c r="I473" s="225"/>
      <c r="J473" s="226">
        <f>ROUND(I473*H473,2)</f>
        <v>0</v>
      </c>
      <c r="K473" s="227"/>
      <c r="L473" s="45"/>
      <c r="M473" s="228" t="s">
        <v>1</v>
      </c>
      <c r="N473" s="229" t="s">
        <v>38</v>
      </c>
      <c r="O473" s="92"/>
      <c r="P473" s="230">
        <f>O473*H473</f>
        <v>0</v>
      </c>
      <c r="Q473" s="230">
        <v>8.0000000000000007E-05</v>
      </c>
      <c r="R473" s="230">
        <f>Q473*H473</f>
        <v>0.00064000000000000005</v>
      </c>
      <c r="S473" s="230">
        <v>0.017999999999999999</v>
      </c>
      <c r="T473" s="231">
        <f>S473*H473</f>
        <v>0.14399999999999999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140</v>
      </c>
      <c r="AT473" s="232" t="s">
        <v>136</v>
      </c>
      <c r="AU473" s="232" t="s">
        <v>83</v>
      </c>
      <c r="AY473" s="18" t="s">
        <v>134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81</v>
      </c>
      <c r="BK473" s="233">
        <f>ROUND(I473*H473,2)</f>
        <v>0</v>
      </c>
      <c r="BL473" s="18" t="s">
        <v>140</v>
      </c>
      <c r="BM473" s="232" t="s">
        <v>726</v>
      </c>
    </row>
    <row r="474" s="2" customFormat="1">
      <c r="A474" s="39"/>
      <c r="B474" s="40"/>
      <c r="C474" s="41"/>
      <c r="D474" s="234" t="s">
        <v>141</v>
      </c>
      <c r="E474" s="41"/>
      <c r="F474" s="235" t="s">
        <v>725</v>
      </c>
      <c r="G474" s="41"/>
      <c r="H474" s="41"/>
      <c r="I474" s="236"/>
      <c r="J474" s="41"/>
      <c r="K474" s="41"/>
      <c r="L474" s="45"/>
      <c r="M474" s="237"/>
      <c r="N474" s="238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141</v>
      </c>
      <c r="AU474" s="18" t="s">
        <v>83</v>
      </c>
    </row>
    <row r="475" s="2" customFormat="1">
      <c r="A475" s="39"/>
      <c r="B475" s="40"/>
      <c r="C475" s="41"/>
      <c r="D475" s="234" t="s">
        <v>143</v>
      </c>
      <c r="E475" s="41"/>
      <c r="F475" s="239" t="s">
        <v>727</v>
      </c>
      <c r="G475" s="41"/>
      <c r="H475" s="41"/>
      <c r="I475" s="236"/>
      <c r="J475" s="41"/>
      <c r="K475" s="41"/>
      <c r="L475" s="45"/>
      <c r="M475" s="237"/>
      <c r="N475" s="238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143</v>
      </c>
      <c r="AU475" s="18" t="s">
        <v>83</v>
      </c>
    </row>
    <row r="476" s="13" customFormat="1">
      <c r="A476" s="13"/>
      <c r="B476" s="240"/>
      <c r="C476" s="241"/>
      <c r="D476" s="234" t="s">
        <v>150</v>
      </c>
      <c r="E476" s="242" t="s">
        <v>1</v>
      </c>
      <c r="F476" s="243" t="s">
        <v>728</v>
      </c>
      <c r="G476" s="241"/>
      <c r="H476" s="244">
        <v>8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0" t="s">
        <v>150</v>
      </c>
      <c r="AU476" s="250" t="s">
        <v>83</v>
      </c>
      <c r="AV476" s="13" t="s">
        <v>83</v>
      </c>
      <c r="AW476" s="13" t="s">
        <v>30</v>
      </c>
      <c r="AX476" s="13" t="s">
        <v>73</v>
      </c>
      <c r="AY476" s="250" t="s">
        <v>134</v>
      </c>
    </row>
    <row r="477" s="14" customFormat="1">
      <c r="A477" s="14"/>
      <c r="B477" s="251"/>
      <c r="C477" s="252"/>
      <c r="D477" s="234" t="s">
        <v>150</v>
      </c>
      <c r="E477" s="253" t="s">
        <v>1</v>
      </c>
      <c r="F477" s="254" t="s">
        <v>152</v>
      </c>
      <c r="G477" s="252"/>
      <c r="H477" s="255">
        <v>8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1" t="s">
        <v>150</v>
      </c>
      <c r="AU477" s="261" t="s">
        <v>83</v>
      </c>
      <c r="AV477" s="14" t="s">
        <v>140</v>
      </c>
      <c r="AW477" s="14" t="s">
        <v>30</v>
      </c>
      <c r="AX477" s="14" t="s">
        <v>81</v>
      </c>
      <c r="AY477" s="261" t="s">
        <v>134</v>
      </c>
    </row>
    <row r="478" s="2" customFormat="1" ht="16.5" customHeight="1">
      <c r="A478" s="39"/>
      <c r="B478" s="40"/>
      <c r="C478" s="220" t="s">
        <v>545</v>
      </c>
      <c r="D478" s="220" t="s">
        <v>136</v>
      </c>
      <c r="E478" s="221" t="s">
        <v>729</v>
      </c>
      <c r="F478" s="222" t="s">
        <v>730</v>
      </c>
      <c r="G478" s="223" t="s">
        <v>328</v>
      </c>
      <c r="H478" s="224">
        <v>50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38</v>
      </c>
      <c r="O478" s="92"/>
      <c r="P478" s="230">
        <f>O478*H478</f>
        <v>0</v>
      </c>
      <c r="Q478" s="230">
        <v>0.00029</v>
      </c>
      <c r="R478" s="230">
        <f>Q478*H478</f>
        <v>0.014500000000000001</v>
      </c>
      <c r="S478" s="230">
        <v>0.053999999999999999</v>
      </c>
      <c r="T478" s="231">
        <f>S478*H478</f>
        <v>2.7000000000000002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140</v>
      </c>
      <c r="AT478" s="232" t="s">
        <v>136</v>
      </c>
      <c r="AU478" s="232" t="s">
        <v>83</v>
      </c>
      <c r="AY478" s="18" t="s">
        <v>134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81</v>
      </c>
      <c r="BK478" s="233">
        <f>ROUND(I478*H478,2)</f>
        <v>0</v>
      </c>
      <c r="BL478" s="18" t="s">
        <v>140</v>
      </c>
      <c r="BM478" s="232" t="s">
        <v>731</v>
      </c>
    </row>
    <row r="479" s="2" customFormat="1">
      <c r="A479" s="39"/>
      <c r="B479" s="40"/>
      <c r="C479" s="41"/>
      <c r="D479" s="234" t="s">
        <v>141</v>
      </c>
      <c r="E479" s="41"/>
      <c r="F479" s="235" t="s">
        <v>730</v>
      </c>
      <c r="G479" s="41"/>
      <c r="H479" s="41"/>
      <c r="I479" s="236"/>
      <c r="J479" s="41"/>
      <c r="K479" s="41"/>
      <c r="L479" s="45"/>
      <c r="M479" s="237"/>
      <c r="N479" s="238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141</v>
      </c>
      <c r="AU479" s="18" t="s">
        <v>83</v>
      </c>
    </row>
    <row r="480" s="2" customFormat="1">
      <c r="A480" s="39"/>
      <c r="B480" s="40"/>
      <c r="C480" s="41"/>
      <c r="D480" s="234" t="s">
        <v>143</v>
      </c>
      <c r="E480" s="41"/>
      <c r="F480" s="239" t="s">
        <v>732</v>
      </c>
      <c r="G480" s="41"/>
      <c r="H480" s="41"/>
      <c r="I480" s="236"/>
      <c r="J480" s="41"/>
      <c r="K480" s="41"/>
      <c r="L480" s="45"/>
      <c r="M480" s="237"/>
      <c r="N480" s="23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143</v>
      </c>
      <c r="AU480" s="18" t="s">
        <v>83</v>
      </c>
    </row>
    <row r="481" s="13" customFormat="1">
      <c r="A481" s="13"/>
      <c r="B481" s="240"/>
      <c r="C481" s="241"/>
      <c r="D481" s="234" t="s">
        <v>150</v>
      </c>
      <c r="E481" s="242" t="s">
        <v>1</v>
      </c>
      <c r="F481" s="243" t="s">
        <v>733</v>
      </c>
      <c r="G481" s="241"/>
      <c r="H481" s="244">
        <v>50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0" t="s">
        <v>150</v>
      </c>
      <c r="AU481" s="250" t="s">
        <v>83</v>
      </c>
      <c r="AV481" s="13" t="s">
        <v>83</v>
      </c>
      <c r="AW481" s="13" t="s">
        <v>30</v>
      </c>
      <c r="AX481" s="13" t="s">
        <v>73</v>
      </c>
      <c r="AY481" s="250" t="s">
        <v>134</v>
      </c>
    </row>
    <row r="482" s="14" customFormat="1">
      <c r="A482" s="14"/>
      <c r="B482" s="251"/>
      <c r="C482" s="252"/>
      <c r="D482" s="234" t="s">
        <v>150</v>
      </c>
      <c r="E482" s="253" t="s">
        <v>1</v>
      </c>
      <c r="F482" s="254" t="s">
        <v>152</v>
      </c>
      <c r="G482" s="252"/>
      <c r="H482" s="255">
        <v>50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1" t="s">
        <v>150</v>
      </c>
      <c r="AU482" s="261" t="s">
        <v>83</v>
      </c>
      <c r="AV482" s="14" t="s">
        <v>140</v>
      </c>
      <c r="AW482" s="14" t="s">
        <v>30</v>
      </c>
      <c r="AX482" s="14" t="s">
        <v>81</v>
      </c>
      <c r="AY482" s="261" t="s">
        <v>134</v>
      </c>
    </row>
    <row r="483" s="12" customFormat="1" ht="22.8" customHeight="1">
      <c r="A483" s="12"/>
      <c r="B483" s="204"/>
      <c r="C483" s="205"/>
      <c r="D483" s="206" t="s">
        <v>72</v>
      </c>
      <c r="E483" s="218" t="s">
        <v>216</v>
      </c>
      <c r="F483" s="218" t="s">
        <v>217</v>
      </c>
      <c r="G483" s="205"/>
      <c r="H483" s="205"/>
      <c r="I483" s="208"/>
      <c r="J483" s="219">
        <f>BK483</f>
        <v>0</v>
      </c>
      <c r="K483" s="205"/>
      <c r="L483" s="210"/>
      <c r="M483" s="211"/>
      <c r="N483" s="212"/>
      <c r="O483" s="212"/>
      <c r="P483" s="213">
        <f>SUM(P484:P534)</f>
        <v>0</v>
      </c>
      <c r="Q483" s="212"/>
      <c r="R483" s="213">
        <f>SUM(R484:R534)</f>
        <v>0</v>
      </c>
      <c r="S483" s="212"/>
      <c r="T483" s="214">
        <f>SUM(T484:T534)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5" t="s">
        <v>81</v>
      </c>
      <c r="AT483" s="216" t="s">
        <v>72</v>
      </c>
      <c r="AU483" s="216" t="s">
        <v>81</v>
      </c>
      <c r="AY483" s="215" t="s">
        <v>134</v>
      </c>
      <c r="BK483" s="217">
        <f>SUM(BK484:BK534)</f>
        <v>0</v>
      </c>
    </row>
    <row r="484" s="2" customFormat="1" ht="21.75" customHeight="1">
      <c r="A484" s="39"/>
      <c r="B484" s="40"/>
      <c r="C484" s="220" t="s">
        <v>734</v>
      </c>
      <c r="D484" s="220" t="s">
        <v>136</v>
      </c>
      <c r="E484" s="221" t="s">
        <v>735</v>
      </c>
      <c r="F484" s="222" t="s">
        <v>736</v>
      </c>
      <c r="G484" s="223" t="s">
        <v>186</v>
      </c>
      <c r="H484" s="224">
        <v>400.21600000000001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38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140</v>
      </c>
      <c r="AT484" s="232" t="s">
        <v>136</v>
      </c>
      <c r="AU484" s="232" t="s">
        <v>83</v>
      </c>
      <c r="AY484" s="18" t="s">
        <v>134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81</v>
      </c>
      <c r="BK484" s="233">
        <f>ROUND(I484*H484,2)</f>
        <v>0</v>
      </c>
      <c r="BL484" s="18" t="s">
        <v>140</v>
      </c>
      <c r="BM484" s="232" t="s">
        <v>737</v>
      </c>
    </row>
    <row r="485" s="2" customFormat="1">
      <c r="A485" s="39"/>
      <c r="B485" s="40"/>
      <c r="C485" s="41"/>
      <c r="D485" s="234" t="s">
        <v>141</v>
      </c>
      <c r="E485" s="41"/>
      <c r="F485" s="235" t="s">
        <v>736</v>
      </c>
      <c r="G485" s="41"/>
      <c r="H485" s="41"/>
      <c r="I485" s="236"/>
      <c r="J485" s="41"/>
      <c r="K485" s="41"/>
      <c r="L485" s="45"/>
      <c r="M485" s="237"/>
      <c r="N485" s="23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141</v>
      </c>
      <c r="AU485" s="18" t="s">
        <v>83</v>
      </c>
    </row>
    <row r="486" s="2" customFormat="1">
      <c r="A486" s="39"/>
      <c r="B486" s="40"/>
      <c r="C486" s="41"/>
      <c r="D486" s="234" t="s">
        <v>143</v>
      </c>
      <c r="E486" s="41"/>
      <c r="F486" s="239" t="s">
        <v>320</v>
      </c>
      <c r="G486" s="41"/>
      <c r="H486" s="41"/>
      <c r="I486" s="236"/>
      <c r="J486" s="41"/>
      <c r="K486" s="41"/>
      <c r="L486" s="45"/>
      <c r="M486" s="237"/>
      <c r="N486" s="23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143</v>
      </c>
      <c r="AU486" s="18" t="s">
        <v>83</v>
      </c>
    </row>
    <row r="487" s="13" customFormat="1">
      <c r="A487" s="13"/>
      <c r="B487" s="240"/>
      <c r="C487" s="241"/>
      <c r="D487" s="234" t="s">
        <v>150</v>
      </c>
      <c r="E487" s="242" t="s">
        <v>1</v>
      </c>
      <c r="F487" s="243" t="s">
        <v>738</v>
      </c>
      <c r="G487" s="241"/>
      <c r="H487" s="244">
        <v>312.298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0" t="s">
        <v>150</v>
      </c>
      <c r="AU487" s="250" t="s">
        <v>83</v>
      </c>
      <c r="AV487" s="13" t="s">
        <v>83</v>
      </c>
      <c r="AW487" s="13" t="s">
        <v>30</v>
      </c>
      <c r="AX487" s="13" t="s">
        <v>73</v>
      </c>
      <c r="AY487" s="250" t="s">
        <v>134</v>
      </c>
    </row>
    <row r="488" s="13" customFormat="1">
      <c r="A488" s="13"/>
      <c r="B488" s="240"/>
      <c r="C488" s="241"/>
      <c r="D488" s="234" t="s">
        <v>150</v>
      </c>
      <c r="E488" s="242" t="s">
        <v>1</v>
      </c>
      <c r="F488" s="243" t="s">
        <v>739</v>
      </c>
      <c r="G488" s="241"/>
      <c r="H488" s="244">
        <v>87.918000000000006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0" t="s">
        <v>150</v>
      </c>
      <c r="AU488" s="250" t="s">
        <v>83</v>
      </c>
      <c r="AV488" s="13" t="s">
        <v>83</v>
      </c>
      <c r="AW488" s="13" t="s">
        <v>30</v>
      </c>
      <c r="AX488" s="13" t="s">
        <v>73</v>
      </c>
      <c r="AY488" s="250" t="s">
        <v>134</v>
      </c>
    </row>
    <row r="489" s="14" customFormat="1">
      <c r="A489" s="14"/>
      <c r="B489" s="251"/>
      <c r="C489" s="252"/>
      <c r="D489" s="234" t="s">
        <v>150</v>
      </c>
      <c r="E489" s="253" t="s">
        <v>1</v>
      </c>
      <c r="F489" s="254" t="s">
        <v>152</v>
      </c>
      <c r="G489" s="252"/>
      <c r="H489" s="255">
        <v>400.21600000000001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1" t="s">
        <v>150</v>
      </c>
      <c r="AU489" s="261" t="s">
        <v>83</v>
      </c>
      <c r="AV489" s="14" t="s">
        <v>140</v>
      </c>
      <c r="AW489" s="14" t="s">
        <v>30</v>
      </c>
      <c r="AX489" s="14" t="s">
        <v>81</v>
      </c>
      <c r="AY489" s="261" t="s">
        <v>134</v>
      </c>
    </row>
    <row r="490" s="2" customFormat="1" ht="24.15" customHeight="1">
      <c r="A490" s="39"/>
      <c r="B490" s="40"/>
      <c r="C490" s="220" t="s">
        <v>554</v>
      </c>
      <c r="D490" s="220" t="s">
        <v>136</v>
      </c>
      <c r="E490" s="221" t="s">
        <v>740</v>
      </c>
      <c r="F490" s="222" t="s">
        <v>741</v>
      </c>
      <c r="G490" s="223" t="s">
        <v>186</v>
      </c>
      <c r="H490" s="224">
        <v>6354.9120000000003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38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140</v>
      </c>
      <c r="AT490" s="232" t="s">
        <v>136</v>
      </c>
      <c r="AU490" s="232" t="s">
        <v>83</v>
      </c>
      <c r="AY490" s="18" t="s">
        <v>134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81</v>
      </c>
      <c r="BK490" s="233">
        <f>ROUND(I490*H490,2)</f>
        <v>0</v>
      </c>
      <c r="BL490" s="18" t="s">
        <v>140</v>
      </c>
      <c r="BM490" s="232" t="s">
        <v>742</v>
      </c>
    </row>
    <row r="491" s="2" customFormat="1">
      <c r="A491" s="39"/>
      <c r="B491" s="40"/>
      <c r="C491" s="41"/>
      <c r="D491" s="234" t="s">
        <v>141</v>
      </c>
      <c r="E491" s="41"/>
      <c r="F491" s="235" t="s">
        <v>741</v>
      </c>
      <c r="G491" s="41"/>
      <c r="H491" s="41"/>
      <c r="I491" s="236"/>
      <c r="J491" s="41"/>
      <c r="K491" s="41"/>
      <c r="L491" s="45"/>
      <c r="M491" s="237"/>
      <c r="N491" s="23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141</v>
      </c>
      <c r="AU491" s="18" t="s">
        <v>83</v>
      </c>
    </row>
    <row r="492" s="2" customFormat="1">
      <c r="A492" s="39"/>
      <c r="B492" s="40"/>
      <c r="C492" s="41"/>
      <c r="D492" s="234" t="s">
        <v>143</v>
      </c>
      <c r="E492" s="41"/>
      <c r="F492" s="239" t="s">
        <v>245</v>
      </c>
      <c r="G492" s="41"/>
      <c r="H492" s="41"/>
      <c r="I492" s="236"/>
      <c r="J492" s="41"/>
      <c r="K492" s="41"/>
      <c r="L492" s="45"/>
      <c r="M492" s="237"/>
      <c r="N492" s="238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143</v>
      </c>
      <c r="AU492" s="18" t="s">
        <v>83</v>
      </c>
    </row>
    <row r="493" s="13" customFormat="1">
      <c r="A493" s="13"/>
      <c r="B493" s="240"/>
      <c r="C493" s="241"/>
      <c r="D493" s="234" t="s">
        <v>150</v>
      </c>
      <c r="E493" s="242" t="s">
        <v>1</v>
      </c>
      <c r="F493" s="243" t="s">
        <v>743</v>
      </c>
      <c r="G493" s="241"/>
      <c r="H493" s="244">
        <v>4684.4700000000003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0" t="s">
        <v>150</v>
      </c>
      <c r="AU493" s="250" t="s">
        <v>83</v>
      </c>
      <c r="AV493" s="13" t="s">
        <v>83</v>
      </c>
      <c r="AW493" s="13" t="s">
        <v>30</v>
      </c>
      <c r="AX493" s="13" t="s">
        <v>73</v>
      </c>
      <c r="AY493" s="250" t="s">
        <v>134</v>
      </c>
    </row>
    <row r="494" s="13" customFormat="1">
      <c r="A494" s="13"/>
      <c r="B494" s="240"/>
      <c r="C494" s="241"/>
      <c r="D494" s="234" t="s">
        <v>150</v>
      </c>
      <c r="E494" s="242" t="s">
        <v>1</v>
      </c>
      <c r="F494" s="243" t="s">
        <v>744</v>
      </c>
      <c r="G494" s="241"/>
      <c r="H494" s="244">
        <v>1670.442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150</v>
      </c>
      <c r="AU494" s="250" t="s">
        <v>83</v>
      </c>
      <c r="AV494" s="13" t="s">
        <v>83</v>
      </c>
      <c r="AW494" s="13" t="s">
        <v>30</v>
      </c>
      <c r="AX494" s="13" t="s">
        <v>73</v>
      </c>
      <c r="AY494" s="250" t="s">
        <v>134</v>
      </c>
    </row>
    <row r="495" s="14" customFormat="1">
      <c r="A495" s="14"/>
      <c r="B495" s="251"/>
      <c r="C495" s="252"/>
      <c r="D495" s="234" t="s">
        <v>150</v>
      </c>
      <c r="E495" s="253" t="s">
        <v>1</v>
      </c>
      <c r="F495" s="254" t="s">
        <v>152</v>
      </c>
      <c r="G495" s="252"/>
      <c r="H495" s="255">
        <v>6354.9120000000003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1" t="s">
        <v>150</v>
      </c>
      <c r="AU495" s="261" t="s">
        <v>83</v>
      </c>
      <c r="AV495" s="14" t="s">
        <v>140</v>
      </c>
      <c r="AW495" s="14" t="s">
        <v>30</v>
      </c>
      <c r="AX495" s="14" t="s">
        <v>81</v>
      </c>
      <c r="AY495" s="261" t="s">
        <v>134</v>
      </c>
    </row>
    <row r="496" s="2" customFormat="1" ht="16.5" customHeight="1">
      <c r="A496" s="39"/>
      <c r="B496" s="40"/>
      <c r="C496" s="220" t="s">
        <v>745</v>
      </c>
      <c r="D496" s="220" t="s">
        <v>136</v>
      </c>
      <c r="E496" s="221" t="s">
        <v>746</v>
      </c>
      <c r="F496" s="222" t="s">
        <v>747</v>
      </c>
      <c r="G496" s="223" t="s">
        <v>186</v>
      </c>
      <c r="H496" s="224">
        <v>10.706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38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140</v>
      </c>
      <c r="AT496" s="232" t="s">
        <v>136</v>
      </c>
      <c r="AU496" s="232" t="s">
        <v>83</v>
      </c>
      <c r="AY496" s="18" t="s">
        <v>134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81</v>
      </c>
      <c r="BK496" s="233">
        <f>ROUND(I496*H496,2)</f>
        <v>0</v>
      </c>
      <c r="BL496" s="18" t="s">
        <v>140</v>
      </c>
      <c r="BM496" s="232" t="s">
        <v>748</v>
      </c>
    </row>
    <row r="497" s="2" customFormat="1">
      <c r="A497" s="39"/>
      <c r="B497" s="40"/>
      <c r="C497" s="41"/>
      <c r="D497" s="234" t="s">
        <v>141</v>
      </c>
      <c r="E497" s="41"/>
      <c r="F497" s="235" t="s">
        <v>747</v>
      </c>
      <c r="G497" s="41"/>
      <c r="H497" s="41"/>
      <c r="I497" s="236"/>
      <c r="J497" s="41"/>
      <c r="K497" s="41"/>
      <c r="L497" s="45"/>
      <c r="M497" s="237"/>
      <c r="N497" s="23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141</v>
      </c>
      <c r="AU497" s="18" t="s">
        <v>83</v>
      </c>
    </row>
    <row r="498" s="2" customFormat="1">
      <c r="A498" s="39"/>
      <c r="B498" s="40"/>
      <c r="C498" s="41"/>
      <c r="D498" s="234" t="s">
        <v>143</v>
      </c>
      <c r="E498" s="41"/>
      <c r="F498" s="239" t="s">
        <v>749</v>
      </c>
      <c r="G498" s="41"/>
      <c r="H498" s="41"/>
      <c r="I498" s="236"/>
      <c r="J498" s="41"/>
      <c r="K498" s="41"/>
      <c r="L498" s="45"/>
      <c r="M498" s="237"/>
      <c r="N498" s="238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143</v>
      </c>
      <c r="AU498" s="18" t="s">
        <v>83</v>
      </c>
    </row>
    <row r="499" s="13" customFormat="1">
      <c r="A499" s="13"/>
      <c r="B499" s="240"/>
      <c r="C499" s="241"/>
      <c r="D499" s="234" t="s">
        <v>150</v>
      </c>
      <c r="E499" s="242" t="s">
        <v>1</v>
      </c>
      <c r="F499" s="243" t="s">
        <v>750</v>
      </c>
      <c r="G499" s="241"/>
      <c r="H499" s="244">
        <v>10.706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0" t="s">
        <v>150</v>
      </c>
      <c r="AU499" s="250" t="s">
        <v>83</v>
      </c>
      <c r="AV499" s="13" t="s">
        <v>83</v>
      </c>
      <c r="AW499" s="13" t="s">
        <v>30</v>
      </c>
      <c r="AX499" s="13" t="s">
        <v>73</v>
      </c>
      <c r="AY499" s="250" t="s">
        <v>134</v>
      </c>
    </row>
    <row r="500" s="14" customFormat="1">
      <c r="A500" s="14"/>
      <c r="B500" s="251"/>
      <c r="C500" s="252"/>
      <c r="D500" s="234" t="s">
        <v>150</v>
      </c>
      <c r="E500" s="253" t="s">
        <v>1</v>
      </c>
      <c r="F500" s="254" t="s">
        <v>152</v>
      </c>
      <c r="G500" s="252"/>
      <c r="H500" s="255">
        <v>10.706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1" t="s">
        <v>150</v>
      </c>
      <c r="AU500" s="261" t="s">
        <v>83</v>
      </c>
      <c r="AV500" s="14" t="s">
        <v>140</v>
      </c>
      <c r="AW500" s="14" t="s">
        <v>30</v>
      </c>
      <c r="AX500" s="14" t="s">
        <v>81</v>
      </c>
      <c r="AY500" s="261" t="s">
        <v>134</v>
      </c>
    </row>
    <row r="501" s="2" customFormat="1" ht="24.15" customHeight="1">
      <c r="A501" s="39"/>
      <c r="B501" s="40"/>
      <c r="C501" s="220" t="s">
        <v>561</v>
      </c>
      <c r="D501" s="220" t="s">
        <v>136</v>
      </c>
      <c r="E501" s="221" t="s">
        <v>751</v>
      </c>
      <c r="F501" s="222" t="s">
        <v>752</v>
      </c>
      <c r="G501" s="223" t="s">
        <v>186</v>
      </c>
      <c r="H501" s="224">
        <v>64.236000000000004</v>
      </c>
      <c r="I501" s="225"/>
      <c r="J501" s="226">
        <f>ROUND(I501*H501,2)</f>
        <v>0</v>
      </c>
      <c r="K501" s="227"/>
      <c r="L501" s="45"/>
      <c r="M501" s="228" t="s">
        <v>1</v>
      </c>
      <c r="N501" s="229" t="s">
        <v>38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140</v>
      </c>
      <c r="AT501" s="232" t="s">
        <v>136</v>
      </c>
      <c r="AU501" s="232" t="s">
        <v>83</v>
      </c>
      <c r="AY501" s="18" t="s">
        <v>134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81</v>
      </c>
      <c r="BK501" s="233">
        <f>ROUND(I501*H501,2)</f>
        <v>0</v>
      </c>
      <c r="BL501" s="18" t="s">
        <v>140</v>
      </c>
      <c r="BM501" s="232" t="s">
        <v>753</v>
      </c>
    </row>
    <row r="502" s="2" customFormat="1">
      <c r="A502" s="39"/>
      <c r="B502" s="40"/>
      <c r="C502" s="41"/>
      <c r="D502" s="234" t="s">
        <v>141</v>
      </c>
      <c r="E502" s="41"/>
      <c r="F502" s="235" t="s">
        <v>752</v>
      </c>
      <c r="G502" s="41"/>
      <c r="H502" s="41"/>
      <c r="I502" s="236"/>
      <c r="J502" s="41"/>
      <c r="K502" s="41"/>
      <c r="L502" s="45"/>
      <c r="M502" s="237"/>
      <c r="N502" s="238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141</v>
      </c>
      <c r="AU502" s="18" t="s">
        <v>83</v>
      </c>
    </row>
    <row r="503" s="2" customFormat="1">
      <c r="A503" s="39"/>
      <c r="B503" s="40"/>
      <c r="C503" s="41"/>
      <c r="D503" s="234" t="s">
        <v>143</v>
      </c>
      <c r="E503" s="41"/>
      <c r="F503" s="239" t="s">
        <v>754</v>
      </c>
      <c r="G503" s="41"/>
      <c r="H503" s="41"/>
      <c r="I503" s="236"/>
      <c r="J503" s="41"/>
      <c r="K503" s="41"/>
      <c r="L503" s="45"/>
      <c r="M503" s="237"/>
      <c r="N503" s="23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143</v>
      </c>
      <c r="AU503" s="18" t="s">
        <v>83</v>
      </c>
    </row>
    <row r="504" s="13" customFormat="1">
      <c r="A504" s="13"/>
      <c r="B504" s="240"/>
      <c r="C504" s="241"/>
      <c r="D504" s="234" t="s">
        <v>150</v>
      </c>
      <c r="E504" s="242" t="s">
        <v>1</v>
      </c>
      <c r="F504" s="243" t="s">
        <v>755</v>
      </c>
      <c r="G504" s="241"/>
      <c r="H504" s="244">
        <v>64.236000000000004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0" t="s">
        <v>150</v>
      </c>
      <c r="AU504" s="250" t="s">
        <v>83</v>
      </c>
      <c r="AV504" s="13" t="s">
        <v>83</v>
      </c>
      <c r="AW504" s="13" t="s">
        <v>30</v>
      </c>
      <c r="AX504" s="13" t="s">
        <v>73</v>
      </c>
      <c r="AY504" s="250" t="s">
        <v>134</v>
      </c>
    </row>
    <row r="505" s="14" customFormat="1">
      <c r="A505" s="14"/>
      <c r="B505" s="251"/>
      <c r="C505" s="252"/>
      <c r="D505" s="234" t="s">
        <v>150</v>
      </c>
      <c r="E505" s="253" t="s">
        <v>1</v>
      </c>
      <c r="F505" s="254" t="s">
        <v>152</v>
      </c>
      <c r="G505" s="252"/>
      <c r="H505" s="255">
        <v>64.236000000000004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1" t="s">
        <v>150</v>
      </c>
      <c r="AU505" s="261" t="s">
        <v>83</v>
      </c>
      <c r="AV505" s="14" t="s">
        <v>140</v>
      </c>
      <c r="AW505" s="14" t="s">
        <v>30</v>
      </c>
      <c r="AX505" s="14" t="s">
        <v>81</v>
      </c>
      <c r="AY505" s="261" t="s">
        <v>134</v>
      </c>
    </row>
    <row r="506" s="2" customFormat="1" ht="24.15" customHeight="1">
      <c r="A506" s="39"/>
      <c r="B506" s="40"/>
      <c r="C506" s="220" t="s">
        <v>756</v>
      </c>
      <c r="D506" s="220" t="s">
        <v>136</v>
      </c>
      <c r="E506" s="221" t="s">
        <v>757</v>
      </c>
      <c r="F506" s="222" t="s">
        <v>758</v>
      </c>
      <c r="G506" s="223" t="s">
        <v>186</v>
      </c>
      <c r="H506" s="224">
        <v>10.706</v>
      </c>
      <c r="I506" s="225"/>
      <c r="J506" s="226">
        <f>ROUND(I506*H506,2)</f>
        <v>0</v>
      </c>
      <c r="K506" s="227"/>
      <c r="L506" s="45"/>
      <c r="M506" s="228" t="s">
        <v>1</v>
      </c>
      <c r="N506" s="229" t="s">
        <v>38</v>
      </c>
      <c r="O506" s="92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2" t="s">
        <v>140</v>
      </c>
      <c r="AT506" s="232" t="s">
        <v>136</v>
      </c>
      <c r="AU506" s="232" t="s">
        <v>83</v>
      </c>
      <c r="AY506" s="18" t="s">
        <v>134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8" t="s">
        <v>81</v>
      </c>
      <c r="BK506" s="233">
        <f>ROUND(I506*H506,2)</f>
        <v>0</v>
      </c>
      <c r="BL506" s="18" t="s">
        <v>140</v>
      </c>
      <c r="BM506" s="232" t="s">
        <v>759</v>
      </c>
    </row>
    <row r="507" s="2" customFormat="1">
      <c r="A507" s="39"/>
      <c r="B507" s="40"/>
      <c r="C507" s="41"/>
      <c r="D507" s="234" t="s">
        <v>141</v>
      </c>
      <c r="E507" s="41"/>
      <c r="F507" s="235" t="s">
        <v>758</v>
      </c>
      <c r="G507" s="41"/>
      <c r="H507" s="41"/>
      <c r="I507" s="236"/>
      <c r="J507" s="41"/>
      <c r="K507" s="41"/>
      <c r="L507" s="45"/>
      <c r="M507" s="237"/>
      <c r="N507" s="23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141</v>
      </c>
      <c r="AU507" s="18" t="s">
        <v>83</v>
      </c>
    </row>
    <row r="508" s="13" customFormat="1">
      <c r="A508" s="13"/>
      <c r="B508" s="240"/>
      <c r="C508" s="241"/>
      <c r="D508" s="234" t="s">
        <v>150</v>
      </c>
      <c r="E508" s="242" t="s">
        <v>1</v>
      </c>
      <c r="F508" s="243" t="s">
        <v>750</v>
      </c>
      <c r="G508" s="241"/>
      <c r="H508" s="244">
        <v>10.706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0" t="s">
        <v>150</v>
      </c>
      <c r="AU508" s="250" t="s">
        <v>83</v>
      </c>
      <c r="AV508" s="13" t="s">
        <v>83</v>
      </c>
      <c r="AW508" s="13" t="s">
        <v>30</v>
      </c>
      <c r="AX508" s="13" t="s">
        <v>73</v>
      </c>
      <c r="AY508" s="250" t="s">
        <v>134</v>
      </c>
    </row>
    <row r="509" s="14" customFormat="1">
      <c r="A509" s="14"/>
      <c r="B509" s="251"/>
      <c r="C509" s="252"/>
      <c r="D509" s="234" t="s">
        <v>150</v>
      </c>
      <c r="E509" s="253" t="s">
        <v>1</v>
      </c>
      <c r="F509" s="254" t="s">
        <v>152</v>
      </c>
      <c r="G509" s="252"/>
      <c r="H509" s="255">
        <v>10.706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150</v>
      </c>
      <c r="AU509" s="261" t="s">
        <v>83</v>
      </c>
      <c r="AV509" s="14" t="s">
        <v>140</v>
      </c>
      <c r="AW509" s="14" t="s">
        <v>30</v>
      </c>
      <c r="AX509" s="14" t="s">
        <v>81</v>
      </c>
      <c r="AY509" s="261" t="s">
        <v>134</v>
      </c>
    </row>
    <row r="510" s="2" customFormat="1" ht="33" customHeight="1">
      <c r="A510" s="39"/>
      <c r="B510" s="40"/>
      <c r="C510" s="220" t="s">
        <v>568</v>
      </c>
      <c r="D510" s="220" t="s">
        <v>136</v>
      </c>
      <c r="E510" s="221" t="s">
        <v>760</v>
      </c>
      <c r="F510" s="222" t="s">
        <v>761</v>
      </c>
      <c r="G510" s="223" t="s">
        <v>186</v>
      </c>
      <c r="H510" s="224">
        <v>75.394000000000005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38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140</v>
      </c>
      <c r="AT510" s="232" t="s">
        <v>136</v>
      </c>
      <c r="AU510" s="232" t="s">
        <v>83</v>
      </c>
      <c r="AY510" s="18" t="s">
        <v>134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81</v>
      </c>
      <c r="BK510" s="233">
        <f>ROUND(I510*H510,2)</f>
        <v>0</v>
      </c>
      <c r="BL510" s="18" t="s">
        <v>140</v>
      </c>
      <c r="BM510" s="232" t="s">
        <v>762</v>
      </c>
    </row>
    <row r="511" s="2" customFormat="1">
      <c r="A511" s="39"/>
      <c r="B511" s="40"/>
      <c r="C511" s="41"/>
      <c r="D511" s="234" t="s">
        <v>141</v>
      </c>
      <c r="E511" s="41"/>
      <c r="F511" s="235" t="s">
        <v>761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141</v>
      </c>
      <c r="AU511" s="18" t="s">
        <v>83</v>
      </c>
    </row>
    <row r="512" s="2" customFormat="1">
      <c r="A512" s="39"/>
      <c r="B512" s="40"/>
      <c r="C512" s="41"/>
      <c r="D512" s="234" t="s">
        <v>143</v>
      </c>
      <c r="E512" s="41"/>
      <c r="F512" s="239" t="s">
        <v>763</v>
      </c>
      <c r="G512" s="41"/>
      <c r="H512" s="41"/>
      <c r="I512" s="236"/>
      <c r="J512" s="41"/>
      <c r="K512" s="41"/>
      <c r="L512" s="45"/>
      <c r="M512" s="237"/>
      <c r="N512" s="23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143</v>
      </c>
      <c r="AU512" s="18" t="s">
        <v>83</v>
      </c>
    </row>
    <row r="513" s="13" customFormat="1">
      <c r="A513" s="13"/>
      <c r="B513" s="240"/>
      <c r="C513" s="241"/>
      <c r="D513" s="234" t="s">
        <v>150</v>
      </c>
      <c r="E513" s="242" t="s">
        <v>1</v>
      </c>
      <c r="F513" s="243" t="s">
        <v>764</v>
      </c>
      <c r="G513" s="241"/>
      <c r="H513" s="244">
        <v>70.180000000000007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0" t="s">
        <v>150</v>
      </c>
      <c r="AU513" s="250" t="s">
        <v>83</v>
      </c>
      <c r="AV513" s="13" t="s">
        <v>83</v>
      </c>
      <c r="AW513" s="13" t="s">
        <v>30</v>
      </c>
      <c r="AX513" s="13" t="s">
        <v>73</v>
      </c>
      <c r="AY513" s="250" t="s">
        <v>134</v>
      </c>
    </row>
    <row r="514" s="13" customFormat="1">
      <c r="A514" s="13"/>
      <c r="B514" s="240"/>
      <c r="C514" s="241"/>
      <c r="D514" s="234" t="s">
        <v>150</v>
      </c>
      <c r="E514" s="242" t="s">
        <v>1</v>
      </c>
      <c r="F514" s="243" t="s">
        <v>765</v>
      </c>
      <c r="G514" s="241"/>
      <c r="H514" s="244">
        <v>5.2140000000000004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0" t="s">
        <v>150</v>
      </c>
      <c r="AU514" s="250" t="s">
        <v>83</v>
      </c>
      <c r="AV514" s="13" t="s">
        <v>83</v>
      </c>
      <c r="AW514" s="13" t="s">
        <v>30</v>
      </c>
      <c r="AX514" s="13" t="s">
        <v>73</v>
      </c>
      <c r="AY514" s="250" t="s">
        <v>134</v>
      </c>
    </row>
    <row r="515" s="14" customFormat="1">
      <c r="A515" s="14"/>
      <c r="B515" s="251"/>
      <c r="C515" s="252"/>
      <c r="D515" s="234" t="s">
        <v>150</v>
      </c>
      <c r="E515" s="253" t="s">
        <v>1</v>
      </c>
      <c r="F515" s="254" t="s">
        <v>152</v>
      </c>
      <c r="G515" s="252"/>
      <c r="H515" s="255">
        <v>75.394000000000005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1" t="s">
        <v>150</v>
      </c>
      <c r="AU515" s="261" t="s">
        <v>83</v>
      </c>
      <c r="AV515" s="14" t="s">
        <v>140</v>
      </c>
      <c r="AW515" s="14" t="s">
        <v>30</v>
      </c>
      <c r="AX515" s="14" t="s">
        <v>81</v>
      </c>
      <c r="AY515" s="261" t="s">
        <v>134</v>
      </c>
    </row>
    <row r="516" s="2" customFormat="1" ht="37.8" customHeight="1">
      <c r="A516" s="39"/>
      <c r="B516" s="40"/>
      <c r="C516" s="220" t="s">
        <v>766</v>
      </c>
      <c r="D516" s="220" t="s">
        <v>136</v>
      </c>
      <c r="E516" s="221" t="s">
        <v>767</v>
      </c>
      <c r="F516" s="222" t="s">
        <v>768</v>
      </c>
      <c r="G516" s="223" t="s">
        <v>186</v>
      </c>
      <c r="H516" s="224">
        <v>0.27000000000000002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140</v>
      </c>
      <c r="AT516" s="232" t="s">
        <v>136</v>
      </c>
      <c r="AU516" s="232" t="s">
        <v>83</v>
      </c>
      <c r="AY516" s="18" t="s">
        <v>134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81</v>
      </c>
      <c r="BK516" s="233">
        <f>ROUND(I516*H516,2)</f>
        <v>0</v>
      </c>
      <c r="BL516" s="18" t="s">
        <v>140</v>
      </c>
      <c r="BM516" s="232" t="s">
        <v>769</v>
      </c>
    </row>
    <row r="517" s="2" customFormat="1">
      <c r="A517" s="39"/>
      <c r="B517" s="40"/>
      <c r="C517" s="41"/>
      <c r="D517" s="234" t="s">
        <v>141</v>
      </c>
      <c r="E517" s="41"/>
      <c r="F517" s="235" t="s">
        <v>768</v>
      </c>
      <c r="G517" s="41"/>
      <c r="H517" s="41"/>
      <c r="I517" s="236"/>
      <c r="J517" s="41"/>
      <c r="K517" s="41"/>
      <c r="L517" s="45"/>
      <c r="M517" s="237"/>
      <c r="N517" s="238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141</v>
      </c>
      <c r="AU517" s="18" t="s">
        <v>83</v>
      </c>
    </row>
    <row r="518" s="13" customFormat="1">
      <c r="A518" s="13"/>
      <c r="B518" s="240"/>
      <c r="C518" s="241"/>
      <c r="D518" s="234" t="s">
        <v>150</v>
      </c>
      <c r="E518" s="242" t="s">
        <v>1</v>
      </c>
      <c r="F518" s="243" t="s">
        <v>770</v>
      </c>
      <c r="G518" s="241"/>
      <c r="H518" s="244">
        <v>0.27000000000000002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0" t="s">
        <v>150</v>
      </c>
      <c r="AU518" s="250" t="s">
        <v>83</v>
      </c>
      <c r="AV518" s="13" t="s">
        <v>83</v>
      </c>
      <c r="AW518" s="13" t="s">
        <v>30</v>
      </c>
      <c r="AX518" s="13" t="s">
        <v>73</v>
      </c>
      <c r="AY518" s="250" t="s">
        <v>134</v>
      </c>
    </row>
    <row r="519" s="14" customFormat="1">
      <c r="A519" s="14"/>
      <c r="B519" s="251"/>
      <c r="C519" s="252"/>
      <c r="D519" s="234" t="s">
        <v>150</v>
      </c>
      <c r="E519" s="253" t="s">
        <v>1</v>
      </c>
      <c r="F519" s="254" t="s">
        <v>152</v>
      </c>
      <c r="G519" s="252"/>
      <c r="H519" s="255">
        <v>0.27000000000000002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150</v>
      </c>
      <c r="AU519" s="261" t="s">
        <v>83</v>
      </c>
      <c r="AV519" s="14" t="s">
        <v>140</v>
      </c>
      <c r="AW519" s="14" t="s">
        <v>30</v>
      </c>
      <c r="AX519" s="14" t="s">
        <v>81</v>
      </c>
      <c r="AY519" s="261" t="s">
        <v>134</v>
      </c>
    </row>
    <row r="520" s="2" customFormat="1" ht="37.8" customHeight="1">
      <c r="A520" s="39"/>
      <c r="B520" s="40"/>
      <c r="C520" s="220" t="s">
        <v>573</v>
      </c>
      <c r="D520" s="220" t="s">
        <v>136</v>
      </c>
      <c r="E520" s="221" t="s">
        <v>771</v>
      </c>
      <c r="F520" s="222" t="s">
        <v>772</v>
      </c>
      <c r="G520" s="223" t="s">
        <v>186</v>
      </c>
      <c r="H520" s="224">
        <v>15.506</v>
      </c>
      <c r="I520" s="225"/>
      <c r="J520" s="226">
        <f>ROUND(I520*H520,2)</f>
        <v>0</v>
      </c>
      <c r="K520" s="227"/>
      <c r="L520" s="45"/>
      <c r="M520" s="228" t="s">
        <v>1</v>
      </c>
      <c r="N520" s="229" t="s">
        <v>38</v>
      </c>
      <c r="O520" s="92"/>
      <c r="P520" s="230">
        <f>O520*H520</f>
        <v>0</v>
      </c>
      <c r="Q520" s="230">
        <v>0</v>
      </c>
      <c r="R520" s="230">
        <f>Q520*H520</f>
        <v>0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140</v>
      </c>
      <c r="AT520" s="232" t="s">
        <v>136</v>
      </c>
      <c r="AU520" s="232" t="s">
        <v>83</v>
      </c>
      <c r="AY520" s="18" t="s">
        <v>134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81</v>
      </c>
      <c r="BK520" s="233">
        <f>ROUND(I520*H520,2)</f>
        <v>0</v>
      </c>
      <c r="BL520" s="18" t="s">
        <v>140</v>
      </c>
      <c r="BM520" s="232" t="s">
        <v>773</v>
      </c>
    </row>
    <row r="521" s="2" customFormat="1">
      <c r="A521" s="39"/>
      <c r="B521" s="40"/>
      <c r="C521" s="41"/>
      <c r="D521" s="234" t="s">
        <v>141</v>
      </c>
      <c r="E521" s="41"/>
      <c r="F521" s="235" t="s">
        <v>772</v>
      </c>
      <c r="G521" s="41"/>
      <c r="H521" s="41"/>
      <c r="I521" s="236"/>
      <c r="J521" s="41"/>
      <c r="K521" s="41"/>
      <c r="L521" s="45"/>
      <c r="M521" s="237"/>
      <c r="N521" s="23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141</v>
      </c>
      <c r="AU521" s="18" t="s">
        <v>83</v>
      </c>
    </row>
    <row r="522" s="13" customFormat="1">
      <c r="A522" s="13"/>
      <c r="B522" s="240"/>
      <c r="C522" s="241"/>
      <c r="D522" s="234" t="s">
        <v>150</v>
      </c>
      <c r="E522" s="242" t="s">
        <v>1</v>
      </c>
      <c r="F522" s="243" t="s">
        <v>774</v>
      </c>
      <c r="G522" s="241"/>
      <c r="H522" s="244">
        <v>4.7999999999999998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0" t="s">
        <v>150</v>
      </c>
      <c r="AU522" s="250" t="s">
        <v>83</v>
      </c>
      <c r="AV522" s="13" t="s">
        <v>83</v>
      </c>
      <c r="AW522" s="13" t="s">
        <v>30</v>
      </c>
      <c r="AX522" s="13" t="s">
        <v>73</v>
      </c>
      <c r="AY522" s="250" t="s">
        <v>134</v>
      </c>
    </row>
    <row r="523" s="13" customFormat="1">
      <c r="A523" s="13"/>
      <c r="B523" s="240"/>
      <c r="C523" s="241"/>
      <c r="D523" s="234" t="s">
        <v>150</v>
      </c>
      <c r="E523" s="242" t="s">
        <v>1</v>
      </c>
      <c r="F523" s="243" t="s">
        <v>775</v>
      </c>
      <c r="G523" s="241"/>
      <c r="H523" s="244">
        <v>10.706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0" t="s">
        <v>150</v>
      </c>
      <c r="AU523" s="250" t="s">
        <v>83</v>
      </c>
      <c r="AV523" s="13" t="s">
        <v>83</v>
      </c>
      <c r="AW523" s="13" t="s">
        <v>30</v>
      </c>
      <c r="AX523" s="13" t="s">
        <v>73</v>
      </c>
      <c r="AY523" s="250" t="s">
        <v>134</v>
      </c>
    </row>
    <row r="524" s="14" customFormat="1">
      <c r="A524" s="14"/>
      <c r="B524" s="251"/>
      <c r="C524" s="252"/>
      <c r="D524" s="234" t="s">
        <v>150</v>
      </c>
      <c r="E524" s="253" t="s">
        <v>1</v>
      </c>
      <c r="F524" s="254" t="s">
        <v>152</v>
      </c>
      <c r="G524" s="252"/>
      <c r="H524" s="255">
        <v>15.506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1" t="s">
        <v>150</v>
      </c>
      <c r="AU524" s="261" t="s">
        <v>83</v>
      </c>
      <c r="AV524" s="14" t="s">
        <v>140</v>
      </c>
      <c r="AW524" s="14" t="s">
        <v>30</v>
      </c>
      <c r="AX524" s="14" t="s">
        <v>81</v>
      </c>
      <c r="AY524" s="261" t="s">
        <v>134</v>
      </c>
    </row>
    <row r="525" s="2" customFormat="1" ht="44.25" customHeight="1">
      <c r="A525" s="39"/>
      <c r="B525" s="40"/>
      <c r="C525" s="220" t="s">
        <v>776</v>
      </c>
      <c r="D525" s="220" t="s">
        <v>136</v>
      </c>
      <c r="E525" s="221" t="s">
        <v>777</v>
      </c>
      <c r="F525" s="222" t="s">
        <v>188</v>
      </c>
      <c r="G525" s="223" t="s">
        <v>186</v>
      </c>
      <c r="H525" s="224">
        <v>231.834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38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140</v>
      </c>
      <c r="AT525" s="232" t="s">
        <v>136</v>
      </c>
      <c r="AU525" s="232" t="s">
        <v>83</v>
      </c>
      <c r="AY525" s="18" t="s">
        <v>134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81</v>
      </c>
      <c r="BK525" s="233">
        <f>ROUND(I525*H525,2)</f>
        <v>0</v>
      </c>
      <c r="BL525" s="18" t="s">
        <v>140</v>
      </c>
      <c r="BM525" s="232" t="s">
        <v>778</v>
      </c>
    </row>
    <row r="526" s="2" customFormat="1">
      <c r="A526" s="39"/>
      <c r="B526" s="40"/>
      <c r="C526" s="41"/>
      <c r="D526" s="234" t="s">
        <v>141</v>
      </c>
      <c r="E526" s="41"/>
      <c r="F526" s="235" t="s">
        <v>188</v>
      </c>
      <c r="G526" s="41"/>
      <c r="H526" s="41"/>
      <c r="I526" s="236"/>
      <c r="J526" s="41"/>
      <c r="K526" s="41"/>
      <c r="L526" s="45"/>
      <c r="M526" s="237"/>
      <c r="N526" s="23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141</v>
      </c>
      <c r="AU526" s="18" t="s">
        <v>83</v>
      </c>
    </row>
    <row r="527" s="15" customFormat="1">
      <c r="A527" s="15"/>
      <c r="B527" s="277"/>
      <c r="C527" s="278"/>
      <c r="D527" s="234" t="s">
        <v>150</v>
      </c>
      <c r="E527" s="279" t="s">
        <v>1</v>
      </c>
      <c r="F527" s="280" t="s">
        <v>779</v>
      </c>
      <c r="G527" s="278"/>
      <c r="H527" s="279" t="s">
        <v>1</v>
      </c>
      <c r="I527" s="281"/>
      <c r="J527" s="278"/>
      <c r="K527" s="278"/>
      <c r="L527" s="282"/>
      <c r="M527" s="283"/>
      <c r="N527" s="284"/>
      <c r="O527" s="284"/>
      <c r="P527" s="284"/>
      <c r="Q527" s="284"/>
      <c r="R527" s="284"/>
      <c r="S527" s="284"/>
      <c r="T527" s="28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6" t="s">
        <v>150</v>
      </c>
      <c r="AU527" s="286" t="s">
        <v>83</v>
      </c>
      <c r="AV527" s="15" t="s">
        <v>81</v>
      </c>
      <c r="AW527" s="15" t="s">
        <v>30</v>
      </c>
      <c r="AX527" s="15" t="s">
        <v>73</v>
      </c>
      <c r="AY527" s="286" t="s">
        <v>134</v>
      </c>
    </row>
    <row r="528" s="13" customFormat="1">
      <c r="A528" s="13"/>
      <c r="B528" s="240"/>
      <c r="C528" s="241"/>
      <c r="D528" s="234" t="s">
        <v>150</v>
      </c>
      <c r="E528" s="242" t="s">
        <v>1</v>
      </c>
      <c r="F528" s="243" t="s">
        <v>780</v>
      </c>
      <c r="G528" s="241"/>
      <c r="H528" s="244">
        <v>121.63500000000001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0" t="s">
        <v>150</v>
      </c>
      <c r="AU528" s="250" t="s">
        <v>83</v>
      </c>
      <c r="AV528" s="13" t="s">
        <v>83</v>
      </c>
      <c r="AW528" s="13" t="s">
        <v>30</v>
      </c>
      <c r="AX528" s="13" t="s">
        <v>73</v>
      </c>
      <c r="AY528" s="250" t="s">
        <v>134</v>
      </c>
    </row>
    <row r="529" s="13" customFormat="1">
      <c r="A529" s="13"/>
      <c r="B529" s="240"/>
      <c r="C529" s="241"/>
      <c r="D529" s="234" t="s">
        <v>150</v>
      </c>
      <c r="E529" s="242" t="s">
        <v>1</v>
      </c>
      <c r="F529" s="243" t="s">
        <v>781</v>
      </c>
      <c r="G529" s="241"/>
      <c r="H529" s="244">
        <v>3.589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0" t="s">
        <v>150</v>
      </c>
      <c r="AU529" s="250" t="s">
        <v>83</v>
      </c>
      <c r="AV529" s="13" t="s">
        <v>83</v>
      </c>
      <c r="AW529" s="13" t="s">
        <v>30</v>
      </c>
      <c r="AX529" s="13" t="s">
        <v>73</v>
      </c>
      <c r="AY529" s="250" t="s">
        <v>134</v>
      </c>
    </row>
    <row r="530" s="16" customFormat="1">
      <c r="A530" s="16"/>
      <c r="B530" s="287"/>
      <c r="C530" s="288"/>
      <c r="D530" s="234" t="s">
        <v>150</v>
      </c>
      <c r="E530" s="289" t="s">
        <v>1</v>
      </c>
      <c r="F530" s="290" t="s">
        <v>429</v>
      </c>
      <c r="G530" s="288"/>
      <c r="H530" s="291">
        <v>125.224</v>
      </c>
      <c r="I530" s="292"/>
      <c r="J530" s="288"/>
      <c r="K530" s="288"/>
      <c r="L530" s="293"/>
      <c r="M530" s="294"/>
      <c r="N530" s="295"/>
      <c r="O530" s="295"/>
      <c r="P530" s="295"/>
      <c r="Q530" s="295"/>
      <c r="R530" s="295"/>
      <c r="S530" s="295"/>
      <c r="T530" s="29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97" t="s">
        <v>150</v>
      </c>
      <c r="AU530" s="297" t="s">
        <v>83</v>
      </c>
      <c r="AV530" s="16" t="s">
        <v>153</v>
      </c>
      <c r="AW530" s="16" t="s">
        <v>30</v>
      </c>
      <c r="AX530" s="16" t="s">
        <v>73</v>
      </c>
      <c r="AY530" s="297" t="s">
        <v>134</v>
      </c>
    </row>
    <row r="531" s="13" customFormat="1">
      <c r="A531" s="13"/>
      <c r="B531" s="240"/>
      <c r="C531" s="241"/>
      <c r="D531" s="234" t="s">
        <v>150</v>
      </c>
      <c r="E531" s="242" t="s">
        <v>1</v>
      </c>
      <c r="F531" s="243" t="s">
        <v>782</v>
      </c>
      <c r="G531" s="241"/>
      <c r="H531" s="244">
        <v>44.290999999999997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0" t="s">
        <v>150</v>
      </c>
      <c r="AU531" s="250" t="s">
        <v>83</v>
      </c>
      <c r="AV531" s="13" t="s">
        <v>83</v>
      </c>
      <c r="AW531" s="13" t="s">
        <v>30</v>
      </c>
      <c r="AX531" s="13" t="s">
        <v>73</v>
      </c>
      <c r="AY531" s="250" t="s">
        <v>134</v>
      </c>
    </row>
    <row r="532" s="13" customFormat="1">
      <c r="A532" s="13"/>
      <c r="B532" s="240"/>
      <c r="C532" s="241"/>
      <c r="D532" s="234" t="s">
        <v>150</v>
      </c>
      <c r="E532" s="242" t="s">
        <v>1</v>
      </c>
      <c r="F532" s="243" t="s">
        <v>783</v>
      </c>
      <c r="G532" s="241"/>
      <c r="H532" s="244">
        <v>26.399999999999999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0" t="s">
        <v>150</v>
      </c>
      <c r="AU532" s="250" t="s">
        <v>83</v>
      </c>
      <c r="AV532" s="13" t="s">
        <v>83</v>
      </c>
      <c r="AW532" s="13" t="s">
        <v>30</v>
      </c>
      <c r="AX532" s="13" t="s">
        <v>73</v>
      </c>
      <c r="AY532" s="250" t="s">
        <v>134</v>
      </c>
    </row>
    <row r="533" s="13" customFormat="1">
      <c r="A533" s="13"/>
      <c r="B533" s="240"/>
      <c r="C533" s="241"/>
      <c r="D533" s="234" t="s">
        <v>150</v>
      </c>
      <c r="E533" s="242" t="s">
        <v>1</v>
      </c>
      <c r="F533" s="243" t="s">
        <v>784</v>
      </c>
      <c r="G533" s="241"/>
      <c r="H533" s="244">
        <v>35.918999999999997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0" t="s">
        <v>150</v>
      </c>
      <c r="AU533" s="250" t="s">
        <v>83</v>
      </c>
      <c r="AV533" s="13" t="s">
        <v>83</v>
      </c>
      <c r="AW533" s="13" t="s">
        <v>30</v>
      </c>
      <c r="AX533" s="13" t="s">
        <v>73</v>
      </c>
      <c r="AY533" s="250" t="s">
        <v>134</v>
      </c>
    </row>
    <row r="534" s="14" customFormat="1">
      <c r="A534" s="14"/>
      <c r="B534" s="251"/>
      <c r="C534" s="252"/>
      <c r="D534" s="234" t="s">
        <v>150</v>
      </c>
      <c r="E534" s="253" t="s">
        <v>1</v>
      </c>
      <c r="F534" s="254" t="s">
        <v>152</v>
      </c>
      <c r="G534" s="252"/>
      <c r="H534" s="255">
        <v>231.834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150</v>
      </c>
      <c r="AU534" s="261" t="s">
        <v>83</v>
      </c>
      <c r="AV534" s="14" t="s">
        <v>140</v>
      </c>
      <c r="AW534" s="14" t="s">
        <v>30</v>
      </c>
      <c r="AX534" s="14" t="s">
        <v>81</v>
      </c>
      <c r="AY534" s="261" t="s">
        <v>134</v>
      </c>
    </row>
    <row r="535" s="12" customFormat="1" ht="22.8" customHeight="1">
      <c r="A535" s="12"/>
      <c r="B535" s="204"/>
      <c r="C535" s="205"/>
      <c r="D535" s="206" t="s">
        <v>72</v>
      </c>
      <c r="E535" s="218" t="s">
        <v>247</v>
      </c>
      <c r="F535" s="218" t="s">
        <v>248</v>
      </c>
      <c r="G535" s="205"/>
      <c r="H535" s="205"/>
      <c r="I535" s="208"/>
      <c r="J535" s="219">
        <f>BK535</f>
        <v>0</v>
      </c>
      <c r="K535" s="205"/>
      <c r="L535" s="210"/>
      <c r="M535" s="211"/>
      <c r="N535" s="212"/>
      <c r="O535" s="212"/>
      <c r="P535" s="213">
        <f>SUM(P536:P537)</f>
        <v>0</v>
      </c>
      <c r="Q535" s="212"/>
      <c r="R535" s="213">
        <f>SUM(R536:R537)</f>
        <v>0</v>
      </c>
      <c r="S535" s="212"/>
      <c r="T535" s="214">
        <f>SUM(T536:T537)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5" t="s">
        <v>81</v>
      </c>
      <c r="AT535" s="216" t="s">
        <v>72</v>
      </c>
      <c r="AU535" s="216" t="s">
        <v>81</v>
      </c>
      <c r="AY535" s="215" t="s">
        <v>134</v>
      </c>
      <c r="BK535" s="217">
        <f>SUM(BK536:BK537)</f>
        <v>0</v>
      </c>
    </row>
    <row r="536" s="2" customFormat="1" ht="33" customHeight="1">
      <c r="A536" s="39"/>
      <c r="B536" s="40"/>
      <c r="C536" s="220" t="s">
        <v>579</v>
      </c>
      <c r="D536" s="220" t="s">
        <v>136</v>
      </c>
      <c r="E536" s="221" t="s">
        <v>785</v>
      </c>
      <c r="F536" s="222" t="s">
        <v>786</v>
      </c>
      <c r="G536" s="223" t="s">
        <v>186</v>
      </c>
      <c r="H536" s="224">
        <v>1102.2190000000001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38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140</v>
      </c>
      <c r="AT536" s="232" t="s">
        <v>136</v>
      </c>
      <c r="AU536" s="232" t="s">
        <v>83</v>
      </c>
      <c r="AY536" s="18" t="s">
        <v>134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81</v>
      </c>
      <c r="BK536" s="233">
        <f>ROUND(I536*H536,2)</f>
        <v>0</v>
      </c>
      <c r="BL536" s="18" t="s">
        <v>140</v>
      </c>
      <c r="BM536" s="232" t="s">
        <v>787</v>
      </c>
    </row>
    <row r="537" s="2" customFormat="1">
      <c r="A537" s="39"/>
      <c r="B537" s="40"/>
      <c r="C537" s="41"/>
      <c r="D537" s="234" t="s">
        <v>141</v>
      </c>
      <c r="E537" s="41"/>
      <c r="F537" s="235" t="s">
        <v>786</v>
      </c>
      <c r="G537" s="41"/>
      <c r="H537" s="41"/>
      <c r="I537" s="236"/>
      <c r="J537" s="41"/>
      <c r="K537" s="41"/>
      <c r="L537" s="45"/>
      <c r="M537" s="262"/>
      <c r="N537" s="263"/>
      <c r="O537" s="264"/>
      <c r="P537" s="264"/>
      <c r="Q537" s="264"/>
      <c r="R537" s="264"/>
      <c r="S537" s="264"/>
      <c r="T537" s="265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141</v>
      </c>
      <c r="AU537" s="18" t="s">
        <v>83</v>
      </c>
    </row>
    <row r="538" s="2" customFormat="1" ht="6.96" customHeight="1">
      <c r="A538" s="39"/>
      <c r="B538" s="67"/>
      <c r="C538" s="68"/>
      <c r="D538" s="68"/>
      <c r="E538" s="68"/>
      <c r="F538" s="68"/>
      <c r="G538" s="68"/>
      <c r="H538" s="68"/>
      <c r="I538" s="68"/>
      <c r="J538" s="68"/>
      <c r="K538" s="68"/>
      <c r="L538" s="45"/>
      <c r="M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</sheetData>
  <sheetProtection sheet="1" autoFilter="0" formatColumns="0" formatRows="0" objects="1" scenarios="1" spinCount="100000" saltValue="dzix1TxFp6hCwCcF47j3Y7knctmvuqJcuOkfJKilybeZn6soWHffE7ca9Bb4CF+xgnkUW5RUZrgR4XtD9oe5Qw==" hashValue="Wawu64I19NfSYukfGQOIUo8K2eDxQn3kCwBrq3b1lUIGHjEskUtiZZFld0g8JPt7eXZfpol3NFXjm2ABCy+fug==" algorithmName="SHA-512" password="CC35"/>
  <autoFilter ref="C123:K53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ROUND((SUM(BE126:BE371)),  2)</f>
        <v>0</v>
      </c>
      <c r="G33" s="39"/>
      <c r="H33" s="39"/>
      <c r="I33" s="156">
        <v>0.20999999999999999</v>
      </c>
      <c r="J33" s="155">
        <f>ROUND(((SUM(BE126:BE371))*I33),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ROUND((SUM(BF126:BF371)),  2)</f>
        <v>0</v>
      </c>
      <c r="G34" s="39"/>
      <c r="H34" s="39"/>
      <c r="I34" s="156">
        <v>0.12</v>
      </c>
      <c r="J34" s="155">
        <f>ROUND(((SUM(BF126:BF371))*I34),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ROUND((SUM(BG126:BG371)),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ROUND((SUM(BH126:BH371)),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ROUND((SUM(BI126:BI371)),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201 - Most ev.č 19853-...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375</v>
      </c>
      <c r="E99" s="189"/>
      <c r="F99" s="189"/>
      <c r="G99" s="189"/>
      <c r="H99" s="189"/>
      <c r="I99" s="189"/>
      <c r="J99" s="190">
        <f>J193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789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285</v>
      </c>
      <c r="E101" s="189"/>
      <c r="F101" s="189"/>
      <c r="G101" s="189"/>
      <c r="H101" s="189"/>
      <c r="I101" s="189"/>
      <c r="J101" s="190">
        <f>J215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790</v>
      </c>
      <c r="E102" s="189"/>
      <c r="F102" s="189"/>
      <c r="G102" s="189"/>
      <c r="H102" s="189"/>
      <c r="I102" s="189"/>
      <c r="J102" s="190">
        <f>J237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112</v>
      </c>
      <c r="E103" s="189"/>
      <c r="F103" s="189"/>
      <c r="G103" s="189"/>
      <c r="H103" s="189"/>
      <c r="I103" s="189"/>
      <c r="J103" s="190">
        <f>J247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J303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115</v>
      </c>
      <c r="E105" s="183"/>
      <c r="F105" s="183"/>
      <c r="G105" s="183"/>
      <c r="H105" s="183"/>
      <c r="I105" s="183"/>
      <c r="J105" s="184">
        <f>J308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116</v>
      </c>
      <c r="E106" s="189"/>
      <c r="F106" s="189"/>
      <c r="G106" s="189"/>
      <c r="H106" s="189"/>
      <c r="I106" s="189"/>
      <c r="J106" s="190">
        <f>J309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Hostka - Most ev.c. 19853-1 Hostka - Zebraky - rekonstrukce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201 - Most ev.č 19853-...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13. 1. 2025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120</v>
      </c>
      <c r="D125" s="195" t="s">
        <v>58</v>
      </c>
      <c r="E125" s="195" t="s">
        <v>54</v>
      </c>
      <c r="F125" s="195" t="s">
        <v>55</v>
      </c>
      <c r="G125" s="195" t="s">
        <v>121</v>
      </c>
      <c r="H125" s="195" t="s">
        <v>122</v>
      </c>
      <c r="I125" s="195" t="s">
        <v>123</v>
      </c>
      <c r="J125" s="196" t="s">
        <v>107</v>
      </c>
      <c r="K125" s="197" t="s">
        <v>124</v>
      </c>
      <c r="L125" s="198"/>
      <c r="M125" s="101" t="s">
        <v>1</v>
      </c>
      <c r="N125" s="102" t="s">
        <v>37</v>
      </c>
      <c r="O125" s="102" t="s">
        <v>125</v>
      </c>
      <c r="P125" s="102" t="s">
        <v>126</v>
      </c>
      <c r="Q125" s="102" t="s">
        <v>127</v>
      </c>
      <c r="R125" s="102" t="s">
        <v>128</v>
      </c>
      <c r="S125" s="102" t="s">
        <v>129</v>
      </c>
      <c r="T125" s="103" t="s">
        <v>130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131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P127+P308</f>
        <v>0</v>
      </c>
      <c r="Q126" s="105"/>
      <c r="R126" s="201">
        <f>R127+R308</f>
        <v>410.69542779999995</v>
      </c>
      <c r="S126" s="105"/>
      <c r="T126" s="202">
        <f>T127+T308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109</v>
      </c>
      <c r="BK126" s="203">
        <f>BK127+BK308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132</v>
      </c>
      <c r="F127" s="207" t="s">
        <v>133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P128+P193+P204+P215+P237+P247+P303</f>
        <v>0</v>
      </c>
      <c r="Q127" s="212"/>
      <c r="R127" s="213">
        <f>R128+R193+R204+R215+R237+R247+R303</f>
        <v>410.56916359999997</v>
      </c>
      <c r="S127" s="212"/>
      <c r="T127" s="214">
        <f>T128+T193+T204+T215+T237+T247+T303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81</v>
      </c>
      <c r="AT127" s="216" t="s">
        <v>72</v>
      </c>
      <c r="AU127" s="216" t="s">
        <v>73</v>
      </c>
      <c r="AY127" s="215" t="s">
        <v>134</v>
      </c>
      <c r="BK127" s="217">
        <f>BK128+BK193+BK204+BK215+BK237+BK247+BK303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81</v>
      </c>
      <c r="F128" s="218" t="s">
        <v>135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SUM(P129:P192)</f>
        <v>0</v>
      </c>
      <c r="Q128" s="212"/>
      <c r="R128" s="213">
        <f>SUM(R129:R192)</f>
        <v>189.012</v>
      </c>
      <c r="S128" s="212"/>
      <c r="T128" s="214">
        <f>SUM(T129:T192)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81</v>
      </c>
      <c r="AY128" s="215" t="s">
        <v>134</v>
      </c>
      <c r="BK128" s="217">
        <f>SUM(BK129:BK192)</f>
        <v>0</v>
      </c>
    </row>
    <row r="129" s="2" customFormat="1" ht="33" customHeight="1">
      <c r="A129" s="39"/>
      <c r="B129" s="40"/>
      <c r="C129" s="220" t="s">
        <v>81</v>
      </c>
      <c r="D129" s="220" t="s">
        <v>136</v>
      </c>
      <c r="E129" s="221" t="s">
        <v>791</v>
      </c>
      <c r="F129" s="222" t="s">
        <v>792</v>
      </c>
      <c r="G129" s="223" t="s">
        <v>147</v>
      </c>
      <c r="H129" s="224">
        <v>15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140</v>
      </c>
      <c r="AT129" s="232" t="s">
        <v>136</v>
      </c>
      <c r="AU129" s="232" t="s">
        <v>83</v>
      </c>
      <c r="AY129" s="18" t="s">
        <v>134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140</v>
      </c>
      <c r="BM129" s="232" t="s">
        <v>83</v>
      </c>
    </row>
    <row r="130" s="2" customFormat="1">
      <c r="A130" s="39"/>
      <c r="B130" s="40"/>
      <c r="C130" s="41"/>
      <c r="D130" s="234" t="s">
        <v>141</v>
      </c>
      <c r="E130" s="41"/>
      <c r="F130" s="235" t="s">
        <v>792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83</v>
      </c>
    </row>
    <row r="131" s="2" customFormat="1">
      <c r="A131" s="39"/>
      <c r="B131" s="40"/>
      <c r="C131" s="41"/>
      <c r="D131" s="234" t="s">
        <v>143</v>
      </c>
      <c r="E131" s="41"/>
      <c r="F131" s="239" t="s">
        <v>793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83</v>
      </c>
    </row>
    <row r="132" s="13" customFormat="1">
      <c r="A132" s="13"/>
      <c r="B132" s="240"/>
      <c r="C132" s="241"/>
      <c r="D132" s="234" t="s">
        <v>150</v>
      </c>
      <c r="E132" s="242" t="s">
        <v>1</v>
      </c>
      <c r="F132" s="243" t="s">
        <v>794</v>
      </c>
      <c r="G132" s="241"/>
      <c r="H132" s="244">
        <v>15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150</v>
      </c>
      <c r="AU132" s="250" t="s">
        <v>83</v>
      </c>
      <c r="AV132" s="13" t="s">
        <v>83</v>
      </c>
      <c r="AW132" s="13" t="s">
        <v>30</v>
      </c>
      <c r="AX132" s="13" t="s">
        <v>73</v>
      </c>
      <c r="AY132" s="250" t="s">
        <v>134</v>
      </c>
    </row>
    <row r="133" s="14" customFormat="1">
      <c r="A133" s="14"/>
      <c r="B133" s="251"/>
      <c r="C133" s="252"/>
      <c r="D133" s="234" t="s">
        <v>150</v>
      </c>
      <c r="E133" s="253" t="s">
        <v>1</v>
      </c>
      <c r="F133" s="254" t="s">
        <v>152</v>
      </c>
      <c r="G133" s="252"/>
      <c r="H133" s="255">
        <v>15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150</v>
      </c>
      <c r="AU133" s="261" t="s">
        <v>83</v>
      </c>
      <c r="AV133" s="14" t="s">
        <v>140</v>
      </c>
      <c r="AW133" s="14" t="s">
        <v>30</v>
      </c>
      <c r="AX133" s="14" t="s">
        <v>81</v>
      </c>
      <c r="AY133" s="261" t="s">
        <v>134</v>
      </c>
    </row>
    <row r="134" s="2" customFormat="1" ht="33" customHeight="1">
      <c r="A134" s="39"/>
      <c r="B134" s="40"/>
      <c r="C134" s="220" t="s">
        <v>83</v>
      </c>
      <c r="D134" s="220" t="s">
        <v>136</v>
      </c>
      <c r="E134" s="221" t="s">
        <v>421</v>
      </c>
      <c r="F134" s="222" t="s">
        <v>422</v>
      </c>
      <c r="G134" s="223" t="s">
        <v>147</v>
      </c>
      <c r="H134" s="224">
        <v>94.506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140</v>
      </c>
      <c r="AT134" s="232" t="s">
        <v>136</v>
      </c>
      <c r="AU134" s="232" t="s">
        <v>83</v>
      </c>
      <c r="AY134" s="18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140</v>
      </c>
      <c r="BM134" s="232" t="s">
        <v>140</v>
      </c>
    </row>
    <row r="135" s="2" customFormat="1">
      <c r="A135" s="39"/>
      <c r="B135" s="40"/>
      <c r="C135" s="41"/>
      <c r="D135" s="234" t="s">
        <v>141</v>
      </c>
      <c r="E135" s="41"/>
      <c r="F135" s="235" t="s">
        <v>422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83</v>
      </c>
    </row>
    <row r="136" s="2" customFormat="1" ht="16.5" customHeight="1">
      <c r="A136" s="39"/>
      <c r="B136" s="40"/>
      <c r="C136" s="266" t="s">
        <v>153</v>
      </c>
      <c r="D136" s="266" t="s">
        <v>322</v>
      </c>
      <c r="E136" s="267" t="s">
        <v>423</v>
      </c>
      <c r="F136" s="268" t="s">
        <v>424</v>
      </c>
      <c r="G136" s="269" t="s">
        <v>186</v>
      </c>
      <c r="H136" s="270">
        <v>189.012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38</v>
      </c>
      <c r="O136" s="92"/>
      <c r="P136" s="230">
        <f>O136*H136</f>
        <v>0</v>
      </c>
      <c r="Q136" s="230">
        <v>1</v>
      </c>
      <c r="R136" s="230">
        <f>Q136*H136</f>
        <v>189.012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162</v>
      </c>
      <c r="AT136" s="232" t="s">
        <v>322</v>
      </c>
      <c r="AU136" s="232" t="s">
        <v>83</v>
      </c>
      <c r="AY136" s="18" t="s">
        <v>134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140</v>
      </c>
      <c r="BM136" s="232" t="s">
        <v>156</v>
      </c>
    </row>
    <row r="137" s="2" customFormat="1">
      <c r="A137" s="39"/>
      <c r="B137" s="40"/>
      <c r="C137" s="41"/>
      <c r="D137" s="234" t="s">
        <v>141</v>
      </c>
      <c r="E137" s="41"/>
      <c r="F137" s="235" t="s">
        <v>424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83</v>
      </c>
    </row>
    <row r="138" s="2" customFormat="1">
      <c r="A138" s="39"/>
      <c r="B138" s="40"/>
      <c r="C138" s="41"/>
      <c r="D138" s="234" t="s">
        <v>143</v>
      </c>
      <c r="E138" s="41"/>
      <c r="F138" s="239" t="s">
        <v>425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83</v>
      </c>
    </row>
    <row r="139" s="15" customFormat="1">
      <c r="A139" s="15"/>
      <c r="B139" s="277"/>
      <c r="C139" s="278"/>
      <c r="D139" s="234" t="s">
        <v>150</v>
      </c>
      <c r="E139" s="279" t="s">
        <v>1</v>
      </c>
      <c r="F139" s="280" t="s">
        <v>426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6" t="s">
        <v>150</v>
      </c>
      <c r="AU139" s="286" t="s">
        <v>83</v>
      </c>
      <c r="AV139" s="15" t="s">
        <v>81</v>
      </c>
      <c r="AW139" s="15" t="s">
        <v>30</v>
      </c>
      <c r="AX139" s="15" t="s">
        <v>73</v>
      </c>
      <c r="AY139" s="286" t="s">
        <v>134</v>
      </c>
    </row>
    <row r="140" s="13" customFormat="1">
      <c r="A140" s="13"/>
      <c r="B140" s="240"/>
      <c r="C140" s="241"/>
      <c r="D140" s="234" t="s">
        <v>150</v>
      </c>
      <c r="E140" s="242" t="s">
        <v>1</v>
      </c>
      <c r="F140" s="243" t="s">
        <v>795</v>
      </c>
      <c r="G140" s="241"/>
      <c r="H140" s="244">
        <v>73.689999999999998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150</v>
      </c>
      <c r="AU140" s="250" t="s">
        <v>83</v>
      </c>
      <c r="AV140" s="13" t="s">
        <v>83</v>
      </c>
      <c r="AW140" s="13" t="s">
        <v>30</v>
      </c>
      <c r="AX140" s="13" t="s">
        <v>73</v>
      </c>
      <c r="AY140" s="250" t="s">
        <v>134</v>
      </c>
    </row>
    <row r="141" s="15" customFormat="1">
      <c r="A141" s="15"/>
      <c r="B141" s="277"/>
      <c r="C141" s="278"/>
      <c r="D141" s="234" t="s">
        <v>150</v>
      </c>
      <c r="E141" s="279" t="s">
        <v>1</v>
      </c>
      <c r="F141" s="280" t="s">
        <v>430</v>
      </c>
      <c r="G141" s="278"/>
      <c r="H141" s="279" t="s">
        <v>1</v>
      </c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6" t="s">
        <v>150</v>
      </c>
      <c r="AU141" s="286" t="s">
        <v>83</v>
      </c>
      <c r="AV141" s="15" t="s">
        <v>81</v>
      </c>
      <c r="AW141" s="15" t="s">
        <v>30</v>
      </c>
      <c r="AX141" s="15" t="s">
        <v>73</v>
      </c>
      <c r="AY141" s="286" t="s">
        <v>134</v>
      </c>
    </row>
    <row r="142" s="13" customFormat="1">
      <c r="A142" s="13"/>
      <c r="B142" s="240"/>
      <c r="C142" s="241"/>
      <c r="D142" s="234" t="s">
        <v>150</v>
      </c>
      <c r="E142" s="242" t="s">
        <v>1</v>
      </c>
      <c r="F142" s="243" t="s">
        <v>796</v>
      </c>
      <c r="G142" s="241"/>
      <c r="H142" s="244">
        <v>20.815999999999999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150</v>
      </c>
      <c r="AU142" s="250" t="s">
        <v>83</v>
      </c>
      <c r="AV142" s="13" t="s">
        <v>83</v>
      </c>
      <c r="AW142" s="13" t="s">
        <v>30</v>
      </c>
      <c r="AX142" s="13" t="s">
        <v>73</v>
      </c>
      <c r="AY142" s="250" t="s">
        <v>134</v>
      </c>
    </row>
    <row r="143" s="14" customFormat="1">
      <c r="A143" s="14"/>
      <c r="B143" s="251"/>
      <c r="C143" s="252"/>
      <c r="D143" s="234" t="s">
        <v>150</v>
      </c>
      <c r="E143" s="253" t="s">
        <v>1</v>
      </c>
      <c r="F143" s="254" t="s">
        <v>152</v>
      </c>
      <c r="G143" s="252"/>
      <c r="H143" s="255">
        <v>94.506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150</v>
      </c>
      <c r="AU143" s="261" t="s">
        <v>83</v>
      </c>
      <c r="AV143" s="14" t="s">
        <v>140</v>
      </c>
      <c r="AW143" s="14" t="s">
        <v>30</v>
      </c>
      <c r="AX143" s="14" t="s">
        <v>73</v>
      </c>
      <c r="AY143" s="261" t="s">
        <v>134</v>
      </c>
    </row>
    <row r="144" s="13" customFormat="1">
      <c r="A144" s="13"/>
      <c r="B144" s="240"/>
      <c r="C144" s="241"/>
      <c r="D144" s="234" t="s">
        <v>150</v>
      </c>
      <c r="E144" s="242" t="s">
        <v>1</v>
      </c>
      <c r="F144" s="243" t="s">
        <v>797</v>
      </c>
      <c r="G144" s="241"/>
      <c r="H144" s="244">
        <v>189.012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150</v>
      </c>
      <c r="AU144" s="250" t="s">
        <v>83</v>
      </c>
      <c r="AV144" s="13" t="s">
        <v>83</v>
      </c>
      <c r="AW144" s="13" t="s">
        <v>30</v>
      </c>
      <c r="AX144" s="13" t="s">
        <v>73</v>
      </c>
      <c r="AY144" s="250" t="s">
        <v>134</v>
      </c>
    </row>
    <row r="145" s="14" customFormat="1">
      <c r="A145" s="14"/>
      <c r="B145" s="251"/>
      <c r="C145" s="252"/>
      <c r="D145" s="234" t="s">
        <v>150</v>
      </c>
      <c r="E145" s="253" t="s">
        <v>1</v>
      </c>
      <c r="F145" s="254" t="s">
        <v>152</v>
      </c>
      <c r="G145" s="252"/>
      <c r="H145" s="255">
        <v>189.012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150</v>
      </c>
      <c r="AU145" s="261" t="s">
        <v>83</v>
      </c>
      <c r="AV145" s="14" t="s">
        <v>140</v>
      </c>
      <c r="AW145" s="14" t="s">
        <v>30</v>
      </c>
      <c r="AX145" s="14" t="s">
        <v>81</v>
      </c>
      <c r="AY145" s="261" t="s">
        <v>134</v>
      </c>
    </row>
    <row r="146" s="2" customFormat="1" ht="33" customHeight="1">
      <c r="A146" s="39"/>
      <c r="B146" s="40"/>
      <c r="C146" s="220" t="s">
        <v>140</v>
      </c>
      <c r="D146" s="220" t="s">
        <v>136</v>
      </c>
      <c r="E146" s="221" t="s">
        <v>154</v>
      </c>
      <c r="F146" s="222" t="s">
        <v>155</v>
      </c>
      <c r="G146" s="223" t="s">
        <v>147</v>
      </c>
      <c r="H146" s="224">
        <v>10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140</v>
      </c>
      <c r="AT146" s="232" t="s">
        <v>136</v>
      </c>
      <c r="AU146" s="232" t="s">
        <v>83</v>
      </c>
      <c r="AY146" s="18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140</v>
      </c>
      <c r="BM146" s="232" t="s">
        <v>162</v>
      </c>
    </row>
    <row r="147" s="2" customFormat="1">
      <c r="A147" s="39"/>
      <c r="B147" s="40"/>
      <c r="C147" s="41"/>
      <c r="D147" s="234" t="s">
        <v>141</v>
      </c>
      <c r="E147" s="41"/>
      <c r="F147" s="235" t="s">
        <v>155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83</v>
      </c>
    </row>
    <row r="148" s="2" customFormat="1">
      <c r="A148" s="39"/>
      <c r="B148" s="40"/>
      <c r="C148" s="41"/>
      <c r="D148" s="234" t="s">
        <v>143</v>
      </c>
      <c r="E148" s="41"/>
      <c r="F148" s="239" t="s">
        <v>798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83</v>
      </c>
    </row>
    <row r="149" s="13" customFormat="1">
      <c r="A149" s="13"/>
      <c r="B149" s="240"/>
      <c r="C149" s="241"/>
      <c r="D149" s="234" t="s">
        <v>150</v>
      </c>
      <c r="E149" s="242" t="s">
        <v>1</v>
      </c>
      <c r="F149" s="243" t="s">
        <v>799</v>
      </c>
      <c r="G149" s="241"/>
      <c r="H149" s="244">
        <v>10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150</v>
      </c>
      <c r="AU149" s="250" t="s">
        <v>83</v>
      </c>
      <c r="AV149" s="13" t="s">
        <v>83</v>
      </c>
      <c r="AW149" s="13" t="s">
        <v>30</v>
      </c>
      <c r="AX149" s="13" t="s">
        <v>73</v>
      </c>
      <c r="AY149" s="250" t="s">
        <v>134</v>
      </c>
    </row>
    <row r="150" s="14" customFormat="1">
      <c r="A150" s="14"/>
      <c r="B150" s="251"/>
      <c r="C150" s="252"/>
      <c r="D150" s="234" t="s">
        <v>150</v>
      </c>
      <c r="E150" s="253" t="s">
        <v>1</v>
      </c>
      <c r="F150" s="254" t="s">
        <v>152</v>
      </c>
      <c r="G150" s="252"/>
      <c r="H150" s="255">
        <v>10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150</v>
      </c>
      <c r="AU150" s="261" t="s">
        <v>83</v>
      </c>
      <c r="AV150" s="14" t="s">
        <v>140</v>
      </c>
      <c r="AW150" s="14" t="s">
        <v>30</v>
      </c>
      <c r="AX150" s="14" t="s">
        <v>81</v>
      </c>
      <c r="AY150" s="261" t="s">
        <v>134</v>
      </c>
    </row>
    <row r="151" s="2" customFormat="1" ht="33" customHeight="1">
      <c r="A151" s="39"/>
      <c r="B151" s="40"/>
      <c r="C151" s="220" t="s">
        <v>166</v>
      </c>
      <c r="D151" s="220" t="s">
        <v>136</v>
      </c>
      <c r="E151" s="221" t="s">
        <v>800</v>
      </c>
      <c r="F151" s="222" t="s">
        <v>801</v>
      </c>
      <c r="G151" s="223" t="s">
        <v>147</v>
      </c>
      <c r="H151" s="224">
        <v>6.4400000000000004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140</v>
      </c>
      <c r="AT151" s="232" t="s">
        <v>136</v>
      </c>
      <c r="AU151" s="232" t="s">
        <v>83</v>
      </c>
      <c r="AY151" s="18" t="s">
        <v>134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140</v>
      </c>
      <c r="BM151" s="232" t="s">
        <v>169</v>
      </c>
    </row>
    <row r="152" s="2" customFormat="1">
      <c r="A152" s="39"/>
      <c r="B152" s="40"/>
      <c r="C152" s="41"/>
      <c r="D152" s="234" t="s">
        <v>141</v>
      </c>
      <c r="E152" s="41"/>
      <c r="F152" s="235" t="s">
        <v>801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83</v>
      </c>
    </row>
    <row r="153" s="2" customFormat="1">
      <c r="A153" s="39"/>
      <c r="B153" s="40"/>
      <c r="C153" s="41"/>
      <c r="D153" s="234" t="s">
        <v>143</v>
      </c>
      <c r="E153" s="41"/>
      <c r="F153" s="239" t="s">
        <v>802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83</v>
      </c>
    </row>
    <row r="154" s="2" customFormat="1" ht="33" customHeight="1">
      <c r="A154" s="39"/>
      <c r="B154" s="40"/>
      <c r="C154" s="220" t="s">
        <v>156</v>
      </c>
      <c r="D154" s="220" t="s">
        <v>136</v>
      </c>
      <c r="E154" s="221" t="s">
        <v>167</v>
      </c>
      <c r="F154" s="222" t="s">
        <v>168</v>
      </c>
      <c r="G154" s="223" t="s">
        <v>147</v>
      </c>
      <c r="H154" s="224">
        <v>125.946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140</v>
      </c>
      <c r="AT154" s="232" t="s">
        <v>136</v>
      </c>
      <c r="AU154" s="232" t="s">
        <v>83</v>
      </c>
      <c r="AY154" s="18" t="s">
        <v>134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140</v>
      </c>
      <c r="BM154" s="232" t="s">
        <v>8</v>
      </c>
    </row>
    <row r="155" s="2" customFormat="1">
      <c r="A155" s="39"/>
      <c r="B155" s="40"/>
      <c r="C155" s="41"/>
      <c r="D155" s="234" t="s">
        <v>141</v>
      </c>
      <c r="E155" s="41"/>
      <c r="F155" s="235" t="s">
        <v>168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83</v>
      </c>
    </row>
    <row r="156" s="13" customFormat="1">
      <c r="A156" s="13"/>
      <c r="B156" s="240"/>
      <c r="C156" s="241"/>
      <c r="D156" s="234" t="s">
        <v>150</v>
      </c>
      <c r="E156" s="242" t="s">
        <v>1</v>
      </c>
      <c r="F156" s="243" t="s">
        <v>803</v>
      </c>
      <c r="G156" s="241"/>
      <c r="H156" s="244">
        <v>31.440000000000001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150</v>
      </c>
      <c r="AU156" s="250" t="s">
        <v>83</v>
      </c>
      <c r="AV156" s="13" t="s">
        <v>83</v>
      </c>
      <c r="AW156" s="13" t="s">
        <v>30</v>
      </c>
      <c r="AX156" s="13" t="s">
        <v>73</v>
      </c>
      <c r="AY156" s="250" t="s">
        <v>134</v>
      </c>
    </row>
    <row r="157" s="13" customFormat="1">
      <c r="A157" s="13"/>
      <c r="B157" s="240"/>
      <c r="C157" s="241"/>
      <c r="D157" s="234" t="s">
        <v>150</v>
      </c>
      <c r="E157" s="242" t="s">
        <v>1</v>
      </c>
      <c r="F157" s="243" t="s">
        <v>804</v>
      </c>
      <c r="G157" s="241"/>
      <c r="H157" s="244">
        <v>94.506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150</v>
      </c>
      <c r="AU157" s="250" t="s">
        <v>83</v>
      </c>
      <c r="AV157" s="13" t="s">
        <v>83</v>
      </c>
      <c r="AW157" s="13" t="s">
        <v>30</v>
      </c>
      <c r="AX157" s="13" t="s">
        <v>73</v>
      </c>
      <c r="AY157" s="250" t="s">
        <v>134</v>
      </c>
    </row>
    <row r="158" s="14" customFormat="1">
      <c r="A158" s="14"/>
      <c r="B158" s="251"/>
      <c r="C158" s="252"/>
      <c r="D158" s="234" t="s">
        <v>150</v>
      </c>
      <c r="E158" s="253" t="s">
        <v>1</v>
      </c>
      <c r="F158" s="254" t="s">
        <v>152</v>
      </c>
      <c r="G158" s="252"/>
      <c r="H158" s="255">
        <v>125.946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150</v>
      </c>
      <c r="AU158" s="261" t="s">
        <v>83</v>
      </c>
      <c r="AV158" s="14" t="s">
        <v>140</v>
      </c>
      <c r="AW158" s="14" t="s">
        <v>30</v>
      </c>
      <c r="AX158" s="14" t="s">
        <v>81</v>
      </c>
      <c r="AY158" s="261" t="s">
        <v>134</v>
      </c>
    </row>
    <row r="159" s="2" customFormat="1" ht="37.8" customHeight="1">
      <c r="A159" s="39"/>
      <c r="B159" s="40"/>
      <c r="C159" s="220" t="s">
        <v>177</v>
      </c>
      <c r="D159" s="220" t="s">
        <v>136</v>
      </c>
      <c r="E159" s="221" t="s">
        <v>172</v>
      </c>
      <c r="F159" s="222" t="s">
        <v>173</v>
      </c>
      <c r="G159" s="223" t="s">
        <v>147</v>
      </c>
      <c r="H159" s="224">
        <v>755.67600000000004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140</v>
      </c>
      <c r="AT159" s="232" t="s">
        <v>136</v>
      </c>
      <c r="AU159" s="232" t="s">
        <v>83</v>
      </c>
      <c r="AY159" s="18" t="s">
        <v>134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81</v>
      </c>
      <c r="BK159" s="233">
        <f>ROUND(I159*H159,2)</f>
        <v>0</v>
      </c>
      <c r="BL159" s="18" t="s">
        <v>140</v>
      </c>
      <c r="BM159" s="232" t="s">
        <v>180</v>
      </c>
    </row>
    <row r="160" s="2" customFormat="1">
      <c r="A160" s="39"/>
      <c r="B160" s="40"/>
      <c r="C160" s="41"/>
      <c r="D160" s="234" t="s">
        <v>141</v>
      </c>
      <c r="E160" s="41"/>
      <c r="F160" s="235" t="s">
        <v>173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83</v>
      </c>
    </row>
    <row r="161" s="2" customFormat="1">
      <c r="A161" s="39"/>
      <c r="B161" s="40"/>
      <c r="C161" s="41"/>
      <c r="D161" s="234" t="s">
        <v>143</v>
      </c>
      <c r="E161" s="41"/>
      <c r="F161" s="239" t="s">
        <v>446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83</v>
      </c>
    </row>
    <row r="162" s="13" customFormat="1">
      <c r="A162" s="13"/>
      <c r="B162" s="240"/>
      <c r="C162" s="241"/>
      <c r="D162" s="234" t="s">
        <v>150</v>
      </c>
      <c r="E162" s="242" t="s">
        <v>1</v>
      </c>
      <c r="F162" s="243" t="s">
        <v>805</v>
      </c>
      <c r="G162" s="241"/>
      <c r="H162" s="244">
        <v>755.67600000000004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150</v>
      </c>
      <c r="AU162" s="250" t="s">
        <v>83</v>
      </c>
      <c r="AV162" s="13" t="s">
        <v>83</v>
      </c>
      <c r="AW162" s="13" t="s">
        <v>30</v>
      </c>
      <c r="AX162" s="13" t="s">
        <v>73</v>
      </c>
      <c r="AY162" s="250" t="s">
        <v>134</v>
      </c>
    </row>
    <row r="163" s="14" customFormat="1">
      <c r="A163" s="14"/>
      <c r="B163" s="251"/>
      <c r="C163" s="252"/>
      <c r="D163" s="234" t="s">
        <v>150</v>
      </c>
      <c r="E163" s="253" t="s">
        <v>1</v>
      </c>
      <c r="F163" s="254" t="s">
        <v>152</v>
      </c>
      <c r="G163" s="252"/>
      <c r="H163" s="255">
        <v>755.67600000000004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150</v>
      </c>
      <c r="AU163" s="261" t="s">
        <v>83</v>
      </c>
      <c r="AV163" s="14" t="s">
        <v>140</v>
      </c>
      <c r="AW163" s="14" t="s">
        <v>30</v>
      </c>
      <c r="AX163" s="14" t="s">
        <v>81</v>
      </c>
      <c r="AY163" s="261" t="s">
        <v>134</v>
      </c>
    </row>
    <row r="164" s="2" customFormat="1" ht="33" customHeight="1">
      <c r="A164" s="39"/>
      <c r="B164" s="40"/>
      <c r="C164" s="220" t="s">
        <v>162</v>
      </c>
      <c r="D164" s="220" t="s">
        <v>136</v>
      </c>
      <c r="E164" s="221" t="s">
        <v>448</v>
      </c>
      <c r="F164" s="222" t="s">
        <v>449</v>
      </c>
      <c r="G164" s="223" t="s">
        <v>147</v>
      </c>
      <c r="H164" s="224">
        <v>73.689999999999998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140</v>
      </c>
      <c r="AT164" s="232" t="s">
        <v>136</v>
      </c>
      <c r="AU164" s="232" t="s">
        <v>83</v>
      </c>
      <c r="AY164" s="18" t="s">
        <v>134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140</v>
      </c>
      <c r="BM164" s="232" t="s">
        <v>187</v>
      </c>
    </row>
    <row r="165" s="2" customFormat="1">
      <c r="A165" s="39"/>
      <c r="B165" s="40"/>
      <c r="C165" s="41"/>
      <c r="D165" s="234" t="s">
        <v>141</v>
      </c>
      <c r="E165" s="41"/>
      <c r="F165" s="235" t="s">
        <v>449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83</v>
      </c>
    </row>
    <row r="166" s="2" customFormat="1">
      <c r="A166" s="39"/>
      <c r="B166" s="40"/>
      <c r="C166" s="41"/>
      <c r="D166" s="234" t="s">
        <v>143</v>
      </c>
      <c r="E166" s="41"/>
      <c r="F166" s="239" t="s">
        <v>806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83</v>
      </c>
    </row>
    <row r="167" s="13" customFormat="1">
      <c r="A167" s="13"/>
      <c r="B167" s="240"/>
      <c r="C167" s="241"/>
      <c r="D167" s="234" t="s">
        <v>150</v>
      </c>
      <c r="E167" s="242" t="s">
        <v>1</v>
      </c>
      <c r="F167" s="243" t="s">
        <v>807</v>
      </c>
      <c r="G167" s="241"/>
      <c r="H167" s="244">
        <v>52.5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150</v>
      </c>
      <c r="AU167" s="250" t="s">
        <v>83</v>
      </c>
      <c r="AV167" s="13" t="s">
        <v>83</v>
      </c>
      <c r="AW167" s="13" t="s">
        <v>30</v>
      </c>
      <c r="AX167" s="13" t="s">
        <v>73</v>
      </c>
      <c r="AY167" s="250" t="s">
        <v>134</v>
      </c>
    </row>
    <row r="168" s="13" customFormat="1">
      <c r="A168" s="13"/>
      <c r="B168" s="240"/>
      <c r="C168" s="241"/>
      <c r="D168" s="234" t="s">
        <v>150</v>
      </c>
      <c r="E168" s="242" t="s">
        <v>1</v>
      </c>
      <c r="F168" s="243" t="s">
        <v>808</v>
      </c>
      <c r="G168" s="241"/>
      <c r="H168" s="244">
        <v>21.190000000000001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150</v>
      </c>
      <c r="AU168" s="250" t="s">
        <v>83</v>
      </c>
      <c r="AV168" s="13" t="s">
        <v>83</v>
      </c>
      <c r="AW168" s="13" t="s">
        <v>30</v>
      </c>
      <c r="AX168" s="13" t="s">
        <v>73</v>
      </c>
      <c r="AY168" s="250" t="s">
        <v>134</v>
      </c>
    </row>
    <row r="169" s="14" customFormat="1">
      <c r="A169" s="14"/>
      <c r="B169" s="251"/>
      <c r="C169" s="252"/>
      <c r="D169" s="234" t="s">
        <v>150</v>
      </c>
      <c r="E169" s="253" t="s">
        <v>1</v>
      </c>
      <c r="F169" s="254" t="s">
        <v>152</v>
      </c>
      <c r="G169" s="252"/>
      <c r="H169" s="255">
        <v>73.689999999999998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150</v>
      </c>
      <c r="AU169" s="261" t="s">
        <v>83</v>
      </c>
      <c r="AV169" s="14" t="s">
        <v>140</v>
      </c>
      <c r="AW169" s="14" t="s">
        <v>30</v>
      </c>
      <c r="AX169" s="14" t="s">
        <v>81</v>
      </c>
      <c r="AY169" s="261" t="s">
        <v>134</v>
      </c>
    </row>
    <row r="170" s="2" customFormat="1" ht="33" customHeight="1">
      <c r="A170" s="39"/>
      <c r="B170" s="40"/>
      <c r="C170" s="220" t="s">
        <v>191</v>
      </c>
      <c r="D170" s="220" t="s">
        <v>136</v>
      </c>
      <c r="E170" s="221" t="s">
        <v>184</v>
      </c>
      <c r="F170" s="222" t="s">
        <v>185</v>
      </c>
      <c r="G170" s="223" t="s">
        <v>186</v>
      </c>
      <c r="H170" s="224">
        <v>62.880000000000003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140</v>
      </c>
      <c r="AT170" s="232" t="s">
        <v>136</v>
      </c>
      <c r="AU170" s="232" t="s">
        <v>83</v>
      </c>
      <c r="AY170" s="18" t="s">
        <v>134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140</v>
      </c>
      <c r="BM170" s="232" t="s">
        <v>194</v>
      </c>
    </row>
    <row r="171" s="2" customFormat="1">
      <c r="A171" s="39"/>
      <c r="B171" s="40"/>
      <c r="C171" s="41"/>
      <c r="D171" s="234" t="s">
        <v>141</v>
      </c>
      <c r="E171" s="41"/>
      <c r="F171" s="235" t="s">
        <v>185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83</v>
      </c>
    </row>
    <row r="172" s="2" customFormat="1">
      <c r="A172" s="39"/>
      <c r="B172" s="40"/>
      <c r="C172" s="41"/>
      <c r="D172" s="234" t="s">
        <v>143</v>
      </c>
      <c r="E172" s="41"/>
      <c r="F172" s="239" t="s">
        <v>809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83</v>
      </c>
    </row>
    <row r="173" s="13" customFormat="1">
      <c r="A173" s="13"/>
      <c r="B173" s="240"/>
      <c r="C173" s="241"/>
      <c r="D173" s="234" t="s">
        <v>150</v>
      </c>
      <c r="E173" s="242" t="s">
        <v>1</v>
      </c>
      <c r="F173" s="243" t="s">
        <v>810</v>
      </c>
      <c r="G173" s="241"/>
      <c r="H173" s="244">
        <v>62.880000000000003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150</v>
      </c>
      <c r="AU173" s="250" t="s">
        <v>83</v>
      </c>
      <c r="AV173" s="13" t="s">
        <v>83</v>
      </c>
      <c r="AW173" s="13" t="s">
        <v>30</v>
      </c>
      <c r="AX173" s="13" t="s">
        <v>73</v>
      </c>
      <c r="AY173" s="250" t="s">
        <v>134</v>
      </c>
    </row>
    <row r="174" s="14" customFormat="1">
      <c r="A174" s="14"/>
      <c r="B174" s="251"/>
      <c r="C174" s="252"/>
      <c r="D174" s="234" t="s">
        <v>150</v>
      </c>
      <c r="E174" s="253" t="s">
        <v>1</v>
      </c>
      <c r="F174" s="254" t="s">
        <v>152</v>
      </c>
      <c r="G174" s="252"/>
      <c r="H174" s="255">
        <v>62.880000000000003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150</v>
      </c>
      <c r="AU174" s="261" t="s">
        <v>83</v>
      </c>
      <c r="AV174" s="14" t="s">
        <v>140</v>
      </c>
      <c r="AW174" s="14" t="s">
        <v>30</v>
      </c>
      <c r="AX174" s="14" t="s">
        <v>81</v>
      </c>
      <c r="AY174" s="261" t="s">
        <v>134</v>
      </c>
    </row>
    <row r="175" s="2" customFormat="1" ht="16.5" customHeight="1">
      <c r="A175" s="39"/>
      <c r="B175" s="40"/>
      <c r="C175" s="220" t="s">
        <v>169</v>
      </c>
      <c r="D175" s="220" t="s">
        <v>136</v>
      </c>
      <c r="E175" s="221" t="s">
        <v>192</v>
      </c>
      <c r="F175" s="222" t="s">
        <v>193</v>
      </c>
      <c r="G175" s="223" t="s">
        <v>147</v>
      </c>
      <c r="H175" s="224">
        <v>31.440000000000001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140</v>
      </c>
      <c r="AT175" s="232" t="s">
        <v>136</v>
      </c>
      <c r="AU175" s="232" t="s">
        <v>83</v>
      </c>
      <c r="AY175" s="18" t="s">
        <v>134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81</v>
      </c>
      <c r="BK175" s="233">
        <f>ROUND(I175*H175,2)</f>
        <v>0</v>
      </c>
      <c r="BL175" s="18" t="s">
        <v>140</v>
      </c>
      <c r="BM175" s="232" t="s">
        <v>203</v>
      </c>
    </row>
    <row r="176" s="2" customFormat="1">
      <c r="A176" s="39"/>
      <c r="B176" s="40"/>
      <c r="C176" s="41"/>
      <c r="D176" s="234" t="s">
        <v>141</v>
      </c>
      <c r="E176" s="41"/>
      <c r="F176" s="235" t="s">
        <v>193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83</v>
      </c>
    </row>
    <row r="177" s="13" customFormat="1">
      <c r="A177" s="13"/>
      <c r="B177" s="240"/>
      <c r="C177" s="241"/>
      <c r="D177" s="234" t="s">
        <v>150</v>
      </c>
      <c r="E177" s="242" t="s">
        <v>1</v>
      </c>
      <c r="F177" s="243" t="s">
        <v>811</v>
      </c>
      <c r="G177" s="241"/>
      <c r="H177" s="244">
        <v>15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150</v>
      </c>
      <c r="AU177" s="250" t="s">
        <v>83</v>
      </c>
      <c r="AV177" s="13" t="s">
        <v>83</v>
      </c>
      <c r="AW177" s="13" t="s">
        <v>30</v>
      </c>
      <c r="AX177" s="13" t="s">
        <v>73</v>
      </c>
      <c r="AY177" s="250" t="s">
        <v>134</v>
      </c>
    </row>
    <row r="178" s="13" customFormat="1">
      <c r="A178" s="13"/>
      <c r="B178" s="240"/>
      <c r="C178" s="241"/>
      <c r="D178" s="234" t="s">
        <v>150</v>
      </c>
      <c r="E178" s="242" t="s">
        <v>1</v>
      </c>
      <c r="F178" s="243" t="s">
        <v>812</v>
      </c>
      <c r="G178" s="241"/>
      <c r="H178" s="244">
        <v>10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150</v>
      </c>
      <c r="AU178" s="250" t="s">
        <v>83</v>
      </c>
      <c r="AV178" s="13" t="s">
        <v>83</v>
      </c>
      <c r="AW178" s="13" t="s">
        <v>30</v>
      </c>
      <c r="AX178" s="13" t="s">
        <v>73</v>
      </c>
      <c r="AY178" s="250" t="s">
        <v>134</v>
      </c>
    </row>
    <row r="179" s="13" customFormat="1">
      <c r="A179" s="13"/>
      <c r="B179" s="240"/>
      <c r="C179" s="241"/>
      <c r="D179" s="234" t="s">
        <v>150</v>
      </c>
      <c r="E179" s="242" t="s">
        <v>1</v>
      </c>
      <c r="F179" s="243" t="s">
        <v>813</v>
      </c>
      <c r="G179" s="241"/>
      <c r="H179" s="244">
        <v>6.4400000000000004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150</v>
      </c>
      <c r="AU179" s="250" t="s">
        <v>83</v>
      </c>
      <c r="AV179" s="13" t="s">
        <v>83</v>
      </c>
      <c r="AW179" s="13" t="s">
        <v>30</v>
      </c>
      <c r="AX179" s="13" t="s">
        <v>73</v>
      </c>
      <c r="AY179" s="250" t="s">
        <v>134</v>
      </c>
    </row>
    <row r="180" s="14" customFormat="1">
      <c r="A180" s="14"/>
      <c r="B180" s="251"/>
      <c r="C180" s="252"/>
      <c r="D180" s="234" t="s">
        <v>150</v>
      </c>
      <c r="E180" s="253" t="s">
        <v>1</v>
      </c>
      <c r="F180" s="254" t="s">
        <v>152</v>
      </c>
      <c r="G180" s="252"/>
      <c r="H180" s="255">
        <v>31.440000000000001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150</v>
      </c>
      <c r="AU180" s="261" t="s">
        <v>83</v>
      </c>
      <c r="AV180" s="14" t="s">
        <v>140</v>
      </c>
      <c r="AW180" s="14" t="s">
        <v>30</v>
      </c>
      <c r="AX180" s="14" t="s">
        <v>81</v>
      </c>
      <c r="AY180" s="261" t="s">
        <v>134</v>
      </c>
    </row>
    <row r="181" s="2" customFormat="1" ht="24.15" customHeight="1">
      <c r="A181" s="39"/>
      <c r="B181" s="40"/>
      <c r="C181" s="220" t="s">
        <v>209</v>
      </c>
      <c r="D181" s="220" t="s">
        <v>136</v>
      </c>
      <c r="E181" s="221" t="s">
        <v>814</v>
      </c>
      <c r="F181" s="222" t="s">
        <v>815</v>
      </c>
      <c r="G181" s="223" t="s">
        <v>147</v>
      </c>
      <c r="H181" s="224">
        <v>20.815999999999999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140</v>
      </c>
      <c r="AT181" s="232" t="s">
        <v>136</v>
      </c>
      <c r="AU181" s="232" t="s">
        <v>83</v>
      </c>
      <c r="AY181" s="18" t="s">
        <v>134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140</v>
      </c>
      <c r="BM181" s="232" t="s">
        <v>212</v>
      </c>
    </row>
    <row r="182" s="2" customFormat="1">
      <c r="A182" s="39"/>
      <c r="B182" s="40"/>
      <c r="C182" s="41"/>
      <c r="D182" s="234" t="s">
        <v>141</v>
      </c>
      <c r="E182" s="41"/>
      <c r="F182" s="235" t="s">
        <v>815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141</v>
      </c>
      <c r="AU182" s="18" t="s">
        <v>83</v>
      </c>
    </row>
    <row r="183" s="2" customFormat="1">
      <c r="A183" s="39"/>
      <c r="B183" s="40"/>
      <c r="C183" s="41"/>
      <c r="D183" s="234" t="s">
        <v>143</v>
      </c>
      <c r="E183" s="41"/>
      <c r="F183" s="239" t="s">
        <v>816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83</v>
      </c>
    </row>
    <row r="184" s="13" customFormat="1">
      <c r="A184" s="13"/>
      <c r="B184" s="240"/>
      <c r="C184" s="241"/>
      <c r="D184" s="234" t="s">
        <v>150</v>
      </c>
      <c r="E184" s="242" t="s">
        <v>1</v>
      </c>
      <c r="F184" s="243" t="s">
        <v>817</v>
      </c>
      <c r="G184" s="241"/>
      <c r="H184" s="244">
        <v>28.600000000000001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150</v>
      </c>
      <c r="AU184" s="250" t="s">
        <v>83</v>
      </c>
      <c r="AV184" s="13" t="s">
        <v>83</v>
      </c>
      <c r="AW184" s="13" t="s">
        <v>30</v>
      </c>
      <c r="AX184" s="13" t="s">
        <v>73</v>
      </c>
      <c r="AY184" s="250" t="s">
        <v>134</v>
      </c>
    </row>
    <row r="185" s="13" customFormat="1">
      <c r="A185" s="13"/>
      <c r="B185" s="240"/>
      <c r="C185" s="241"/>
      <c r="D185" s="234" t="s">
        <v>150</v>
      </c>
      <c r="E185" s="242" t="s">
        <v>1</v>
      </c>
      <c r="F185" s="243" t="s">
        <v>818</v>
      </c>
      <c r="G185" s="241"/>
      <c r="H185" s="244">
        <v>1.5600000000000001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150</v>
      </c>
      <c r="AU185" s="250" t="s">
        <v>83</v>
      </c>
      <c r="AV185" s="13" t="s">
        <v>83</v>
      </c>
      <c r="AW185" s="13" t="s">
        <v>30</v>
      </c>
      <c r="AX185" s="13" t="s">
        <v>73</v>
      </c>
      <c r="AY185" s="250" t="s">
        <v>134</v>
      </c>
    </row>
    <row r="186" s="13" customFormat="1">
      <c r="A186" s="13"/>
      <c r="B186" s="240"/>
      <c r="C186" s="241"/>
      <c r="D186" s="234" t="s">
        <v>150</v>
      </c>
      <c r="E186" s="242" t="s">
        <v>1</v>
      </c>
      <c r="F186" s="243" t="s">
        <v>819</v>
      </c>
      <c r="G186" s="241"/>
      <c r="H186" s="244">
        <v>-9.3439999999999994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150</v>
      </c>
      <c r="AU186" s="250" t="s">
        <v>83</v>
      </c>
      <c r="AV186" s="13" t="s">
        <v>83</v>
      </c>
      <c r="AW186" s="13" t="s">
        <v>30</v>
      </c>
      <c r="AX186" s="13" t="s">
        <v>73</v>
      </c>
      <c r="AY186" s="250" t="s">
        <v>134</v>
      </c>
    </row>
    <row r="187" s="14" customFormat="1">
      <c r="A187" s="14"/>
      <c r="B187" s="251"/>
      <c r="C187" s="252"/>
      <c r="D187" s="234" t="s">
        <v>150</v>
      </c>
      <c r="E187" s="253" t="s">
        <v>1</v>
      </c>
      <c r="F187" s="254" t="s">
        <v>152</v>
      </c>
      <c r="G187" s="252"/>
      <c r="H187" s="255">
        <v>20.816000000000003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150</v>
      </c>
      <c r="AU187" s="261" t="s">
        <v>83</v>
      </c>
      <c r="AV187" s="14" t="s">
        <v>140</v>
      </c>
      <c r="AW187" s="14" t="s">
        <v>30</v>
      </c>
      <c r="AX187" s="14" t="s">
        <v>81</v>
      </c>
      <c r="AY187" s="261" t="s">
        <v>134</v>
      </c>
    </row>
    <row r="188" s="2" customFormat="1" ht="24.15" customHeight="1">
      <c r="A188" s="39"/>
      <c r="B188" s="40"/>
      <c r="C188" s="220" t="s">
        <v>8</v>
      </c>
      <c r="D188" s="220" t="s">
        <v>136</v>
      </c>
      <c r="E188" s="221" t="s">
        <v>820</v>
      </c>
      <c r="F188" s="222" t="s">
        <v>821</v>
      </c>
      <c r="G188" s="223" t="s">
        <v>265</v>
      </c>
      <c r="H188" s="224">
        <v>69.579999999999998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140</v>
      </c>
      <c r="AT188" s="232" t="s">
        <v>136</v>
      </c>
      <c r="AU188" s="232" t="s">
        <v>83</v>
      </c>
      <c r="AY188" s="18" t="s">
        <v>134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81</v>
      </c>
      <c r="BK188" s="233">
        <f>ROUND(I188*H188,2)</f>
        <v>0</v>
      </c>
      <c r="BL188" s="18" t="s">
        <v>140</v>
      </c>
      <c r="BM188" s="232" t="s">
        <v>220</v>
      </c>
    </row>
    <row r="189" s="2" customFormat="1">
      <c r="A189" s="39"/>
      <c r="B189" s="40"/>
      <c r="C189" s="41"/>
      <c r="D189" s="234" t="s">
        <v>141</v>
      </c>
      <c r="E189" s="41"/>
      <c r="F189" s="235" t="s">
        <v>821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83</v>
      </c>
    </row>
    <row r="190" s="2" customFormat="1">
      <c r="A190" s="39"/>
      <c r="B190" s="40"/>
      <c r="C190" s="41"/>
      <c r="D190" s="234" t="s">
        <v>143</v>
      </c>
      <c r="E190" s="41"/>
      <c r="F190" s="239" t="s">
        <v>822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83</v>
      </c>
    </row>
    <row r="191" s="13" customFormat="1">
      <c r="A191" s="13"/>
      <c r="B191" s="240"/>
      <c r="C191" s="241"/>
      <c r="D191" s="234" t="s">
        <v>150</v>
      </c>
      <c r="E191" s="242" t="s">
        <v>1</v>
      </c>
      <c r="F191" s="243" t="s">
        <v>823</v>
      </c>
      <c r="G191" s="241"/>
      <c r="H191" s="244">
        <v>69.579999999999998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150</v>
      </c>
      <c r="AU191" s="250" t="s">
        <v>83</v>
      </c>
      <c r="AV191" s="13" t="s">
        <v>83</v>
      </c>
      <c r="AW191" s="13" t="s">
        <v>30</v>
      </c>
      <c r="AX191" s="13" t="s">
        <v>73</v>
      </c>
      <c r="AY191" s="250" t="s">
        <v>134</v>
      </c>
    </row>
    <row r="192" s="14" customFormat="1">
      <c r="A192" s="14"/>
      <c r="B192" s="251"/>
      <c r="C192" s="252"/>
      <c r="D192" s="234" t="s">
        <v>150</v>
      </c>
      <c r="E192" s="253" t="s">
        <v>1</v>
      </c>
      <c r="F192" s="254" t="s">
        <v>152</v>
      </c>
      <c r="G192" s="252"/>
      <c r="H192" s="255">
        <v>69.579999999999998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150</v>
      </c>
      <c r="AU192" s="261" t="s">
        <v>83</v>
      </c>
      <c r="AV192" s="14" t="s">
        <v>140</v>
      </c>
      <c r="AW192" s="14" t="s">
        <v>30</v>
      </c>
      <c r="AX192" s="14" t="s">
        <v>81</v>
      </c>
      <c r="AY192" s="261" t="s">
        <v>134</v>
      </c>
    </row>
    <row r="193" s="12" customFormat="1" ht="22.8" customHeight="1">
      <c r="A193" s="12"/>
      <c r="B193" s="204"/>
      <c r="C193" s="205"/>
      <c r="D193" s="206" t="s">
        <v>72</v>
      </c>
      <c r="E193" s="218" t="s">
        <v>83</v>
      </c>
      <c r="F193" s="218" t="s">
        <v>488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SUM(P194:P203)</f>
        <v>0</v>
      </c>
      <c r="Q193" s="212"/>
      <c r="R193" s="213">
        <f>SUM(R194:R203)</f>
        <v>33.338277599999998</v>
      </c>
      <c r="S193" s="212"/>
      <c r="T193" s="214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81</v>
      </c>
      <c r="AT193" s="216" t="s">
        <v>72</v>
      </c>
      <c r="AU193" s="216" t="s">
        <v>81</v>
      </c>
      <c r="AY193" s="215" t="s">
        <v>134</v>
      </c>
      <c r="BK193" s="217">
        <f>SUM(BK194:BK203)</f>
        <v>0</v>
      </c>
    </row>
    <row r="194" s="2" customFormat="1" ht="24.15" customHeight="1">
      <c r="A194" s="39"/>
      <c r="B194" s="40"/>
      <c r="C194" s="220" t="s">
        <v>224</v>
      </c>
      <c r="D194" s="220" t="s">
        <v>136</v>
      </c>
      <c r="E194" s="221" t="s">
        <v>824</v>
      </c>
      <c r="F194" s="222" t="s">
        <v>825</v>
      </c>
      <c r="G194" s="223" t="s">
        <v>147</v>
      </c>
      <c r="H194" s="224">
        <v>7.8300000000000001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2.1600000000000001</v>
      </c>
      <c r="R194" s="230">
        <f>Q194*H194</f>
        <v>16.912800000000001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140</v>
      </c>
      <c r="AT194" s="232" t="s">
        <v>136</v>
      </c>
      <c r="AU194" s="232" t="s">
        <v>83</v>
      </c>
      <c r="AY194" s="18" t="s">
        <v>134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81</v>
      </c>
      <c r="BK194" s="233">
        <f>ROUND(I194*H194,2)</f>
        <v>0</v>
      </c>
      <c r="BL194" s="18" t="s">
        <v>140</v>
      </c>
      <c r="BM194" s="232" t="s">
        <v>227</v>
      </c>
    </row>
    <row r="195" s="2" customFormat="1">
      <c r="A195" s="39"/>
      <c r="B195" s="40"/>
      <c r="C195" s="41"/>
      <c r="D195" s="234" t="s">
        <v>141</v>
      </c>
      <c r="E195" s="41"/>
      <c r="F195" s="235" t="s">
        <v>825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83</v>
      </c>
    </row>
    <row r="196" s="2" customFormat="1">
      <c r="A196" s="39"/>
      <c r="B196" s="40"/>
      <c r="C196" s="41"/>
      <c r="D196" s="234" t="s">
        <v>143</v>
      </c>
      <c r="E196" s="41"/>
      <c r="F196" s="239" t="s">
        <v>826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83</v>
      </c>
    </row>
    <row r="197" s="13" customFormat="1">
      <c r="A197" s="13"/>
      <c r="B197" s="240"/>
      <c r="C197" s="241"/>
      <c r="D197" s="234" t="s">
        <v>150</v>
      </c>
      <c r="E197" s="242" t="s">
        <v>1</v>
      </c>
      <c r="F197" s="243" t="s">
        <v>827</v>
      </c>
      <c r="G197" s="241"/>
      <c r="H197" s="244">
        <v>7.8300000000000001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150</v>
      </c>
      <c r="AU197" s="250" t="s">
        <v>83</v>
      </c>
      <c r="AV197" s="13" t="s">
        <v>83</v>
      </c>
      <c r="AW197" s="13" t="s">
        <v>30</v>
      </c>
      <c r="AX197" s="13" t="s">
        <v>73</v>
      </c>
      <c r="AY197" s="250" t="s">
        <v>134</v>
      </c>
    </row>
    <row r="198" s="14" customFormat="1">
      <c r="A198" s="14"/>
      <c r="B198" s="251"/>
      <c r="C198" s="252"/>
      <c r="D198" s="234" t="s">
        <v>150</v>
      </c>
      <c r="E198" s="253" t="s">
        <v>1</v>
      </c>
      <c r="F198" s="254" t="s">
        <v>152</v>
      </c>
      <c r="G198" s="252"/>
      <c r="H198" s="255">
        <v>7.8300000000000001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150</v>
      </c>
      <c r="AU198" s="261" t="s">
        <v>83</v>
      </c>
      <c r="AV198" s="14" t="s">
        <v>140</v>
      </c>
      <c r="AW198" s="14" t="s">
        <v>30</v>
      </c>
      <c r="AX198" s="14" t="s">
        <v>81</v>
      </c>
      <c r="AY198" s="261" t="s">
        <v>134</v>
      </c>
    </row>
    <row r="199" s="2" customFormat="1" ht="24.15" customHeight="1">
      <c r="A199" s="39"/>
      <c r="B199" s="40"/>
      <c r="C199" s="220" t="s">
        <v>180</v>
      </c>
      <c r="D199" s="220" t="s">
        <v>136</v>
      </c>
      <c r="E199" s="221" t="s">
        <v>490</v>
      </c>
      <c r="F199" s="222" t="s">
        <v>491</v>
      </c>
      <c r="G199" s="223" t="s">
        <v>147</v>
      </c>
      <c r="H199" s="224">
        <v>6.4400000000000004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2.5505399999999998</v>
      </c>
      <c r="R199" s="230">
        <f>Q199*H199</f>
        <v>16.425477600000001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140</v>
      </c>
      <c r="AT199" s="232" t="s">
        <v>136</v>
      </c>
      <c r="AU199" s="232" t="s">
        <v>83</v>
      </c>
      <c r="AY199" s="18" t="s">
        <v>134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140</v>
      </c>
      <c r="BM199" s="232" t="s">
        <v>233</v>
      </c>
    </row>
    <row r="200" s="2" customFormat="1">
      <c r="A200" s="39"/>
      <c r="B200" s="40"/>
      <c r="C200" s="41"/>
      <c r="D200" s="234" t="s">
        <v>141</v>
      </c>
      <c r="E200" s="41"/>
      <c r="F200" s="235" t="s">
        <v>491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141</v>
      </c>
      <c r="AU200" s="18" t="s">
        <v>83</v>
      </c>
    </row>
    <row r="201" s="2" customFormat="1">
      <c r="A201" s="39"/>
      <c r="B201" s="40"/>
      <c r="C201" s="41"/>
      <c r="D201" s="234" t="s">
        <v>143</v>
      </c>
      <c r="E201" s="41"/>
      <c r="F201" s="239" t="s">
        <v>828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83</v>
      </c>
    </row>
    <row r="202" s="13" customFormat="1">
      <c r="A202" s="13"/>
      <c r="B202" s="240"/>
      <c r="C202" s="241"/>
      <c r="D202" s="234" t="s">
        <v>150</v>
      </c>
      <c r="E202" s="242" t="s">
        <v>1</v>
      </c>
      <c r="F202" s="243" t="s">
        <v>829</v>
      </c>
      <c r="G202" s="241"/>
      <c r="H202" s="244">
        <v>6.4400000000000004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150</v>
      </c>
      <c r="AU202" s="250" t="s">
        <v>83</v>
      </c>
      <c r="AV202" s="13" t="s">
        <v>83</v>
      </c>
      <c r="AW202" s="13" t="s">
        <v>30</v>
      </c>
      <c r="AX202" s="13" t="s">
        <v>73</v>
      </c>
      <c r="AY202" s="250" t="s">
        <v>134</v>
      </c>
    </row>
    <row r="203" s="14" customFormat="1">
      <c r="A203" s="14"/>
      <c r="B203" s="251"/>
      <c r="C203" s="252"/>
      <c r="D203" s="234" t="s">
        <v>150</v>
      </c>
      <c r="E203" s="253" t="s">
        <v>1</v>
      </c>
      <c r="F203" s="254" t="s">
        <v>152</v>
      </c>
      <c r="G203" s="252"/>
      <c r="H203" s="255">
        <v>6.4400000000000004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150</v>
      </c>
      <c r="AU203" s="261" t="s">
        <v>83</v>
      </c>
      <c r="AV203" s="14" t="s">
        <v>140</v>
      </c>
      <c r="AW203" s="14" t="s">
        <v>30</v>
      </c>
      <c r="AX203" s="14" t="s">
        <v>81</v>
      </c>
      <c r="AY203" s="261" t="s">
        <v>134</v>
      </c>
    </row>
    <row r="204" s="12" customFormat="1" ht="22.8" customHeight="1">
      <c r="A204" s="12"/>
      <c r="B204" s="204"/>
      <c r="C204" s="205"/>
      <c r="D204" s="206" t="s">
        <v>72</v>
      </c>
      <c r="E204" s="218" t="s">
        <v>153</v>
      </c>
      <c r="F204" s="218" t="s">
        <v>830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SUM(P205:P214)</f>
        <v>0</v>
      </c>
      <c r="Q204" s="212"/>
      <c r="R204" s="213">
        <f>SUM(R205:R214)</f>
        <v>0</v>
      </c>
      <c r="S204" s="212"/>
      <c r="T204" s="214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81</v>
      </c>
      <c r="AT204" s="216" t="s">
        <v>72</v>
      </c>
      <c r="AU204" s="216" t="s">
        <v>81</v>
      </c>
      <c r="AY204" s="215" t="s">
        <v>134</v>
      </c>
      <c r="BK204" s="217">
        <f>SUM(BK205:BK214)</f>
        <v>0</v>
      </c>
    </row>
    <row r="205" s="2" customFormat="1" ht="33" customHeight="1">
      <c r="A205" s="39"/>
      <c r="B205" s="40"/>
      <c r="C205" s="220" t="s">
        <v>235</v>
      </c>
      <c r="D205" s="220" t="s">
        <v>136</v>
      </c>
      <c r="E205" s="221" t="s">
        <v>831</v>
      </c>
      <c r="F205" s="222" t="s">
        <v>832</v>
      </c>
      <c r="G205" s="223" t="s">
        <v>147</v>
      </c>
      <c r="H205" s="224">
        <v>12.359999999999999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140</v>
      </c>
      <c r="AT205" s="232" t="s">
        <v>136</v>
      </c>
      <c r="AU205" s="232" t="s">
        <v>83</v>
      </c>
      <c r="AY205" s="18" t="s">
        <v>134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81</v>
      </c>
      <c r="BK205" s="233">
        <f>ROUND(I205*H205,2)</f>
        <v>0</v>
      </c>
      <c r="BL205" s="18" t="s">
        <v>140</v>
      </c>
      <c r="BM205" s="232" t="s">
        <v>238</v>
      </c>
    </row>
    <row r="206" s="2" customFormat="1">
      <c r="A206" s="39"/>
      <c r="B206" s="40"/>
      <c r="C206" s="41"/>
      <c r="D206" s="234" t="s">
        <v>141</v>
      </c>
      <c r="E206" s="41"/>
      <c r="F206" s="235" t="s">
        <v>832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141</v>
      </c>
      <c r="AU206" s="18" t="s">
        <v>83</v>
      </c>
    </row>
    <row r="207" s="2" customFormat="1">
      <c r="A207" s="39"/>
      <c r="B207" s="40"/>
      <c r="C207" s="41"/>
      <c r="D207" s="234" t="s">
        <v>143</v>
      </c>
      <c r="E207" s="41"/>
      <c r="F207" s="239" t="s">
        <v>833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83</v>
      </c>
    </row>
    <row r="208" s="13" customFormat="1">
      <c r="A208" s="13"/>
      <c r="B208" s="240"/>
      <c r="C208" s="241"/>
      <c r="D208" s="234" t="s">
        <v>150</v>
      </c>
      <c r="E208" s="242" t="s">
        <v>1</v>
      </c>
      <c r="F208" s="243" t="s">
        <v>834</v>
      </c>
      <c r="G208" s="241"/>
      <c r="H208" s="244">
        <v>12.359999999999999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150</v>
      </c>
      <c r="AU208" s="250" t="s">
        <v>83</v>
      </c>
      <c r="AV208" s="13" t="s">
        <v>83</v>
      </c>
      <c r="AW208" s="13" t="s">
        <v>30</v>
      </c>
      <c r="AX208" s="13" t="s">
        <v>73</v>
      </c>
      <c r="AY208" s="250" t="s">
        <v>134</v>
      </c>
    </row>
    <row r="209" s="14" customFormat="1">
      <c r="A209" s="14"/>
      <c r="B209" s="251"/>
      <c r="C209" s="252"/>
      <c r="D209" s="234" t="s">
        <v>150</v>
      </c>
      <c r="E209" s="253" t="s">
        <v>1</v>
      </c>
      <c r="F209" s="254" t="s">
        <v>152</v>
      </c>
      <c r="G209" s="252"/>
      <c r="H209" s="255">
        <v>12.359999999999999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150</v>
      </c>
      <c r="AU209" s="261" t="s">
        <v>83</v>
      </c>
      <c r="AV209" s="14" t="s">
        <v>140</v>
      </c>
      <c r="AW209" s="14" t="s">
        <v>30</v>
      </c>
      <c r="AX209" s="14" t="s">
        <v>81</v>
      </c>
      <c r="AY209" s="261" t="s">
        <v>134</v>
      </c>
    </row>
    <row r="210" s="2" customFormat="1" ht="33" customHeight="1">
      <c r="A210" s="39"/>
      <c r="B210" s="40"/>
      <c r="C210" s="220" t="s">
        <v>187</v>
      </c>
      <c r="D210" s="220" t="s">
        <v>136</v>
      </c>
      <c r="E210" s="221" t="s">
        <v>835</v>
      </c>
      <c r="F210" s="222" t="s">
        <v>836</v>
      </c>
      <c r="G210" s="223" t="s">
        <v>147</v>
      </c>
      <c r="H210" s="224">
        <v>15.33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140</v>
      </c>
      <c r="AT210" s="232" t="s">
        <v>136</v>
      </c>
      <c r="AU210" s="232" t="s">
        <v>83</v>
      </c>
      <c r="AY210" s="18" t="s">
        <v>134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81</v>
      </c>
      <c r="BK210" s="233">
        <f>ROUND(I210*H210,2)</f>
        <v>0</v>
      </c>
      <c r="BL210" s="18" t="s">
        <v>140</v>
      </c>
      <c r="BM210" s="232" t="s">
        <v>243</v>
      </c>
    </row>
    <row r="211" s="2" customFormat="1">
      <c r="A211" s="39"/>
      <c r="B211" s="40"/>
      <c r="C211" s="41"/>
      <c r="D211" s="234" t="s">
        <v>141</v>
      </c>
      <c r="E211" s="41"/>
      <c r="F211" s="235" t="s">
        <v>836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83</v>
      </c>
    </row>
    <row r="212" s="2" customFormat="1">
      <c r="A212" s="39"/>
      <c r="B212" s="40"/>
      <c r="C212" s="41"/>
      <c r="D212" s="234" t="s">
        <v>143</v>
      </c>
      <c r="E212" s="41"/>
      <c r="F212" s="239" t="s">
        <v>837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143</v>
      </c>
      <c r="AU212" s="18" t="s">
        <v>83</v>
      </c>
    </row>
    <row r="213" s="13" customFormat="1">
      <c r="A213" s="13"/>
      <c r="B213" s="240"/>
      <c r="C213" s="241"/>
      <c r="D213" s="234" t="s">
        <v>150</v>
      </c>
      <c r="E213" s="242" t="s">
        <v>1</v>
      </c>
      <c r="F213" s="243" t="s">
        <v>838</v>
      </c>
      <c r="G213" s="241"/>
      <c r="H213" s="244">
        <v>15.33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150</v>
      </c>
      <c r="AU213" s="250" t="s">
        <v>83</v>
      </c>
      <c r="AV213" s="13" t="s">
        <v>83</v>
      </c>
      <c r="AW213" s="13" t="s">
        <v>30</v>
      </c>
      <c r="AX213" s="13" t="s">
        <v>73</v>
      </c>
      <c r="AY213" s="250" t="s">
        <v>134</v>
      </c>
    </row>
    <row r="214" s="14" customFormat="1">
      <c r="A214" s="14"/>
      <c r="B214" s="251"/>
      <c r="C214" s="252"/>
      <c r="D214" s="234" t="s">
        <v>150</v>
      </c>
      <c r="E214" s="253" t="s">
        <v>1</v>
      </c>
      <c r="F214" s="254" t="s">
        <v>152</v>
      </c>
      <c r="G214" s="252"/>
      <c r="H214" s="255">
        <v>15.33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150</v>
      </c>
      <c r="AU214" s="261" t="s">
        <v>83</v>
      </c>
      <c r="AV214" s="14" t="s">
        <v>140</v>
      </c>
      <c r="AW214" s="14" t="s">
        <v>30</v>
      </c>
      <c r="AX214" s="14" t="s">
        <v>81</v>
      </c>
      <c r="AY214" s="261" t="s">
        <v>134</v>
      </c>
    </row>
    <row r="215" s="12" customFormat="1" ht="22.8" customHeight="1">
      <c r="A215" s="12"/>
      <c r="B215" s="204"/>
      <c r="C215" s="205"/>
      <c r="D215" s="206" t="s">
        <v>72</v>
      </c>
      <c r="E215" s="218" t="s">
        <v>140</v>
      </c>
      <c r="F215" s="218" t="s">
        <v>307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SUM(P216:P236)</f>
        <v>0</v>
      </c>
      <c r="Q215" s="212"/>
      <c r="R215" s="213">
        <f>SUM(R216:R236)</f>
        <v>168.824512</v>
      </c>
      <c r="S215" s="212"/>
      <c r="T215" s="214">
        <f>SUM(T216:T236)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81</v>
      </c>
      <c r="AT215" s="216" t="s">
        <v>72</v>
      </c>
      <c r="AU215" s="216" t="s">
        <v>81</v>
      </c>
      <c r="AY215" s="215" t="s">
        <v>134</v>
      </c>
      <c r="BK215" s="217">
        <f>SUM(BK216:BK236)</f>
        <v>0</v>
      </c>
    </row>
    <row r="216" s="2" customFormat="1" ht="24.15" customHeight="1">
      <c r="A216" s="39"/>
      <c r="B216" s="40"/>
      <c r="C216" s="220" t="s">
        <v>249</v>
      </c>
      <c r="D216" s="220" t="s">
        <v>136</v>
      </c>
      <c r="E216" s="221" t="s">
        <v>839</v>
      </c>
      <c r="F216" s="222" t="s">
        <v>840</v>
      </c>
      <c r="G216" s="223" t="s">
        <v>265</v>
      </c>
      <c r="H216" s="224">
        <v>43.200000000000003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0.22797999999999999</v>
      </c>
      <c r="R216" s="230">
        <f>Q216*H216</f>
        <v>9.8487360000000006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140</v>
      </c>
      <c r="AT216" s="232" t="s">
        <v>136</v>
      </c>
      <c r="AU216" s="232" t="s">
        <v>83</v>
      </c>
      <c r="AY216" s="18" t="s">
        <v>134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81</v>
      </c>
      <c r="BK216" s="233">
        <f>ROUND(I216*H216,2)</f>
        <v>0</v>
      </c>
      <c r="BL216" s="18" t="s">
        <v>140</v>
      </c>
      <c r="BM216" s="232" t="s">
        <v>252</v>
      </c>
    </row>
    <row r="217" s="2" customFormat="1">
      <c r="A217" s="39"/>
      <c r="B217" s="40"/>
      <c r="C217" s="41"/>
      <c r="D217" s="234" t="s">
        <v>141</v>
      </c>
      <c r="E217" s="41"/>
      <c r="F217" s="235" t="s">
        <v>840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141</v>
      </c>
      <c r="AU217" s="18" t="s">
        <v>83</v>
      </c>
    </row>
    <row r="218" s="2" customFormat="1">
      <c r="A218" s="39"/>
      <c r="B218" s="40"/>
      <c r="C218" s="41"/>
      <c r="D218" s="234" t="s">
        <v>143</v>
      </c>
      <c r="E218" s="41"/>
      <c r="F218" s="239" t="s">
        <v>841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83</v>
      </c>
    </row>
    <row r="219" s="13" customFormat="1">
      <c r="A219" s="13"/>
      <c r="B219" s="240"/>
      <c r="C219" s="241"/>
      <c r="D219" s="234" t="s">
        <v>150</v>
      </c>
      <c r="E219" s="242" t="s">
        <v>1</v>
      </c>
      <c r="F219" s="243" t="s">
        <v>842</v>
      </c>
      <c r="G219" s="241"/>
      <c r="H219" s="244">
        <v>43.200000000000003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150</v>
      </c>
      <c r="AU219" s="250" t="s">
        <v>83</v>
      </c>
      <c r="AV219" s="13" t="s">
        <v>83</v>
      </c>
      <c r="AW219" s="13" t="s">
        <v>30</v>
      </c>
      <c r="AX219" s="13" t="s">
        <v>73</v>
      </c>
      <c r="AY219" s="250" t="s">
        <v>134</v>
      </c>
    </row>
    <row r="220" s="14" customFormat="1">
      <c r="A220" s="14"/>
      <c r="B220" s="251"/>
      <c r="C220" s="252"/>
      <c r="D220" s="234" t="s">
        <v>150</v>
      </c>
      <c r="E220" s="253" t="s">
        <v>1</v>
      </c>
      <c r="F220" s="254" t="s">
        <v>152</v>
      </c>
      <c r="G220" s="252"/>
      <c r="H220" s="255">
        <v>43.200000000000003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150</v>
      </c>
      <c r="AU220" s="261" t="s">
        <v>83</v>
      </c>
      <c r="AV220" s="14" t="s">
        <v>140</v>
      </c>
      <c r="AW220" s="14" t="s">
        <v>30</v>
      </c>
      <c r="AX220" s="14" t="s">
        <v>81</v>
      </c>
      <c r="AY220" s="261" t="s">
        <v>134</v>
      </c>
    </row>
    <row r="221" s="2" customFormat="1" ht="24.15" customHeight="1">
      <c r="A221" s="39"/>
      <c r="B221" s="40"/>
      <c r="C221" s="220" t="s">
        <v>194</v>
      </c>
      <c r="D221" s="220" t="s">
        <v>136</v>
      </c>
      <c r="E221" s="221" t="s">
        <v>843</v>
      </c>
      <c r="F221" s="222" t="s">
        <v>844</v>
      </c>
      <c r="G221" s="223" t="s">
        <v>265</v>
      </c>
      <c r="H221" s="224">
        <v>96.480000000000004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0.40000000000000002</v>
      </c>
      <c r="R221" s="230">
        <f>Q221*H221</f>
        <v>38.592000000000006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140</v>
      </c>
      <c r="AT221" s="232" t="s">
        <v>136</v>
      </c>
      <c r="AU221" s="232" t="s">
        <v>83</v>
      </c>
      <c r="AY221" s="18" t="s">
        <v>134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81</v>
      </c>
      <c r="BK221" s="233">
        <f>ROUND(I221*H221,2)</f>
        <v>0</v>
      </c>
      <c r="BL221" s="18" t="s">
        <v>140</v>
      </c>
      <c r="BM221" s="232" t="s">
        <v>256</v>
      </c>
    </row>
    <row r="222" s="2" customFormat="1">
      <c r="A222" s="39"/>
      <c r="B222" s="40"/>
      <c r="C222" s="41"/>
      <c r="D222" s="234" t="s">
        <v>141</v>
      </c>
      <c r="E222" s="41"/>
      <c r="F222" s="235" t="s">
        <v>844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83</v>
      </c>
    </row>
    <row r="223" s="2" customFormat="1">
      <c r="A223" s="39"/>
      <c r="B223" s="40"/>
      <c r="C223" s="41"/>
      <c r="D223" s="234" t="s">
        <v>143</v>
      </c>
      <c r="E223" s="41"/>
      <c r="F223" s="239" t="s">
        <v>845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83</v>
      </c>
    </row>
    <row r="224" s="2" customFormat="1" ht="24.15" customHeight="1">
      <c r="A224" s="39"/>
      <c r="B224" s="40"/>
      <c r="C224" s="220" t="s">
        <v>262</v>
      </c>
      <c r="D224" s="220" t="s">
        <v>136</v>
      </c>
      <c r="E224" s="221" t="s">
        <v>846</v>
      </c>
      <c r="F224" s="222" t="s">
        <v>847</v>
      </c>
      <c r="G224" s="223" t="s">
        <v>147</v>
      </c>
      <c r="H224" s="224">
        <v>8.5280000000000005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2.4500000000000002</v>
      </c>
      <c r="R224" s="230">
        <f>Q224*H224</f>
        <v>20.893600000000003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140</v>
      </c>
      <c r="AT224" s="232" t="s">
        <v>136</v>
      </c>
      <c r="AU224" s="232" t="s">
        <v>83</v>
      </c>
      <c r="AY224" s="18" t="s">
        <v>134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81</v>
      </c>
      <c r="BK224" s="233">
        <f>ROUND(I224*H224,2)</f>
        <v>0</v>
      </c>
      <c r="BL224" s="18" t="s">
        <v>140</v>
      </c>
      <c r="BM224" s="232" t="s">
        <v>330</v>
      </c>
    </row>
    <row r="225" s="2" customFormat="1">
      <c r="A225" s="39"/>
      <c r="B225" s="40"/>
      <c r="C225" s="41"/>
      <c r="D225" s="234" t="s">
        <v>141</v>
      </c>
      <c r="E225" s="41"/>
      <c r="F225" s="235" t="s">
        <v>847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141</v>
      </c>
      <c r="AU225" s="18" t="s">
        <v>83</v>
      </c>
    </row>
    <row r="226" s="2" customFormat="1">
      <c r="A226" s="39"/>
      <c r="B226" s="40"/>
      <c r="C226" s="41"/>
      <c r="D226" s="234" t="s">
        <v>143</v>
      </c>
      <c r="E226" s="41"/>
      <c r="F226" s="239" t="s">
        <v>848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83</v>
      </c>
    </row>
    <row r="227" s="13" customFormat="1">
      <c r="A227" s="13"/>
      <c r="B227" s="240"/>
      <c r="C227" s="241"/>
      <c r="D227" s="234" t="s">
        <v>150</v>
      </c>
      <c r="E227" s="242" t="s">
        <v>1</v>
      </c>
      <c r="F227" s="243" t="s">
        <v>849</v>
      </c>
      <c r="G227" s="241"/>
      <c r="H227" s="244">
        <v>8.5280000000000005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150</v>
      </c>
      <c r="AU227" s="250" t="s">
        <v>83</v>
      </c>
      <c r="AV227" s="13" t="s">
        <v>83</v>
      </c>
      <c r="AW227" s="13" t="s">
        <v>30</v>
      </c>
      <c r="AX227" s="13" t="s">
        <v>73</v>
      </c>
      <c r="AY227" s="250" t="s">
        <v>134</v>
      </c>
    </row>
    <row r="228" s="14" customFormat="1">
      <c r="A228" s="14"/>
      <c r="B228" s="251"/>
      <c r="C228" s="252"/>
      <c r="D228" s="234" t="s">
        <v>150</v>
      </c>
      <c r="E228" s="253" t="s">
        <v>1</v>
      </c>
      <c r="F228" s="254" t="s">
        <v>152</v>
      </c>
      <c r="G228" s="252"/>
      <c r="H228" s="255">
        <v>8.5280000000000005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150</v>
      </c>
      <c r="AU228" s="261" t="s">
        <v>83</v>
      </c>
      <c r="AV228" s="14" t="s">
        <v>140</v>
      </c>
      <c r="AW228" s="14" t="s">
        <v>30</v>
      </c>
      <c r="AX228" s="14" t="s">
        <v>81</v>
      </c>
      <c r="AY228" s="261" t="s">
        <v>134</v>
      </c>
    </row>
    <row r="229" s="2" customFormat="1" ht="33" customHeight="1">
      <c r="A229" s="39"/>
      <c r="B229" s="40"/>
      <c r="C229" s="220" t="s">
        <v>203</v>
      </c>
      <c r="D229" s="220" t="s">
        <v>136</v>
      </c>
      <c r="E229" s="221" t="s">
        <v>508</v>
      </c>
      <c r="F229" s="222" t="s">
        <v>509</v>
      </c>
      <c r="G229" s="223" t="s">
        <v>265</v>
      </c>
      <c r="H229" s="224">
        <v>96.480000000000004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1.0311999999999999</v>
      </c>
      <c r="R229" s="230">
        <f>Q229*H229</f>
        <v>99.490175999999991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140</v>
      </c>
      <c r="AT229" s="232" t="s">
        <v>136</v>
      </c>
      <c r="AU229" s="232" t="s">
        <v>83</v>
      </c>
      <c r="AY229" s="18" t="s">
        <v>134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81</v>
      </c>
      <c r="BK229" s="233">
        <f>ROUND(I229*H229,2)</f>
        <v>0</v>
      </c>
      <c r="BL229" s="18" t="s">
        <v>140</v>
      </c>
      <c r="BM229" s="232" t="s">
        <v>336</v>
      </c>
    </row>
    <row r="230" s="2" customFormat="1">
      <c r="A230" s="39"/>
      <c r="B230" s="40"/>
      <c r="C230" s="41"/>
      <c r="D230" s="234" t="s">
        <v>141</v>
      </c>
      <c r="E230" s="41"/>
      <c r="F230" s="235" t="s">
        <v>509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141</v>
      </c>
      <c r="AU230" s="18" t="s">
        <v>83</v>
      </c>
    </row>
    <row r="231" s="2" customFormat="1">
      <c r="A231" s="39"/>
      <c r="B231" s="40"/>
      <c r="C231" s="41"/>
      <c r="D231" s="234" t="s">
        <v>143</v>
      </c>
      <c r="E231" s="41"/>
      <c r="F231" s="239" t="s">
        <v>850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143</v>
      </c>
      <c r="AU231" s="18" t="s">
        <v>83</v>
      </c>
    </row>
    <row r="232" s="15" customFormat="1">
      <c r="A232" s="15"/>
      <c r="B232" s="277"/>
      <c r="C232" s="278"/>
      <c r="D232" s="234" t="s">
        <v>150</v>
      </c>
      <c r="E232" s="279" t="s">
        <v>1</v>
      </c>
      <c r="F232" s="280" t="s">
        <v>851</v>
      </c>
      <c r="G232" s="278"/>
      <c r="H232" s="279" t="s">
        <v>1</v>
      </c>
      <c r="I232" s="281"/>
      <c r="J232" s="278"/>
      <c r="K232" s="278"/>
      <c r="L232" s="282"/>
      <c r="M232" s="283"/>
      <c r="N232" s="284"/>
      <c r="O232" s="284"/>
      <c r="P232" s="284"/>
      <c r="Q232" s="284"/>
      <c r="R232" s="284"/>
      <c r="S232" s="284"/>
      <c r="T232" s="28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6" t="s">
        <v>150</v>
      </c>
      <c r="AU232" s="286" t="s">
        <v>83</v>
      </c>
      <c r="AV232" s="15" t="s">
        <v>81</v>
      </c>
      <c r="AW232" s="15" t="s">
        <v>30</v>
      </c>
      <c r="AX232" s="15" t="s">
        <v>73</v>
      </c>
      <c r="AY232" s="286" t="s">
        <v>134</v>
      </c>
    </row>
    <row r="233" s="13" customFormat="1">
      <c r="A233" s="13"/>
      <c r="B233" s="240"/>
      <c r="C233" s="241"/>
      <c r="D233" s="234" t="s">
        <v>150</v>
      </c>
      <c r="E233" s="242" t="s">
        <v>1</v>
      </c>
      <c r="F233" s="243" t="s">
        <v>852</v>
      </c>
      <c r="G233" s="241"/>
      <c r="H233" s="244">
        <v>69.579999999999998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150</v>
      </c>
      <c r="AU233" s="250" t="s">
        <v>83</v>
      </c>
      <c r="AV233" s="13" t="s">
        <v>83</v>
      </c>
      <c r="AW233" s="13" t="s">
        <v>30</v>
      </c>
      <c r="AX233" s="13" t="s">
        <v>73</v>
      </c>
      <c r="AY233" s="250" t="s">
        <v>134</v>
      </c>
    </row>
    <row r="234" s="13" customFormat="1">
      <c r="A234" s="13"/>
      <c r="B234" s="240"/>
      <c r="C234" s="241"/>
      <c r="D234" s="234" t="s">
        <v>150</v>
      </c>
      <c r="E234" s="242" t="s">
        <v>1</v>
      </c>
      <c r="F234" s="243" t="s">
        <v>853</v>
      </c>
      <c r="G234" s="241"/>
      <c r="H234" s="244">
        <v>13.699999999999999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150</v>
      </c>
      <c r="AU234" s="250" t="s">
        <v>83</v>
      </c>
      <c r="AV234" s="13" t="s">
        <v>83</v>
      </c>
      <c r="AW234" s="13" t="s">
        <v>30</v>
      </c>
      <c r="AX234" s="13" t="s">
        <v>73</v>
      </c>
      <c r="AY234" s="250" t="s">
        <v>134</v>
      </c>
    </row>
    <row r="235" s="13" customFormat="1">
      <c r="A235" s="13"/>
      <c r="B235" s="240"/>
      <c r="C235" s="241"/>
      <c r="D235" s="234" t="s">
        <v>150</v>
      </c>
      <c r="E235" s="242" t="s">
        <v>1</v>
      </c>
      <c r="F235" s="243" t="s">
        <v>854</v>
      </c>
      <c r="G235" s="241"/>
      <c r="H235" s="244">
        <v>13.199999999999999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150</v>
      </c>
      <c r="AU235" s="250" t="s">
        <v>83</v>
      </c>
      <c r="AV235" s="13" t="s">
        <v>83</v>
      </c>
      <c r="AW235" s="13" t="s">
        <v>30</v>
      </c>
      <c r="AX235" s="13" t="s">
        <v>73</v>
      </c>
      <c r="AY235" s="250" t="s">
        <v>134</v>
      </c>
    </row>
    <row r="236" s="14" customFormat="1">
      <c r="A236" s="14"/>
      <c r="B236" s="251"/>
      <c r="C236" s="252"/>
      <c r="D236" s="234" t="s">
        <v>150</v>
      </c>
      <c r="E236" s="253" t="s">
        <v>1</v>
      </c>
      <c r="F236" s="254" t="s">
        <v>152</v>
      </c>
      <c r="G236" s="252"/>
      <c r="H236" s="255">
        <v>96.480000000000004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150</v>
      </c>
      <c r="AU236" s="261" t="s">
        <v>83</v>
      </c>
      <c r="AV236" s="14" t="s">
        <v>140</v>
      </c>
      <c r="AW236" s="14" t="s">
        <v>30</v>
      </c>
      <c r="AX236" s="14" t="s">
        <v>81</v>
      </c>
      <c r="AY236" s="261" t="s">
        <v>134</v>
      </c>
    </row>
    <row r="237" s="12" customFormat="1" ht="22.8" customHeight="1">
      <c r="A237" s="12"/>
      <c r="B237" s="204"/>
      <c r="C237" s="205"/>
      <c r="D237" s="206" t="s">
        <v>72</v>
      </c>
      <c r="E237" s="218" t="s">
        <v>156</v>
      </c>
      <c r="F237" s="218" t="s">
        <v>855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SUM(P238:P246)</f>
        <v>0</v>
      </c>
      <c r="Q237" s="212"/>
      <c r="R237" s="213">
        <f>SUM(R238:R246)</f>
        <v>0.012438000000000001</v>
      </c>
      <c r="S237" s="212"/>
      <c r="T237" s="214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81</v>
      </c>
      <c r="AT237" s="216" t="s">
        <v>72</v>
      </c>
      <c r="AU237" s="216" t="s">
        <v>81</v>
      </c>
      <c r="AY237" s="215" t="s">
        <v>134</v>
      </c>
      <c r="BK237" s="217">
        <f>SUM(BK238:BK246)</f>
        <v>0</v>
      </c>
    </row>
    <row r="238" s="2" customFormat="1" ht="21.75" customHeight="1">
      <c r="A238" s="39"/>
      <c r="B238" s="40"/>
      <c r="C238" s="220" t="s">
        <v>7</v>
      </c>
      <c r="D238" s="220" t="s">
        <v>136</v>
      </c>
      <c r="E238" s="221" t="s">
        <v>856</v>
      </c>
      <c r="F238" s="222" t="s">
        <v>857</v>
      </c>
      <c r="G238" s="223" t="s">
        <v>265</v>
      </c>
      <c r="H238" s="224">
        <v>16.800000000000001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0.00042000000000000002</v>
      </c>
      <c r="R238" s="230">
        <f>Q238*H238</f>
        <v>0.0070560000000000006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140</v>
      </c>
      <c r="AT238" s="232" t="s">
        <v>136</v>
      </c>
      <c r="AU238" s="232" t="s">
        <v>83</v>
      </c>
      <c r="AY238" s="18" t="s">
        <v>134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81</v>
      </c>
      <c r="BK238" s="233">
        <f>ROUND(I238*H238,2)</f>
        <v>0</v>
      </c>
      <c r="BL238" s="18" t="s">
        <v>140</v>
      </c>
      <c r="BM238" s="232" t="s">
        <v>282</v>
      </c>
    </row>
    <row r="239" s="2" customFormat="1">
      <c r="A239" s="39"/>
      <c r="B239" s="40"/>
      <c r="C239" s="41"/>
      <c r="D239" s="234" t="s">
        <v>141</v>
      </c>
      <c r="E239" s="41"/>
      <c r="F239" s="235" t="s">
        <v>857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141</v>
      </c>
      <c r="AU239" s="18" t="s">
        <v>83</v>
      </c>
    </row>
    <row r="240" s="13" customFormat="1">
      <c r="A240" s="13"/>
      <c r="B240" s="240"/>
      <c r="C240" s="241"/>
      <c r="D240" s="234" t="s">
        <v>150</v>
      </c>
      <c r="E240" s="242" t="s">
        <v>1</v>
      </c>
      <c r="F240" s="243" t="s">
        <v>858</v>
      </c>
      <c r="G240" s="241"/>
      <c r="H240" s="244">
        <v>16.800000000000001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150</v>
      </c>
      <c r="AU240" s="250" t="s">
        <v>83</v>
      </c>
      <c r="AV240" s="13" t="s">
        <v>83</v>
      </c>
      <c r="AW240" s="13" t="s">
        <v>30</v>
      </c>
      <c r="AX240" s="13" t="s">
        <v>73</v>
      </c>
      <c r="AY240" s="250" t="s">
        <v>134</v>
      </c>
    </row>
    <row r="241" s="14" customFormat="1">
      <c r="A241" s="14"/>
      <c r="B241" s="251"/>
      <c r="C241" s="252"/>
      <c r="D241" s="234" t="s">
        <v>150</v>
      </c>
      <c r="E241" s="253" t="s">
        <v>1</v>
      </c>
      <c r="F241" s="254" t="s">
        <v>152</v>
      </c>
      <c r="G241" s="252"/>
      <c r="H241" s="255">
        <v>16.800000000000001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150</v>
      </c>
      <c r="AU241" s="261" t="s">
        <v>83</v>
      </c>
      <c r="AV241" s="14" t="s">
        <v>140</v>
      </c>
      <c r="AW241" s="14" t="s">
        <v>30</v>
      </c>
      <c r="AX241" s="14" t="s">
        <v>81</v>
      </c>
      <c r="AY241" s="261" t="s">
        <v>134</v>
      </c>
    </row>
    <row r="242" s="2" customFormat="1" ht="24.15" customHeight="1">
      <c r="A242" s="39"/>
      <c r="B242" s="40"/>
      <c r="C242" s="220" t="s">
        <v>212</v>
      </c>
      <c r="D242" s="220" t="s">
        <v>136</v>
      </c>
      <c r="E242" s="221" t="s">
        <v>859</v>
      </c>
      <c r="F242" s="222" t="s">
        <v>860</v>
      </c>
      <c r="G242" s="223" t="s">
        <v>265</v>
      </c>
      <c r="H242" s="224">
        <v>10.35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0.00051999999999999995</v>
      </c>
      <c r="R242" s="230">
        <f>Q242*H242</f>
        <v>0.0053819999999999996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140</v>
      </c>
      <c r="AT242" s="232" t="s">
        <v>136</v>
      </c>
      <c r="AU242" s="232" t="s">
        <v>83</v>
      </c>
      <c r="AY242" s="18" t="s">
        <v>134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81</v>
      </c>
      <c r="BK242" s="233">
        <f>ROUND(I242*H242,2)</f>
        <v>0</v>
      </c>
      <c r="BL242" s="18" t="s">
        <v>140</v>
      </c>
      <c r="BM242" s="232" t="s">
        <v>341</v>
      </c>
    </row>
    <row r="243" s="2" customFormat="1">
      <c r="A243" s="39"/>
      <c r="B243" s="40"/>
      <c r="C243" s="41"/>
      <c r="D243" s="234" t="s">
        <v>141</v>
      </c>
      <c r="E243" s="41"/>
      <c r="F243" s="235" t="s">
        <v>860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141</v>
      </c>
      <c r="AU243" s="18" t="s">
        <v>83</v>
      </c>
    </row>
    <row r="244" s="2" customFormat="1">
      <c r="A244" s="39"/>
      <c r="B244" s="40"/>
      <c r="C244" s="41"/>
      <c r="D244" s="234" t="s">
        <v>143</v>
      </c>
      <c r="E244" s="41"/>
      <c r="F244" s="239" t="s">
        <v>861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83</v>
      </c>
    </row>
    <row r="245" s="13" customFormat="1">
      <c r="A245" s="13"/>
      <c r="B245" s="240"/>
      <c r="C245" s="241"/>
      <c r="D245" s="234" t="s">
        <v>150</v>
      </c>
      <c r="E245" s="242" t="s">
        <v>1</v>
      </c>
      <c r="F245" s="243" t="s">
        <v>862</v>
      </c>
      <c r="G245" s="241"/>
      <c r="H245" s="244">
        <v>10.35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150</v>
      </c>
      <c r="AU245" s="250" t="s">
        <v>83</v>
      </c>
      <c r="AV245" s="13" t="s">
        <v>83</v>
      </c>
      <c r="AW245" s="13" t="s">
        <v>30</v>
      </c>
      <c r="AX245" s="13" t="s">
        <v>73</v>
      </c>
      <c r="AY245" s="250" t="s">
        <v>134</v>
      </c>
    </row>
    <row r="246" s="14" customFormat="1">
      <c r="A246" s="14"/>
      <c r="B246" s="251"/>
      <c r="C246" s="252"/>
      <c r="D246" s="234" t="s">
        <v>150</v>
      </c>
      <c r="E246" s="253" t="s">
        <v>1</v>
      </c>
      <c r="F246" s="254" t="s">
        <v>152</v>
      </c>
      <c r="G246" s="252"/>
      <c r="H246" s="255">
        <v>10.35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150</v>
      </c>
      <c r="AU246" s="261" t="s">
        <v>83</v>
      </c>
      <c r="AV246" s="14" t="s">
        <v>140</v>
      </c>
      <c r="AW246" s="14" t="s">
        <v>30</v>
      </c>
      <c r="AX246" s="14" t="s">
        <v>81</v>
      </c>
      <c r="AY246" s="261" t="s">
        <v>134</v>
      </c>
    </row>
    <row r="247" s="12" customFormat="1" ht="22.8" customHeight="1">
      <c r="A247" s="12"/>
      <c r="B247" s="204"/>
      <c r="C247" s="205"/>
      <c r="D247" s="206" t="s">
        <v>72</v>
      </c>
      <c r="E247" s="218" t="s">
        <v>191</v>
      </c>
      <c r="F247" s="218" t="s">
        <v>200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SUM(P248:P302)</f>
        <v>0</v>
      </c>
      <c r="Q247" s="212"/>
      <c r="R247" s="213">
        <f>SUM(R248:R302)</f>
        <v>19.381936</v>
      </c>
      <c r="S247" s="212"/>
      <c r="T247" s="214">
        <f>SUM(T248:T302)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81</v>
      </c>
      <c r="AT247" s="216" t="s">
        <v>72</v>
      </c>
      <c r="AU247" s="216" t="s">
        <v>81</v>
      </c>
      <c r="AY247" s="215" t="s">
        <v>134</v>
      </c>
      <c r="BK247" s="217">
        <f>SUM(BK248:BK302)</f>
        <v>0</v>
      </c>
    </row>
    <row r="248" s="2" customFormat="1" ht="33" customHeight="1">
      <c r="A248" s="39"/>
      <c r="B248" s="40"/>
      <c r="C248" s="220" t="s">
        <v>468</v>
      </c>
      <c r="D248" s="220" t="s">
        <v>136</v>
      </c>
      <c r="E248" s="221" t="s">
        <v>863</v>
      </c>
      <c r="F248" s="222" t="s">
        <v>864</v>
      </c>
      <c r="G248" s="223" t="s">
        <v>328</v>
      </c>
      <c r="H248" s="224">
        <v>18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0.047</v>
      </c>
      <c r="R248" s="230">
        <f>Q248*H248</f>
        <v>0.84599999999999997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140</v>
      </c>
      <c r="AT248" s="232" t="s">
        <v>136</v>
      </c>
      <c r="AU248" s="232" t="s">
        <v>83</v>
      </c>
      <c r="AY248" s="18" t="s">
        <v>134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81</v>
      </c>
      <c r="BK248" s="233">
        <f>ROUND(I248*H248,2)</f>
        <v>0</v>
      </c>
      <c r="BL248" s="18" t="s">
        <v>140</v>
      </c>
      <c r="BM248" s="232" t="s">
        <v>471</v>
      </c>
    </row>
    <row r="249" s="2" customFormat="1">
      <c r="A249" s="39"/>
      <c r="B249" s="40"/>
      <c r="C249" s="41"/>
      <c r="D249" s="234" t="s">
        <v>141</v>
      </c>
      <c r="E249" s="41"/>
      <c r="F249" s="235" t="s">
        <v>864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141</v>
      </c>
      <c r="AU249" s="18" t="s">
        <v>83</v>
      </c>
    </row>
    <row r="250" s="13" customFormat="1">
      <c r="A250" s="13"/>
      <c r="B250" s="240"/>
      <c r="C250" s="241"/>
      <c r="D250" s="234" t="s">
        <v>150</v>
      </c>
      <c r="E250" s="242" t="s">
        <v>1</v>
      </c>
      <c r="F250" s="243" t="s">
        <v>865</v>
      </c>
      <c r="G250" s="241"/>
      <c r="H250" s="244">
        <v>34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150</v>
      </c>
      <c r="AU250" s="250" t="s">
        <v>83</v>
      </c>
      <c r="AV250" s="13" t="s">
        <v>83</v>
      </c>
      <c r="AW250" s="13" t="s">
        <v>30</v>
      </c>
      <c r="AX250" s="13" t="s">
        <v>73</v>
      </c>
      <c r="AY250" s="250" t="s">
        <v>134</v>
      </c>
    </row>
    <row r="251" s="13" customFormat="1">
      <c r="A251" s="13"/>
      <c r="B251" s="240"/>
      <c r="C251" s="241"/>
      <c r="D251" s="234" t="s">
        <v>150</v>
      </c>
      <c r="E251" s="242" t="s">
        <v>1</v>
      </c>
      <c r="F251" s="243" t="s">
        <v>866</v>
      </c>
      <c r="G251" s="241"/>
      <c r="H251" s="244">
        <v>-16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150</v>
      </c>
      <c r="AU251" s="250" t="s">
        <v>83</v>
      </c>
      <c r="AV251" s="13" t="s">
        <v>83</v>
      </c>
      <c r="AW251" s="13" t="s">
        <v>30</v>
      </c>
      <c r="AX251" s="13" t="s">
        <v>73</v>
      </c>
      <c r="AY251" s="250" t="s">
        <v>134</v>
      </c>
    </row>
    <row r="252" s="14" customFormat="1">
      <c r="A252" s="14"/>
      <c r="B252" s="251"/>
      <c r="C252" s="252"/>
      <c r="D252" s="234" t="s">
        <v>150</v>
      </c>
      <c r="E252" s="253" t="s">
        <v>1</v>
      </c>
      <c r="F252" s="254" t="s">
        <v>152</v>
      </c>
      <c r="G252" s="252"/>
      <c r="H252" s="255">
        <v>18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150</v>
      </c>
      <c r="AU252" s="261" t="s">
        <v>83</v>
      </c>
      <c r="AV252" s="14" t="s">
        <v>140</v>
      </c>
      <c r="AW252" s="14" t="s">
        <v>30</v>
      </c>
      <c r="AX252" s="14" t="s">
        <v>81</v>
      </c>
      <c r="AY252" s="261" t="s">
        <v>134</v>
      </c>
    </row>
    <row r="253" s="2" customFormat="1" ht="33" customHeight="1">
      <c r="A253" s="39"/>
      <c r="B253" s="40"/>
      <c r="C253" s="220" t="s">
        <v>220</v>
      </c>
      <c r="D253" s="220" t="s">
        <v>136</v>
      </c>
      <c r="E253" s="221" t="s">
        <v>867</v>
      </c>
      <c r="F253" s="222" t="s">
        <v>868</v>
      </c>
      <c r="G253" s="223" t="s">
        <v>328</v>
      </c>
      <c r="H253" s="224">
        <v>16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140</v>
      </c>
      <c r="AT253" s="232" t="s">
        <v>136</v>
      </c>
      <c r="AU253" s="232" t="s">
        <v>83</v>
      </c>
      <c r="AY253" s="18" t="s">
        <v>134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81</v>
      </c>
      <c r="BK253" s="233">
        <f>ROUND(I253*H253,2)</f>
        <v>0</v>
      </c>
      <c r="BL253" s="18" t="s">
        <v>140</v>
      </c>
      <c r="BM253" s="232" t="s">
        <v>476</v>
      </c>
    </row>
    <row r="254" s="2" customFormat="1">
      <c r="A254" s="39"/>
      <c r="B254" s="40"/>
      <c r="C254" s="41"/>
      <c r="D254" s="234" t="s">
        <v>141</v>
      </c>
      <c r="E254" s="41"/>
      <c r="F254" s="235" t="s">
        <v>868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141</v>
      </c>
      <c r="AU254" s="18" t="s">
        <v>83</v>
      </c>
    </row>
    <row r="255" s="13" customFormat="1">
      <c r="A255" s="13"/>
      <c r="B255" s="240"/>
      <c r="C255" s="241"/>
      <c r="D255" s="234" t="s">
        <v>150</v>
      </c>
      <c r="E255" s="242" t="s">
        <v>1</v>
      </c>
      <c r="F255" s="243" t="s">
        <v>869</v>
      </c>
      <c r="G255" s="241"/>
      <c r="H255" s="244">
        <v>16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150</v>
      </c>
      <c r="AU255" s="250" t="s">
        <v>83</v>
      </c>
      <c r="AV255" s="13" t="s">
        <v>83</v>
      </c>
      <c r="AW255" s="13" t="s">
        <v>30</v>
      </c>
      <c r="AX255" s="13" t="s">
        <v>73</v>
      </c>
      <c r="AY255" s="250" t="s">
        <v>134</v>
      </c>
    </row>
    <row r="256" s="14" customFormat="1">
      <c r="A256" s="14"/>
      <c r="B256" s="251"/>
      <c r="C256" s="252"/>
      <c r="D256" s="234" t="s">
        <v>150</v>
      </c>
      <c r="E256" s="253" t="s">
        <v>1</v>
      </c>
      <c r="F256" s="254" t="s">
        <v>152</v>
      </c>
      <c r="G256" s="252"/>
      <c r="H256" s="255">
        <v>16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150</v>
      </c>
      <c r="AU256" s="261" t="s">
        <v>83</v>
      </c>
      <c r="AV256" s="14" t="s">
        <v>140</v>
      </c>
      <c r="AW256" s="14" t="s">
        <v>30</v>
      </c>
      <c r="AX256" s="14" t="s">
        <v>81</v>
      </c>
      <c r="AY256" s="261" t="s">
        <v>134</v>
      </c>
    </row>
    <row r="257" s="2" customFormat="1" ht="24.15" customHeight="1">
      <c r="A257" s="39"/>
      <c r="B257" s="40"/>
      <c r="C257" s="220" t="s">
        <v>478</v>
      </c>
      <c r="D257" s="220" t="s">
        <v>136</v>
      </c>
      <c r="E257" s="221" t="s">
        <v>870</v>
      </c>
      <c r="F257" s="222" t="s">
        <v>871</v>
      </c>
      <c r="G257" s="223" t="s">
        <v>328</v>
      </c>
      <c r="H257" s="224">
        <v>14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0.051110000000000003</v>
      </c>
      <c r="R257" s="230">
        <f>Q257*H257</f>
        <v>0.71554000000000006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140</v>
      </c>
      <c r="AT257" s="232" t="s">
        <v>136</v>
      </c>
      <c r="AU257" s="232" t="s">
        <v>83</v>
      </c>
      <c r="AY257" s="18" t="s">
        <v>134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81</v>
      </c>
      <c r="BK257" s="233">
        <f>ROUND(I257*H257,2)</f>
        <v>0</v>
      </c>
      <c r="BL257" s="18" t="s">
        <v>140</v>
      </c>
      <c r="BM257" s="232" t="s">
        <v>481</v>
      </c>
    </row>
    <row r="258" s="2" customFormat="1">
      <c r="A258" s="39"/>
      <c r="B258" s="40"/>
      <c r="C258" s="41"/>
      <c r="D258" s="234" t="s">
        <v>141</v>
      </c>
      <c r="E258" s="41"/>
      <c r="F258" s="235" t="s">
        <v>871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141</v>
      </c>
      <c r="AU258" s="18" t="s">
        <v>83</v>
      </c>
    </row>
    <row r="259" s="13" customFormat="1">
      <c r="A259" s="13"/>
      <c r="B259" s="240"/>
      <c r="C259" s="241"/>
      <c r="D259" s="234" t="s">
        <v>150</v>
      </c>
      <c r="E259" s="242" t="s">
        <v>1</v>
      </c>
      <c r="F259" s="243" t="s">
        <v>872</v>
      </c>
      <c r="G259" s="241"/>
      <c r="H259" s="244">
        <v>14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150</v>
      </c>
      <c r="AU259" s="250" t="s">
        <v>83</v>
      </c>
      <c r="AV259" s="13" t="s">
        <v>83</v>
      </c>
      <c r="AW259" s="13" t="s">
        <v>30</v>
      </c>
      <c r="AX259" s="13" t="s">
        <v>73</v>
      </c>
      <c r="AY259" s="250" t="s">
        <v>134</v>
      </c>
    </row>
    <row r="260" s="14" customFormat="1">
      <c r="A260" s="14"/>
      <c r="B260" s="251"/>
      <c r="C260" s="252"/>
      <c r="D260" s="234" t="s">
        <v>150</v>
      </c>
      <c r="E260" s="253" t="s">
        <v>1</v>
      </c>
      <c r="F260" s="254" t="s">
        <v>152</v>
      </c>
      <c r="G260" s="252"/>
      <c r="H260" s="255">
        <v>14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150</v>
      </c>
      <c r="AU260" s="261" t="s">
        <v>83</v>
      </c>
      <c r="AV260" s="14" t="s">
        <v>140</v>
      </c>
      <c r="AW260" s="14" t="s">
        <v>30</v>
      </c>
      <c r="AX260" s="14" t="s">
        <v>81</v>
      </c>
      <c r="AY260" s="261" t="s">
        <v>134</v>
      </c>
    </row>
    <row r="261" s="2" customFormat="1" ht="16.5" customHeight="1">
      <c r="A261" s="39"/>
      <c r="B261" s="40"/>
      <c r="C261" s="220" t="s">
        <v>227</v>
      </c>
      <c r="D261" s="220" t="s">
        <v>136</v>
      </c>
      <c r="E261" s="221" t="s">
        <v>873</v>
      </c>
      <c r="F261" s="222" t="s">
        <v>874</v>
      </c>
      <c r="G261" s="223" t="s">
        <v>339</v>
      </c>
      <c r="H261" s="224">
        <v>4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140</v>
      </c>
      <c r="AT261" s="232" t="s">
        <v>136</v>
      </c>
      <c r="AU261" s="232" t="s">
        <v>83</v>
      </c>
      <c r="AY261" s="18" t="s">
        <v>134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81</v>
      </c>
      <c r="BK261" s="233">
        <f>ROUND(I261*H261,2)</f>
        <v>0</v>
      </c>
      <c r="BL261" s="18" t="s">
        <v>140</v>
      </c>
      <c r="BM261" s="232" t="s">
        <v>485</v>
      </c>
    </row>
    <row r="262" s="2" customFormat="1">
      <c r="A262" s="39"/>
      <c r="B262" s="40"/>
      <c r="C262" s="41"/>
      <c r="D262" s="234" t="s">
        <v>141</v>
      </c>
      <c r="E262" s="41"/>
      <c r="F262" s="235" t="s">
        <v>874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141</v>
      </c>
      <c r="AU262" s="18" t="s">
        <v>83</v>
      </c>
    </row>
    <row r="263" s="2" customFormat="1" ht="24.15" customHeight="1">
      <c r="A263" s="39"/>
      <c r="B263" s="40"/>
      <c r="C263" s="220" t="s">
        <v>489</v>
      </c>
      <c r="D263" s="220" t="s">
        <v>136</v>
      </c>
      <c r="E263" s="221" t="s">
        <v>875</v>
      </c>
      <c r="F263" s="222" t="s">
        <v>876</v>
      </c>
      <c r="G263" s="223" t="s">
        <v>339</v>
      </c>
      <c r="H263" s="224">
        <v>4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0.00036000000000000002</v>
      </c>
      <c r="R263" s="230">
        <f>Q263*H263</f>
        <v>0.0014400000000000001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140</v>
      </c>
      <c r="AT263" s="232" t="s">
        <v>136</v>
      </c>
      <c r="AU263" s="232" t="s">
        <v>83</v>
      </c>
      <c r="AY263" s="18" t="s">
        <v>134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81</v>
      </c>
      <c r="BK263" s="233">
        <f>ROUND(I263*H263,2)</f>
        <v>0</v>
      </c>
      <c r="BL263" s="18" t="s">
        <v>140</v>
      </c>
      <c r="BM263" s="232" t="s">
        <v>492</v>
      </c>
    </row>
    <row r="264" s="2" customFormat="1">
      <c r="A264" s="39"/>
      <c r="B264" s="40"/>
      <c r="C264" s="41"/>
      <c r="D264" s="234" t="s">
        <v>141</v>
      </c>
      <c r="E264" s="41"/>
      <c r="F264" s="235" t="s">
        <v>876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83</v>
      </c>
    </row>
    <row r="265" s="13" customFormat="1">
      <c r="A265" s="13"/>
      <c r="B265" s="240"/>
      <c r="C265" s="241"/>
      <c r="D265" s="234" t="s">
        <v>150</v>
      </c>
      <c r="E265" s="242" t="s">
        <v>1</v>
      </c>
      <c r="F265" s="243" t="s">
        <v>877</v>
      </c>
      <c r="G265" s="241"/>
      <c r="H265" s="244">
        <v>4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150</v>
      </c>
      <c r="AU265" s="250" t="s">
        <v>83</v>
      </c>
      <c r="AV265" s="13" t="s">
        <v>83</v>
      </c>
      <c r="AW265" s="13" t="s">
        <v>30</v>
      </c>
      <c r="AX265" s="13" t="s">
        <v>73</v>
      </c>
      <c r="AY265" s="250" t="s">
        <v>134</v>
      </c>
    </row>
    <row r="266" s="14" customFormat="1">
      <c r="A266" s="14"/>
      <c r="B266" s="251"/>
      <c r="C266" s="252"/>
      <c r="D266" s="234" t="s">
        <v>150</v>
      </c>
      <c r="E266" s="253" t="s">
        <v>1</v>
      </c>
      <c r="F266" s="254" t="s">
        <v>152</v>
      </c>
      <c r="G266" s="252"/>
      <c r="H266" s="255">
        <v>4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150</v>
      </c>
      <c r="AU266" s="261" t="s">
        <v>83</v>
      </c>
      <c r="AV266" s="14" t="s">
        <v>140</v>
      </c>
      <c r="AW266" s="14" t="s">
        <v>30</v>
      </c>
      <c r="AX266" s="14" t="s">
        <v>81</v>
      </c>
      <c r="AY266" s="261" t="s">
        <v>134</v>
      </c>
    </row>
    <row r="267" s="2" customFormat="1" ht="16.5" customHeight="1">
      <c r="A267" s="39"/>
      <c r="B267" s="40"/>
      <c r="C267" s="266" t="s">
        <v>233</v>
      </c>
      <c r="D267" s="266" t="s">
        <v>322</v>
      </c>
      <c r="E267" s="267" t="s">
        <v>878</v>
      </c>
      <c r="F267" s="268" t="s">
        <v>879</v>
      </c>
      <c r="G267" s="269" t="s">
        <v>339</v>
      </c>
      <c r="H267" s="270">
        <v>4</v>
      </c>
      <c r="I267" s="271"/>
      <c r="J267" s="272">
        <f>ROUND(I267*H267,2)</f>
        <v>0</v>
      </c>
      <c r="K267" s="273"/>
      <c r="L267" s="274"/>
      <c r="M267" s="275" t="s">
        <v>1</v>
      </c>
      <c r="N267" s="276" t="s">
        <v>38</v>
      </c>
      <c r="O267" s="92"/>
      <c r="P267" s="230">
        <f>O267*H267</f>
        <v>0</v>
      </c>
      <c r="Q267" s="230">
        <v>0.0025000000000000001</v>
      </c>
      <c r="R267" s="230">
        <f>Q267*H267</f>
        <v>0.01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162</v>
      </c>
      <c r="AT267" s="232" t="s">
        <v>322</v>
      </c>
      <c r="AU267" s="232" t="s">
        <v>83</v>
      </c>
      <c r="AY267" s="18" t="s">
        <v>134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81</v>
      </c>
      <c r="BK267" s="233">
        <f>ROUND(I267*H267,2)</f>
        <v>0</v>
      </c>
      <c r="BL267" s="18" t="s">
        <v>140</v>
      </c>
      <c r="BM267" s="232" t="s">
        <v>497</v>
      </c>
    </row>
    <row r="268" s="2" customFormat="1">
      <c r="A268" s="39"/>
      <c r="B268" s="40"/>
      <c r="C268" s="41"/>
      <c r="D268" s="234" t="s">
        <v>141</v>
      </c>
      <c r="E268" s="41"/>
      <c r="F268" s="235" t="s">
        <v>879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141</v>
      </c>
      <c r="AU268" s="18" t="s">
        <v>83</v>
      </c>
    </row>
    <row r="269" s="2" customFormat="1" ht="33" customHeight="1">
      <c r="A269" s="39"/>
      <c r="B269" s="40"/>
      <c r="C269" s="220" t="s">
        <v>499</v>
      </c>
      <c r="D269" s="220" t="s">
        <v>136</v>
      </c>
      <c r="E269" s="221" t="s">
        <v>880</v>
      </c>
      <c r="F269" s="222" t="s">
        <v>881</v>
      </c>
      <c r="G269" s="223" t="s">
        <v>328</v>
      </c>
      <c r="H269" s="224">
        <v>20.5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0.16850000000000001</v>
      </c>
      <c r="R269" s="230">
        <f>Q269*H269</f>
        <v>3.45425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140</v>
      </c>
      <c r="AT269" s="232" t="s">
        <v>136</v>
      </c>
      <c r="AU269" s="232" t="s">
        <v>83</v>
      </c>
      <c r="AY269" s="18" t="s">
        <v>134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81</v>
      </c>
      <c r="BK269" s="233">
        <f>ROUND(I269*H269,2)</f>
        <v>0</v>
      </c>
      <c r="BL269" s="18" t="s">
        <v>140</v>
      </c>
      <c r="BM269" s="232" t="s">
        <v>500</v>
      </c>
    </row>
    <row r="270" s="2" customFormat="1">
      <c r="A270" s="39"/>
      <c r="B270" s="40"/>
      <c r="C270" s="41"/>
      <c r="D270" s="234" t="s">
        <v>141</v>
      </c>
      <c r="E270" s="41"/>
      <c r="F270" s="235" t="s">
        <v>881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141</v>
      </c>
      <c r="AU270" s="18" t="s">
        <v>83</v>
      </c>
    </row>
    <row r="271" s="2" customFormat="1">
      <c r="A271" s="39"/>
      <c r="B271" s="40"/>
      <c r="C271" s="41"/>
      <c r="D271" s="234" t="s">
        <v>143</v>
      </c>
      <c r="E271" s="41"/>
      <c r="F271" s="239" t="s">
        <v>882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143</v>
      </c>
      <c r="AU271" s="18" t="s">
        <v>83</v>
      </c>
    </row>
    <row r="272" s="13" customFormat="1">
      <c r="A272" s="13"/>
      <c r="B272" s="240"/>
      <c r="C272" s="241"/>
      <c r="D272" s="234" t="s">
        <v>150</v>
      </c>
      <c r="E272" s="242" t="s">
        <v>1</v>
      </c>
      <c r="F272" s="243" t="s">
        <v>883</v>
      </c>
      <c r="G272" s="241"/>
      <c r="H272" s="244">
        <v>20.5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150</v>
      </c>
      <c r="AU272" s="250" t="s">
        <v>83</v>
      </c>
      <c r="AV272" s="13" t="s">
        <v>83</v>
      </c>
      <c r="AW272" s="13" t="s">
        <v>30</v>
      </c>
      <c r="AX272" s="13" t="s">
        <v>73</v>
      </c>
      <c r="AY272" s="250" t="s">
        <v>134</v>
      </c>
    </row>
    <row r="273" s="14" customFormat="1">
      <c r="A273" s="14"/>
      <c r="B273" s="251"/>
      <c r="C273" s="252"/>
      <c r="D273" s="234" t="s">
        <v>150</v>
      </c>
      <c r="E273" s="253" t="s">
        <v>1</v>
      </c>
      <c r="F273" s="254" t="s">
        <v>152</v>
      </c>
      <c r="G273" s="252"/>
      <c r="H273" s="255">
        <v>20.5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150</v>
      </c>
      <c r="AU273" s="261" t="s">
        <v>83</v>
      </c>
      <c r="AV273" s="14" t="s">
        <v>140</v>
      </c>
      <c r="AW273" s="14" t="s">
        <v>30</v>
      </c>
      <c r="AX273" s="14" t="s">
        <v>81</v>
      </c>
      <c r="AY273" s="261" t="s">
        <v>134</v>
      </c>
    </row>
    <row r="274" s="2" customFormat="1" ht="16.5" customHeight="1">
      <c r="A274" s="39"/>
      <c r="B274" s="40"/>
      <c r="C274" s="266" t="s">
        <v>238</v>
      </c>
      <c r="D274" s="266" t="s">
        <v>322</v>
      </c>
      <c r="E274" s="267" t="s">
        <v>884</v>
      </c>
      <c r="F274" s="268" t="s">
        <v>885</v>
      </c>
      <c r="G274" s="269" t="s">
        <v>328</v>
      </c>
      <c r="H274" s="270">
        <v>20.91</v>
      </c>
      <c r="I274" s="271"/>
      <c r="J274" s="272">
        <f>ROUND(I274*H274,2)</f>
        <v>0</v>
      </c>
      <c r="K274" s="273"/>
      <c r="L274" s="274"/>
      <c r="M274" s="275" t="s">
        <v>1</v>
      </c>
      <c r="N274" s="276" t="s">
        <v>38</v>
      </c>
      <c r="O274" s="92"/>
      <c r="P274" s="230">
        <f>O274*H274</f>
        <v>0</v>
      </c>
      <c r="Q274" s="230">
        <v>0.080000000000000002</v>
      </c>
      <c r="R274" s="230">
        <f>Q274*H274</f>
        <v>1.6728000000000001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162</v>
      </c>
      <c r="AT274" s="232" t="s">
        <v>322</v>
      </c>
      <c r="AU274" s="232" t="s">
        <v>83</v>
      </c>
      <c r="AY274" s="18" t="s">
        <v>134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81</v>
      </c>
      <c r="BK274" s="233">
        <f>ROUND(I274*H274,2)</f>
        <v>0</v>
      </c>
      <c r="BL274" s="18" t="s">
        <v>140</v>
      </c>
      <c r="BM274" s="232" t="s">
        <v>504</v>
      </c>
    </row>
    <row r="275" s="2" customFormat="1">
      <c r="A275" s="39"/>
      <c r="B275" s="40"/>
      <c r="C275" s="41"/>
      <c r="D275" s="234" t="s">
        <v>141</v>
      </c>
      <c r="E275" s="41"/>
      <c r="F275" s="235" t="s">
        <v>885</v>
      </c>
      <c r="G275" s="41"/>
      <c r="H275" s="41"/>
      <c r="I275" s="236"/>
      <c r="J275" s="41"/>
      <c r="K275" s="41"/>
      <c r="L275" s="45"/>
      <c r="M275" s="237"/>
      <c r="N275" s="23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141</v>
      </c>
      <c r="AU275" s="18" t="s">
        <v>83</v>
      </c>
    </row>
    <row r="276" s="13" customFormat="1">
      <c r="A276" s="13"/>
      <c r="B276" s="240"/>
      <c r="C276" s="241"/>
      <c r="D276" s="234" t="s">
        <v>150</v>
      </c>
      <c r="E276" s="242" t="s">
        <v>1</v>
      </c>
      <c r="F276" s="243" t="s">
        <v>886</v>
      </c>
      <c r="G276" s="241"/>
      <c r="H276" s="244">
        <v>20.91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150</v>
      </c>
      <c r="AU276" s="250" t="s">
        <v>83</v>
      </c>
      <c r="AV276" s="13" t="s">
        <v>83</v>
      </c>
      <c r="AW276" s="13" t="s">
        <v>30</v>
      </c>
      <c r="AX276" s="13" t="s">
        <v>73</v>
      </c>
      <c r="AY276" s="250" t="s">
        <v>134</v>
      </c>
    </row>
    <row r="277" s="14" customFormat="1">
      <c r="A277" s="14"/>
      <c r="B277" s="251"/>
      <c r="C277" s="252"/>
      <c r="D277" s="234" t="s">
        <v>150</v>
      </c>
      <c r="E277" s="253" t="s">
        <v>1</v>
      </c>
      <c r="F277" s="254" t="s">
        <v>152</v>
      </c>
      <c r="G277" s="252"/>
      <c r="H277" s="255">
        <v>20.91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150</v>
      </c>
      <c r="AU277" s="261" t="s">
        <v>83</v>
      </c>
      <c r="AV277" s="14" t="s">
        <v>140</v>
      </c>
      <c r="AW277" s="14" t="s">
        <v>30</v>
      </c>
      <c r="AX277" s="14" t="s">
        <v>81</v>
      </c>
      <c r="AY277" s="261" t="s">
        <v>134</v>
      </c>
    </row>
    <row r="278" s="2" customFormat="1" ht="33" customHeight="1">
      <c r="A278" s="39"/>
      <c r="B278" s="40"/>
      <c r="C278" s="220" t="s">
        <v>507</v>
      </c>
      <c r="D278" s="220" t="s">
        <v>136</v>
      </c>
      <c r="E278" s="221" t="s">
        <v>887</v>
      </c>
      <c r="F278" s="222" t="s">
        <v>888</v>
      </c>
      <c r="G278" s="223" t="s">
        <v>328</v>
      </c>
      <c r="H278" s="224">
        <v>57.659999999999997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0.14041999999999999</v>
      </c>
      <c r="R278" s="230">
        <f>Q278*H278</f>
        <v>8.096617199999999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140</v>
      </c>
      <c r="AT278" s="232" t="s">
        <v>136</v>
      </c>
      <c r="AU278" s="232" t="s">
        <v>83</v>
      </c>
      <c r="AY278" s="18" t="s">
        <v>134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81</v>
      </c>
      <c r="BK278" s="233">
        <f>ROUND(I278*H278,2)</f>
        <v>0</v>
      </c>
      <c r="BL278" s="18" t="s">
        <v>140</v>
      </c>
      <c r="BM278" s="232" t="s">
        <v>510</v>
      </c>
    </row>
    <row r="279" s="2" customFormat="1">
      <c r="A279" s="39"/>
      <c r="B279" s="40"/>
      <c r="C279" s="41"/>
      <c r="D279" s="234" t="s">
        <v>141</v>
      </c>
      <c r="E279" s="41"/>
      <c r="F279" s="235" t="s">
        <v>888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141</v>
      </c>
      <c r="AU279" s="18" t="s">
        <v>83</v>
      </c>
    </row>
    <row r="280" s="15" customFormat="1">
      <c r="A280" s="15"/>
      <c r="B280" s="277"/>
      <c r="C280" s="278"/>
      <c r="D280" s="234" t="s">
        <v>150</v>
      </c>
      <c r="E280" s="279" t="s">
        <v>1</v>
      </c>
      <c r="F280" s="280" t="s">
        <v>889</v>
      </c>
      <c r="G280" s="278"/>
      <c r="H280" s="279" t="s">
        <v>1</v>
      </c>
      <c r="I280" s="281"/>
      <c r="J280" s="278"/>
      <c r="K280" s="278"/>
      <c r="L280" s="282"/>
      <c r="M280" s="283"/>
      <c r="N280" s="284"/>
      <c r="O280" s="284"/>
      <c r="P280" s="284"/>
      <c r="Q280" s="284"/>
      <c r="R280" s="284"/>
      <c r="S280" s="284"/>
      <c r="T280" s="28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6" t="s">
        <v>150</v>
      </c>
      <c r="AU280" s="286" t="s">
        <v>83</v>
      </c>
      <c r="AV280" s="15" t="s">
        <v>81</v>
      </c>
      <c r="AW280" s="15" t="s">
        <v>30</v>
      </c>
      <c r="AX280" s="15" t="s">
        <v>73</v>
      </c>
      <c r="AY280" s="286" t="s">
        <v>134</v>
      </c>
    </row>
    <row r="281" s="13" customFormat="1">
      <c r="A281" s="13"/>
      <c r="B281" s="240"/>
      <c r="C281" s="241"/>
      <c r="D281" s="234" t="s">
        <v>150</v>
      </c>
      <c r="E281" s="242" t="s">
        <v>1</v>
      </c>
      <c r="F281" s="243" t="s">
        <v>890</v>
      </c>
      <c r="G281" s="241"/>
      <c r="H281" s="244">
        <v>5.9000000000000004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150</v>
      </c>
      <c r="AU281" s="250" t="s">
        <v>83</v>
      </c>
      <c r="AV281" s="13" t="s">
        <v>83</v>
      </c>
      <c r="AW281" s="13" t="s">
        <v>30</v>
      </c>
      <c r="AX281" s="13" t="s">
        <v>73</v>
      </c>
      <c r="AY281" s="250" t="s">
        <v>134</v>
      </c>
    </row>
    <row r="282" s="13" customFormat="1">
      <c r="A282" s="13"/>
      <c r="B282" s="240"/>
      <c r="C282" s="241"/>
      <c r="D282" s="234" t="s">
        <v>150</v>
      </c>
      <c r="E282" s="242" t="s">
        <v>1</v>
      </c>
      <c r="F282" s="243" t="s">
        <v>891</v>
      </c>
      <c r="G282" s="241"/>
      <c r="H282" s="244">
        <v>11.76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150</v>
      </c>
      <c r="AU282" s="250" t="s">
        <v>83</v>
      </c>
      <c r="AV282" s="13" t="s">
        <v>83</v>
      </c>
      <c r="AW282" s="13" t="s">
        <v>30</v>
      </c>
      <c r="AX282" s="13" t="s">
        <v>73</v>
      </c>
      <c r="AY282" s="250" t="s">
        <v>134</v>
      </c>
    </row>
    <row r="283" s="13" customFormat="1">
      <c r="A283" s="13"/>
      <c r="B283" s="240"/>
      <c r="C283" s="241"/>
      <c r="D283" s="234" t="s">
        <v>150</v>
      </c>
      <c r="E283" s="242" t="s">
        <v>1</v>
      </c>
      <c r="F283" s="243" t="s">
        <v>892</v>
      </c>
      <c r="G283" s="241"/>
      <c r="H283" s="244">
        <v>23.199999999999999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150</v>
      </c>
      <c r="AU283" s="250" t="s">
        <v>83</v>
      </c>
      <c r="AV283" s="13" t="s">
        <v>83</v>
      </c>
      <c r="AW283" s="13" t="s">
        <v>30</v>
      </c>
      <c r="AX283" s="13" t="s">
        <v>73</v>
      </c>
      <c r="AY283" s="250" t="s">
        <v>134</v>
      </c>
    </row>
    <row r="284" s="13" customFormat="1">
      <c r="A284" s="13"/>
      <c r="B284" s="240"/>
      <c r="C284" s="241"/>
      <c r="D284" s="234" t="s">
        <v>150</v>
      </c>
      <c r="E284" s="242" t="s">
        <v>1</v>
      </c>
      <c r="F284" s="243" t="s">
        <v>893</v>
      </c>
      <c r="G284" s="241"/>
      <c r="H284" s="244">
        <v>16.800000000000001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150</v>
      </c>
      <c r="AU284" s="250" t="s">
        <v>83</v>
      </c>
      <c r="AV284" s="13" t="s">
        <v>83</v>
      </c>
      <c r="AW284" s="13" t="s">
        <v>30</v>
      </c>
      <c r="AX284" s="13" t="s">
        <v>73</v>
      </c>
      <c r="AY284" s="250" t="s">
        <v>134</v>
      </c>
    </row>
    <row r="285" s="14" customFormat="1">
      <c r="A285" s="14"/>
      <c r="B285" s="251"/>
      <c r="C285" s="252"/>
      <c r="D285" s="234" t="s">
        <v>150</v>
      </c>
      <c r="E285" s="253" t="s">
        <v>1</v>
      </c>
      <c r="F285" s="254" t="s">
        <v>152</v>
      </c>
      <c r="G285" s="252"/>
      <c r="H285" s="255">
        <v>57.659999999999997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150</v>
      </c>
      <c r="AU285" s="261" t="s">
        <v>83</v>
      </c>
      <c r="AV285" s="14" t="s">
        <v>140</v>
      </c>
      <c r="AW285" s="14" t="s">
        <v>30</v>
      </c>
      <c r="AX285" s="14" t="s">
        <v>81</v>
      </c>
      <c r="AY285" s="261" t="s">
        <v>134</v>
      </c>
    </row>
    <row r="286" s="2" customFormat="1" ht="21.75" customHeight="1">
      <c r="A286" s="39"/>
      <c r="B286" s="40"/>
      <c r="C286" s="266" t="s">
        <v>243</v>
      </c>
      <c r="D286" s="266" t="s">
        <v>322</v>
      </c>
      <c r="E286" s="267" t="s">
        <v>894</v>
      </c>
      <c r="F286" s="268" t="s">
        <v>895</v>
      </c>
      <c r="G286" s="269" t="s">
        <v>328</v>
      </c>
      <c r="H286" s="270">
        <v>58.813000000000002</v>
      </c>
      <c r="I286" s="271"/>
      <c r="J286" s="272">
        <f>ROUND(I286*H286,2)</f>
        <v>0</v>
      </c>
      <c r="K286" s="273"/>
      <c r="L286" s="274"/>
      <c r="M286" s="275" t="s">
        <v>1</v>
      </c>
      <c r="N286" s="276" t="s">
        <v>38</v>
      </c>
      <c r="O286" s="92"/>
      <c r="P286" s="230">
        <f>O286*H286</f>
        <v>0</v>
      </c>
      <c r="Q286" s="230">
        <v>0.048000000000000001</v>
      </c>
      <c r="R286" s="230">
        <f>Q286*H286</f>
        <v>2.8230240000000002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162</v>
      </c>
      <c r="AT286" s="232" t="s">
        <v>322</v>
      </c>
      <c r="AU286" s="232" t="s">
        <v>83</v>
      </c>
      <c r="AY286" s="18" t="s">
        <v>134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81</v>
      </c>
      <c r="BK286" s="233">
        <f>ROUND(I286*H286,2)</f>
        <v>0</v>
      </c>
      <c r="BL286" s="18" t="s">
        <v>140</v>
      </c>
      <c r="BM286" s="232" t="s">
        <v>329</v>
      </c>
    </row>
    <row r="287" s="2" customFormat="1">
      <c r="A287" s="39"/>
      <c r="B287" s="40"/>
      <c r="C287" s="41"/>
      <c r="D287" s="234" t="s">
        <v>141</v>
      </c>
      <c r="E287" s="41"/>
      <c r="F287" s="235" t="s">
        <v>895</v>
      </c>
      <c r="G287" s="41"/>
      <c r="H287" s="41"/>
      <c r="I287" s="236"/>
      <c r="J287" s="41"/>
      <c r="K287" s="41"/>
      <c r="L287" s="45"/>
      <c r="M287" s="237"/>
      <c r="N287" s="23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141</v>
      </c>
      <c r="AU287" s="18" t="s">
        <v>83</v>
      </c>
    </row>
    <row r="288" s="13" customFormat="1">
      <c r="A288" s="13"/>
      <c r="B288" s="240"/>
      <c r="C288" s="241"/>
      <c r="D288" s="234" t="s">
        <v>150</v>
      </c>
      <c r="E288" s="242" t="s">
        <v>1</v>
      </c>
      <c r="F288" s="243" t="s">
        <v>896</v>
      </c>
      <c r="G288" s="241"/>
      <c r="H288" s="244">
        <v>58.813000000000002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150</v>
      </c>
      <c r="AU288" s="250" t="s">
        <v>83</v>
      </c>
      <c r="AV288" s="13" t="s">
        <v>83</v>
      </c>
      <c r="AW288" s="13" t="s">
        <v>30</v>
      </c>
      <c r="AX288" s="13" t="s">
        <v>73</v>
      </c>
      <c r="AY288" s="250" t="s">
        <v>134</v>
      </c>
    </row>
    <row r="289" s="14" customFormat="1">
      <c r="A289" s="14"/>
      <c r="B289" s="251"/>
      <c r="C289" s="252"/>
      <c r="D289" s="234" t="s">
        <v>150</v>
      </c>
      <c r="E289" s="253" t="s">
        <v>1</v>
      </c>
      <c r="F289" s="254" t="s">
        <v>152</v>
      </c>
      <c r="G289" s="252"/>
      <c r="H289" s="255">
        <v>58.813000000000002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150</v>
      </c>
      <c r="AU289" s="261" t="s">
        <v>83</v>
      </c>
      <c r="AV289" s="14" t="s">
        <v>140</v>
      </c>
      <c r="AW289" s="14" t="s">
        <v>30</v>
      </c>
      <c r="AX289" s="14" t="s">
        <v>81</v>
      </c>
      <c r="AY289" s="261" t="s">
        <v>134</v>
      </c>
    </row>
    <row r="290" s="2" customFormat="1" ht="24.15" customHeight="1">
      <c r="A290" s="39"/>
      <c r="B290" s="40"/>
      <c r="C290" s="220" t="s">
        <v>520</v>
      </c>
      <c r="D290" s="220" t="s">
        <v>136</v>
      </c>
      <c r="E290" s="221" t="s">
        <v>897</v>
      </c>
      <c r="F290" s="222" t="s">
        <v>898</v>
      </c>
      <c r="G290" s="223" t="s">
        <v>328</v>
      </c>
      <c r="H290" s="224">
        <v>34.5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38</v>
      </c>
      <c r="O290" s="92"/>
      <c r="P290" s="230">
        <f>O290*H290</f>
        <v>0</v>
      </c>
      <c r="Q290" s="230">
        <v>0.00034000000000000002</v>
      </c>
      <c r="R290" s="230">
        <f>Q290*H290</f>
        <v>0.011730000000000001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140</v>
      </c>
      <c r="AT290" s="232" t="s">
        <v>136</v>
      </c>
      <c r="AU290" s="232" t="s">
        <v>83</v>
      </c>
      <c r="AY290" s="18" t="s">
        <v>134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81</v>
      </c>
      <c r="BK290" s="233">
        <f>ROUND(I290*H290,2)</f>
        <v>0</v>
      </c>
      <c r="BL290" s="18" t="s">
        <v>140</v>
      </c>
      <c r="BM290" s="232" t="s">
        <v>523</v>
      </c>
    </row>
    <row r="291" s="2" customFormat="1">
      <c r="A291" s="39"/>
      <c r="B291" s="40"/>
      <c r="C291" s="41"/>
      <c r="D291" s="234" t="s">
        <v>141</v>
      </c>
      <c r="E291" s="41"/>
      <c r="F291" s="235" t="s">
        <v>898</v>
      </c>
      <c r="G291" s="41"/>
      <c r="H291" s="41"/>
      <c r="I291" s="236"/>
      <c r="J291" s="41"/>
      <c r="K291" s="41"/>
      <c r="L291" s="45"/>
      <c r="M291" s="237"/>
      <c r="N291" s="23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141</v>
      </c>
      <c r="AU291" s="18" t="s">
        <v>83</v>
      </c>
    </row>
    <row r="292" s="2" customFormat="1">
      <c r="A292" s="39"/>
      <c r="B292" s="40"/>
      <c r="C292" s="41"/>
      <c r="D292" s="234" t="s">
        <v>143</v>
      </c>
      <c r="E292" s="41"/>
      <c r="F292" s="239" t="s">
        <v>899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143</v>
      </c>
      <c r="AU292" s="18" t="s">
        <v>83</v>
      </c>
    </row>
    <row r="293" s="13" customFormat="1">
      <c r="A293" s="13"/>
      <c r="B293" s="240"/>
      <c r="C293" s="241"/>
      <c r="D293" s="234" t="s">
        <v>150</v>
      </c>
      <c r="E293" s="242" t="s">
        <v>1</v>
      </c>
      <c r="F293" s="243" t="s">
        <v>900</v>
      </c>
      <c r="G293" s="241"/>
      <c r="H293" s="244">
        <v>14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150</v>
      </c>
      <c r="AU293" s="250" t="s">
        <v>83</v>
      </c>
      <c r="AV293" s="13" t="s">
        <v>83</v>
      </c>
      <c r="AW293" s="13" t="s">
        <v>30</v>
      </c>
      <c r="AX293" s="13" t="s">
        <v>73</v>
      </c>
      <c r="AY293" s="250" t="s">
        <v>134</v>
      </c>
    </row>
    <row r="294" s="13" customFormat="1">
      <c r="A294" s="13"/>
      <c r="B294" s="240"/>
      <c r="C294" s="241"/>
      <c r="D294" s="234" t="s">
        <v>150</v>
      </c>
      <c r="E294" s="242" t="s">
        <v>1</v>
      </c>
      <c r="F294" s="243" t="s">
        <v>901</v>
      </c>
      <c r="G294" s="241"/>
      <c r="H294" s="244">
        <v>20.5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150</v>
      </c>
      <c r="AU294" s="250" t="s">
        <v>83</v>
      </c>
      <c r="AV294" s="13" t="s">
        <v>83</v>
      </c>
      <c r="AW294" s="13" t="s">
        <v>30</v>
      </c>
      <c r="AX294" s="13" t="s">
        <v>73</v>
      </c>
      <c r="AY294" s="250" t="s">
        <v>134</v>
      </c>
    </row>
    <row r="295" s="14" customFormat="1">
      <c r="A295" s="14"/>
      <c r="B295" s="251"/>
      <c r="C295" s="252"/>
      <c r="D295" s="234" t="s">
        <v>150</v>
      </c>
      <c r="E295" s="253" t="s">
        <v>1</v>
      </c>
      <c r="F295" s="254" t="s">
        <v>152</v>
      </c>
      <c r="G295" s="252"/>
      <c r="H295" s="255">
        <v>34.5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150</v>
      </c>
      <c r="AU295" s="261" t="s">
        <v>83</v>
      </c>
      <c r="AV295" s="14" t="s">
        <v>140</v>
      </c>
      <c r="AW295" s="14" t="s">
        <v>30</v>
      </c>
      <c r="AX295" s="14" t="s">
        <v>81</v>
      </c>
      <c r="AY295" s="261" t="s">
        <v>134</v>
      </c>
    </row>
    <row r="296" s="2" customFormat="1" ht="24.15" customHeight="1">
      <c r="A296" s="39"/>
      <c r="B296" s="40"/>
      <c r="C296" s="220" t="s">
        <v>252</v>
      </c>
      <c r="D296" s="220" t="s">
        <v>136</v>
      </c>
      <c r="E296" s="221" t="s">
        <v>684</v>
      </c>
      <c r="F296" s="222" t="s">
        <v>685</v>
      </c>
      <c r="G296" s="223" t="s">
        <v>328</v>
      </c>
      <c r="H296" s="224">
        <v>5.8799999999999999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0.16370999999999999</v>
      </c>
      <c r="R296" s="230">
        <f>Q296*H296</f>
        <v>0.96261479999999999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140</v>
      </c>
      <c r="AT296" s="232" t="s">
        <v>136</v>
      </c>
      <c r="AU296" s="232" t="s">
        <v>83</v>
      </c>
      <c r="AY296" s="18" t="s">
        <v>134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81</v>
      </c>
      <c r="BK296" s="233">
        <f>ROUND(I296*H296,2)</f>
        <v>0</v>
      </c>
      <c r="BL296" s="18" t="s">
        <v>140</v>
      </c>
      <c r="BM296" s="232" t="s">
        <v>532</v>
      </c>
    </row>
    <row r="297" s="2" customFormat="1">
      <c r="A297" s="39"/>
      <c r="B297" s="40"/>
      <c r="C297" s="41"/>
      <c r="D297" s="234" t="s">
        <v>141</v>
      </c>
      <c r="E297" s="41"/>
      <c r="F297" s="235" t="s">
        <v>685</v>
      </c>
      <c r="G297" s="41"/>
      <c r="H297" s="41"/>
      <c r="I297" s="236"/>
      <c r="J297" s="41"/>
      <c r="K297" s="41"/>
      <c r="L297" s="45"/>
      <c r="M297" s="237"/>
      <c r="N297" s="23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141</v>
      </c>
      <c r="AU297" s="18" t="s">
        <v>83</v>
      </c>
    </row>
    <row r="298" s="2" customFormat="1">
      <c r="A298" s="39"/>
      <c r="B298" s="40"/>
      <c r="C298" s="41"/>
      <c r="D298" s="234" t="s">
        <v>143</v>
      </c>
      <c r="E298" s="41"/>
      <c r="F298" s="239" t="s">
        <v>902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143</v>
      </c>
      <c r="AU298" s="18" t="s">
        <v>83</v>
      </c>
    </row>
    <row r="299" s="13" customFormat="1">
      <c r="A299" s="13"/>
      <c r="B299" s="240"/>
      <c r="C299" s="241"/>
      <c r="D299" s="234" t="s">
        <v>150</v>
      </c>
      <c r="E299" s="242" t="s">
        <v>1</v>
      </c>
      <c r="F299" s="243" t="s">
        <v>903</v>
      </c>
      <c r="G299" s="241"/>
      <c r="H299" s="244">
        <v>5.8799999999999999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150</v>
      </c>
      <c r="AU299" s="250" t="s">
        <v>83</v>
      </c>
      <c r="AV299" s="13" t="s">
        <v>83</v>
      </c>
      <c r="AW299" s="13" t="s">
        <v>30</v>
      </c>
      <c r="AX299" s="13" t="s">
        <v>73</v>
      </c>
      <c r="AY299" s="250" t="s">
        <v>134</v>
      </c>
    </row>
    <row r="300" s="14" customFormat="1">
      <c r="A300" s="14"/>
      <c r="B300" s="251"/>
      <c r="C300" s="252"/>
      <c r="D300" s="234" t="s">
        <v>150</v>
      </c>
      <c r="E300" s="253" t="s">
        <v>1</v>
      </c>
      <c r="F300" s="254" t="s">
        <v>152</v>
      </c>
      <c r="G300" s="252"/>
      <c r="H300" s="255">
        <v>5.8799999999999999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150</v>
      </c>
      <c r="AU300" s="261" t="s">
        <v>83</v>
      </c>
      <c r="AV300" s="14" t="s">
        <v>140</v>
      </c>
      <c r="AW300" s="14" t="s">
        <v>30</v>
      </c>
      <c r="AX300" s="14" t="s">
        <v>81</v>
      </c>
      <c r="AY300" s="261" t="s">
        <v>134</v>
      </c>
    </row>
    <row r="301" s="2" customFormat="1" ht="16.5" customHeight="1">
      <c r="A301" s="39"/>
      <c r="B301" s="40"/>
      <c r="C301" s="266" t="s">
        <v>535</v>
      </c>
      <c r="D301" s="266" t="s">
        <v>322</v>
      </c>
      <c r="E301" s="267" t="s">
        <v>689</v>
      </c>
      <c r="F301" s="268" t="s">
        <v>690</v>
      </c>
      <c r="G301" s="269" t="s">
        <v>328</v>
      </c>
      <c r="H301" s="270">
        <v>5.8799999999999999</v>
      </c>
      <c r="I301" s="271"/>
      <c r="J301" s="272">
        <f>ROUND(I301*H301,2)</f>
        <v>0</v>
      </c>
      <c r="K301" s="273"/>
      <c r="L301" s="274"/>
      <c r="M301" s="275" t="s">
        <v>1</v>
      </c>
      <c r="N301" s="276" t="s">
        <v>38</v>
      </c>
      <c r="O301" s="92"/>
      <c r="P301" s="230">
        <f>O301*H301</f>
        <v>0</v>
      </c>
      <c r="Q301" s="230">
        <v>0.13400000000000001</v>
      </c>
      <c r="R301" s="230">
        <f>Q301*H301</f>
        <v>0.78792000000000006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162</v>
      </c>
      <c r="AT301" s="232" t="s">
        <v>322</v>
      </c>
      <c r="AU301" s="232" t="s">
        <v>83</v>
      </c>
      <c r="AY301" s="18" t="s">
        <v>134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81</v>
      </c>
      <c r="BK301" s="233">
        <f>ROUND(I301*H301,2)</f>
        <v>0</v>
      </c>
      <c r="BL301" s="18" t="s">
        <v>140</v>
      </c>
      <c r="BM301" s="232" t="s">
        <v>538</v>
      </c>
    </row>
    <row r="302" s="2" customFormat="1">
      <c r="A302" s="39"/>
      <c r="B302" s="40"/>
      <c r="C302" s="41"/>
      <c r="D302" s="234" t="s">
        <v>141</v>
      </c>
      <c r="E302" s="41"/>
      <c r="F302" s="235" t="s">
        <v>690</v>
      </c>
      <c r="G302" s="41"/>
      <c r="H302" s="41"/>
      <c r="I302" s="236"/>
      <c r="J302" s="41"/>
      <c r="K302" s="41"/>
      <c r="L302" s="45"/>
      <c r="M302" s="237"/>
      <c r="N302" s="23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141</v>
      </c>
      <c r="AU302" s="18" t="s">
        <v>83</v>
      </c>
    </row>
    <row r="303" s="12" customFormat="1" ht="22.8" customHeight="1">
      <c r="A303" s="12"/>
      <c r="B303" s="204"/>
      <c r="C303" s="205"/>
      <c r="D303" s="206" t="s">
        <v>72</v>
      </c>
      <c r="E303" s="218" t="s">
        <v>247</v>
      </c>
      <c r="F303" s="218" t="s">
        <v>248</v>
      </c>
      <c r="G303" s="205"/>
      <c r="H303" s="205"/>
      <c r="I303" s="208"/>
      <c r="J303" s="219">
        <f>BK303</f>
        <v>0</v>
      </c>
      <c r="K303" s="205"/>
      <c r="L303" s="210"/>
      <c r="M303" s="211"/>
      <c r="N303" s="212"/>
      <c r="O303" s="212"/>
      <c r="P303" s="213">
        <f>SUM(P304:P307)</f>
        <v>0</v>
      </c>
      <c r="Q303" s="212"/>
      <c r="R303" s="213">
        <f>SUM(R304:R307)</f>
        <v>0</v>
      </c>
      <c r="S303" s="212"/>
      <c r="T303" s="214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5" t="s">
        <v>81</v>
      </c>
      <c r="AT303" s="216" t="s">
        <v>72</v>
      </c>
      <c r="AU303" s="216" t="s">
        <v>81</v>
      </c>
      <c r="AY303" s="215" t="s">
        <v>134</v>
      </c>
      <c r="BK303" s="217">
        <f>SUM(BK304:BK307)</f>
        <v>0</v>
      </c>
    </row>
    <row r="304" s="2" customFormat="1" ht="24.15" customHeight="1">
      <c r="A304" s="39"/>
      <c r="B304" s="40"/>
      <c r="C304" s="220" t="s">
        <v>256</v>
      </c>
      <c r="D304" s="220" t="s">
        <v>136</v>
      </c>
      <c r="E304" s="221" t="s">
        <v>904</v>
      </c>
      <c r="F304" s="222" t="s">
        <v>905</v>
      </c>
      <c r="G304" s="223" t="s">
        <v>186</v>
      </c>
      <c r="H304" s="224">
        <v>412.29700000000003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140</v>
      </c>
      <c r="AT304" s="232" t="s">
        <v>136</v>
      </c>
      <c r="AU304" s="232" t="s">
        <v>83</v>
      </c>
      <c r="AY304" s="18" t="s">
        <v>134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81</v>
      </c>
      <c r="BK304" s="233">
        <f>ROUND(I304*H304,2)</f>
        <v>0</v>
      </c>
      <c r="BL304" s="18" t="s">
        <v>140</v>
      </c>
      <c r="BM304" s="232" t="s">
        <v>545</v>
      </c>
    </row>
    <row r="305" s="2" customFormat="1">
      <c r="A305" s="39"/>
      <c r="B305" s="40"/>
      <c r="C305" s="41"/>
      <c r="D305" s="234" t="s">
        <v>141</v>
      </c>
      <c r="E305" s="41"/>
      <c r="F305" s="235" t="s">
        <v>905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141</v>
      </c>
      <c r="AU305" s="18" t="s">
        <v>83</v>
      </c>
    </row>
    <row r="306" s="2" customFormat="1" ht="33" customHeight="1">
      <c r="A306" s="39"/>
      <c r="B306" s="40"/>
      <c r="C306" s="220" t="s">
        <v>551</v>
      </c>
      <c r="D306" s="220" t="s">
        <v>136</v>
      </c>
      <c r="E306" s="221" t="s">
        <v>906</v>
      </c>
      <c r="F306" s="222" t="s">
        <v>907</v>
      </c>
      <c r="G306" s="223" t="s">
        <v>186</v>
      </c>
      <c r="H306" s="224">
        <v>412.29700000000003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140</v>
      </c>
      <c r="AT306" s="232" t="s">
        <v>136</v>
      </c>
      <c r="AU306" s="232" t="s">
        <v>83</v>
      </c>
      <c r="AY306" s="18" t="s">
        <v>134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81</v>
      </c>
      <c r="BK306" s="233">
        <f>ROUND(I306*H306,2)</f>
        <v>0</v>
      </c>
      <c r="BL306" s="18" t="s">
        <v>140</v>
      </c>
      <c r="BM306" s="232" t="s">
        <v>554</v>
      </c>
    </row>
    <row r="307" s="2" customFormat="1">
      <c r="A307" s="39"/>
      <c r="B307" s="40"/>
      <c r="C307" s="41"/>
      <c r="D307" s="234" t="s">
        <v>141</v>
      </c>
      <c r="E307" s="41"/>
      <c r="F307" s="235" t="s">
        <v>907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141</v>
      </c>
      <c r="AU307" s="18" t="s">
        <v>83</v>
      </c>
    </row>
    <row r="308" s="12" customFormat="1" ht="25.92" customHeight="1">
      <c r="A308" s="12"/>
      <c r="B308" s="204"/>
      <c r="C308" s="205"/>
      <c r="D308" s="206" t="s">
        <v>72</v>
      </c>
      <c r="E308" s="207" t="s">
        <v>258</v>
      </c>
      <c r="F308" s="207" t="s">
        <v>259</v>
      </c>
      <c r="G308" s="205"/>
      <c r="H308" s="205"/>
      <c r="I308" s="208"/>
      <c r="J308" s="209">
        <f>BK308</f>
        <v>0</v>
      </c>
      <c r="K308" s="205"/>
      <c r="L308" s="210"/>
      <c r="M308" s="211"/>
      <c r="N308" s="212"/>
      <c r="O308" s="212"/>
      <c r="P308" s="213">
        <f>P309</f>
        <v>0</v>
      </c>
      <c r="Q308" s="212"/>
      <c r="R308" s="213">
        <f>R309</f>
        <v>0.12626419999999999</v>
      </c>
      <c r="S308" s="212"/>
      <c r="T308" s="214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83</v>
      </c>
      <c r="AT308" s="216" t="s">
        <v>72</v>
      </c>
      <c r="AU308" s="216" t="s">
        <v>73</v>
      </c>
      <c r="AY308" s="215" t="s">
        <v>134</v>
      </c>
      <c r="BK308" s="217">
        <f>BK309</f>
        <v>0</v>
      </c>
    </row>
    <row r="309" s="12" customFormat="1" ht="22.8" customHeight="1">
      <c r="A309" s="12"/>
      <c r="B309" s="204"/>
      <c r="C309" s="205"/>
      <c r="D309" s="206" t="s">
        <v>72</v>
      </c>
      <c r="E309" s="218" t="s">
        <v>260</v>
      </c>
      <c r="F309" s="218" t="s">
        <v>261</v>
      </c>
      <c r="G309" s="205"/>
      <c r="H309" s="205"/>
      <c r="I309" s="208"/>
      <c r="J309" s="219">
        <f>BK309</f>
        <v>0</v>
      </c>
      <c r="K309" s="205"/>
      <c r="L309" s="210"/>
      <c r="M309" s="211"/>
      <c r="N309" s="212"/>
      <c r="O309" s="212"/>
      <c r="P309" s="213">
        <f>SUM(P310:P371)</f>
        <v>0</v>
      </c>
      <c r="Q309" s="212"/>
      <c r="R309" s="213">
        <f>SUM(R310:R371)</f>
        <v>0.12626419999999999</v>
      </c>
      <c r="S309" s="212"/>
      <c r="T309" s="214">
        <f>SUM(T310:T371)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5" t="s">
        <v>83</v>
      </c>
      <c r="AT309" s="216" t="s">
        <v>72</v>
      </c>
      <c r="AU309" s="216" t="s">
        <v>81</v>
      </c>
      <c r="AY309" s="215" t="s">
        <v>134</v>
      </c>
      <c r="BK309" s="217">
        <f>SUM(BK310:BK371)</f>
        <v>0</v>
      </c>
    </row>
    <row r="310" s="2" customFormat="1" ht="24.15" customHeight="1">
      <c r="A310" s="39"/>
      <c r="B310" s="40"/>
      <c r="C310" s="220" t="s">
        <v>330</v>
      </c>
      <c r="D310" s="220" t="s">
        <v>136</v>
      </c>
      <c r="E310" s="221" t="s">
        <v>908</v>
      </c>
      <c r="F310" s="222" t="s">
        <v>909</v>
      </c>
      <c r="G310" s="223" t="s">
        <v>265</v>
      </c>
      <c r="H310" s="224">
        <v>19.440000000000001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187</v>
      </c>
      <c r="AT310" s="232" t="s">
        <v>136</v>
      </c>
      <c r="AU310" s="232" t="s">
        <v>83</v>
      </c>
      <c r="AY310" s="18" t="s">
        <v>134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81</v>
      </c>
      <c r="BK310" s="233">
        <f>ROUND(I310*H310,2)</f>
        <v>0</v>
      </c>
      <c r="BL310" s="18" t="s">
        <v>187</v>
      </c>
      <c r="BM310" s="232" t="s">
        <v>561</v>
      </c>
    </row>
    <row r="311" s="2" customFormat="1">
      <c r="A311" s="39"/>
      <c r="B311" s="40"/>
      <c r="C311" s="41"/>
      <c r="D311" s="234" t="s">
        <v>141</v>
      </c>
      <c r="E311" s="41"/>
      <c r="F311" s="235" t="s">
        <v>909</v>
      </c>
      <c r="G311" s="41"/>
      <c r="H311" s="41"/>
      <c r="I311" s="236"/>
      <c r="J311" s="41"/>
      <c r="K311" s="41"/>
      <c r="L311" s="45"/>
      <c r="M311" s="237"/>
      <c r="N311" s="238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141</v>
      </c>
      <c r="AU311" s="18" t="s">
        <v>83</v>
      </c>
    </row>
    <row r="312" s="15" customFormat="1">
      <c r="A312" s="15"/>
      <c r="B312" s="277"/>
      <c r="C312" s="278"/>
      <c r="D312" s="234" t="s">
        <v>150</v>
      </c>
      <c r="E312" s="279" t="s">
        <v>1</v>
      </c>
      <c r="F312" s="280" t="s">
        <v>910</v>
      </c>
      <c r="G312" s="278"/>
      <c r="H312" s="279" t="s">
        <v>1</v>
      </c>
      <c r="I312" s="281"/>
      <c r="J312" s="278"/>
      <c r="K312" s="278"/>
      <c r="L312" s="282"/>
      <c r="M312" s="283"/>
      <c r="N312" s="284"/>
      <c r="O312" s="284"/>
      <c r="P312" s="284"/>
      <c r="Q312" s="284"/>
      <c r="R312" s="284"/>
      <c r="S312" s="284"/>
      <c r="T312" s="28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6" t="s">
        <v>150</v>
      </c>
      <c r="AU312" s="286" t="s">
        <v>83</v>
      </c>
      <c r="AV312" s="15" t="s">
        <v>81</v>
      </c>
      <c r="AW312" s="15" t="s">
        <v>30</v>
      </c>
      <c r="AX312" s="15" t="s">
        <v>73</v>
      </c>
      <c r="AY312" s="286" t="s">
        <v>134</v>
      </c>
    </row>
    <row r="313" s="13" customFormat="1">
      <c r="A313" s="13"/>
      <c r="B313" s="240"/>
      <c r="C313" s="241"/>
      <c r="D313" s="234" t="s">
        <v>150</v>
      </c>
      <c r="E313" s="242" t="s">
        <v>1</v>
      </c>
      <c r="F313" s="243" t="s">
        <v>911</v>
      </c>
      <c r="G313" s="241"/>
      <c r="H313" s="244">
        <v>19.440000000000001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150</v>
      </c>
      <c r="AU313" s="250" t="s">
        <v>83</v>
      </c>
      <c r="AV313" s="13" t="s">
        <v>83</v>
      </c>
      <c r="AW313" s="13" t="s">
        <v>30</v>
      </c>
      <c r="AX313" s="13" t="s">
        <v>73</v>
      </c>
      <c r="AY313" s="250" t="s">
        <v>134</v>
      </c>
    </row>
    <row r="314" s="14" customFormat="1">
      <c r="A314" s="14"/>
      <c r="B314" s="251"/>
      <c r="C314" s="252"/>
      <c r="D314" s="234" t="s">
        <v>150</v>
      </c>
      <c r="E314" s="253" t="s">
        <v>1</v>
      </c>
      <c r="F314" s="254" t="s">
        <v>152</v>
      </c>
      <c r="G314" s="252"/>
      <c r="H314" s="255">
        <v>19.440000000000001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150</v>
      </c>
      <c r="AU314" s="261" t="s">
        <v>83</v>
      </c>
      <c r="AV314" s="14" t="s">
        <v>140</v>
      </c>
      <c r="AW314" s="14" t="s">
        <v>30</v>
      </c>
      <c r="AX314" s="14" t="s">
        <v>81</v>
      </c>
      <c r="AY314" s="261" t="s">
        <v>134</v>
      </c>
    </row>
    <row r="315" s="2" customFormat="1" ht="16.5" customHeight="1">
      <c r="A315" s="39"/>
      <c r="B315" s="40"/>
      <c r="C315" s="266" t="s">
        <v>565</v>
      </c>
      <c r="D315" s="266" t="s">
        <v>322</v>
      </c>
      <c r="E315" s="267" t="s">
        <v>912</v>
      </c>
      <c r="F315" s="268" t="s">
        <v>913</v>
      </c>
      <c r="G315" s="269" t="s">
        <v>186</v>
      </c>
      <c r="H315" s="270">
        <v>0.0060000000000000001</v>
      </c>
      <c r="I315" s="271"/>
      <c r="J315" s="272">
        <f>ROUND(I315*H315,2)</f>
        <v>0</v>
      </c>
      <c r="K315" s="273"/>
      <c r="L315" s="274"/>
      <c r="M315" s="275" t="s">
        <v>1</v>
      </c>
      <c r="N315" s="276" t="s">
        <v>38</v>
      </c>
      <c r="O315" s="92"/>
      <c r="P315" s="230">
        <f>O315*H315</f>
        <v>0</v>
      </c>
      <c r="Q315" s="230">
        <v>1</v>
      </c>
      <c r="R315" s="230">
        <f>Q315*H315</f>
        <v>0.0060000000000000001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243</v>
      </c>
      <c r="AT315" s="232" t="s">
        <v>322</v>
      </c>
      <c r="AU315" s="232" t="s">
        <v>83</v>
      </c>
      <c r="AY315" s="18" t="s">
        <v>134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81</v>
      </c>
      <c r="BK315" s="233">
        <f>ROUND(I315*H315,2)</f>
        <v>0</v>
      </c>
      <c r="BL315" s="18" t="s">
        <v>187</v>
      </c>
      <c r="BM315" s="232" t="s">
        <v>568</v>
      </c>
    </row>
    <row r="316" s="2" customFormat="1">
      <c r="A316" s="39"/>
      <c r="B316" s="40"/>
      <c r="C316" s="41"/>
      <c r="D316" s="234" t="s">
        <v>141</v>
      </c>
      <c r="E316" s="41"/>
      <c r="F316" s="235" t="s">
        <v>913</v>
      </c>
      <c r="G316" s="41"/>
      <c r="H316" s="41"/>
      <c r="I316" s="236"/>
      <c r="J316" s="41"/>
      <c r="K316" s="41"/>
      <c r="L316" s="45"/>
      <c r="M316" s="237"/>
      <c r="N316" s="238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141</v>
      </c>
      <c r="AU316" s="18" t="s">
        <v>83</v>
      </c>
    </row>
    <row r="317" s="2" customFormat="1">
      <c r="A317" s="39"/>
      <c r="B317" s="40"/>
      <c r="C317" s="41"/>
      <c r="D317" s="234" t="s">
        <v>143</v>
      </c>
      <c r="E317" s="41"/>
      <c r="F317" s="239" t="s">
        <v>914</v>
      </c>
      <c r="G317" s="41"/>
      <c r="H317" s="41"/>
      <c r="I317" s="236"/>
      <c r="J317" s="41"/>
      <c r="K317" s="41"/>
      <c r="L317" s="45"/>
      <c r="M317" s="237"/>
      <c r="N317" s="23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143</v>
      </c>
      <c r="AU317" s="18" t="s">
        <v>83</v>
      </c>
    </row>
    <row r="318" s="13" customFormat="1">
      <c r="A318" s="13"/>
      <c r="B318" s="240"/>
      <c r="C318" s="241"/>
      <c r="D318" s="234" t="s">
        <v>150</v>
      </c>
      <c r="E318" s="242" t="s">
        <v>1</v>
      </c>
      <c r="F318" s="243" t="s">
        <v>915</v>
      </c>
      <c r="G318" s="241"/>
      <c r="H318" s="244">
        <v>0.0060000000000000001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150</v>
      </c>
      <c r="AU318" s="250" t="s">
        <v>83</v>
      </c>
      <c r="AV318" s="13" t="s">
        <v>83</v>
      </c>
      <c r="AW318" s="13" t="s">
        <v>30</v>
      </c>
      <c r="AX318" s="13" t="s">
        <v>73</v>
      </c>
      <c r="AY318" s="250" t="s">
        <v>134</v>
      </c>
    </row>
    <row r="319" s="14" customFormat="1">
      <c r="A319" s="14"/>
      <c r="B319" s="251"/>
      <c r="C319" s="252"/>
      <c r="D319" s="234" t="s">
        <v>150</v>
      </c>
      <c r="E319" s="253" t="s">
        <v>1</v>
      </c>
      <c r="F319" s="254" t="s">
        <v>152</v>
      </c>
      <c r="G319" s="252"/>
      <c r="H319" s="255">
        <v>0.0060000000000000001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150</v>
      </c>
      <c r="AU319" s="261" t="s">
        <v>83</v>
      </c>
      <c r="AV319" s="14" t="s">
        <v>140</v>
      </c>
      <c r="AW319" s="14" t="s">
        <v>30</v>
      </c>
      <c r="AX319" s="14" t="s">
        <v>81</v>
      </c>
      <c r="AY319" s="261" t="s">
        <v>134</v>
      </c>
    </row>
    <row r="320" s="2" customFormat="1" ht="24.15" customHeight="1">
      <c r="A320" s="39"/>
      <c r="B320" s="40"/>
      <c r="C320" s="220" t="s">
        <v>336</v>
      </c>
      <c r="D320" s="220" t="s">
        <v>136</v>
      </c>
      <c r="E320" s="221" t="s">
        <v>916</v>
      </c>
      <c r="F320" s="222" t="s">
        <v>917</v>
      </c>
      <c r="G320" s="223" t="s">
        <v>265</v>
      </c>
      <c r="H320" s="224">
        <v>38.880000000000003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38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187</v>
      </c>
      <c r="AT320" s="232" t="s">
        <v>136</v>
      </c>
      <c r="AU320" s="232" t="s">
        <v>83</v>
      </c>
      <c r="AY320" s="18" t="s">
        <v>134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81</v>
      </c>
      <c r="BK320" s="233">
        <f>ROUND(I320*H320,2)</f>
        <v>0</v>
      </c>
      <c r="BL320" s="18" t="s">
        <v>187</v>
      </c>
      <c r="BM320" s="232" t="s">
        <v>573</v>
      </c>
    </row>
    <row r="321" s="2" customFormat="1">
      <c r="A321" s="39"/>
      <c r="B321" s="40"/>
      <c r="C321" s="41"/>
      <c r="D321" s="234" t="s">
        <v>141</v>
      </c>
      <c r="E321" s="41"/>
      <c r="F321" s="235" t="s">
        <v>917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141</v>
      </c>
      <c r="AU321" s="18" t="s">
        <v>83</v>
      </c>
    </row>
    <row r="322" s="2" customFormat="1">
      <c r="A322" s="39"/>
      <c r="B322" s="40"/>
      <c r="C322" s="41"/>
      <c r="D322" s="234" t="s">
        <v>143</v>
      </c>
      <c r="E322" s="41"/>
      <c r="F322" s="239" t="s">
        <v>918</v>
      </c>
      <c r="G322" s="41"/>
      <c r="H322" s="41"/>
      <c r="I322" s="236"/>
      <c r="J322" s="41"/>
      <c r="K322" s="41"/>
      <c r="L322" s="45"/>
      <c r="M322" s="237"/>
      <c r="N322" s="23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143</v>
      </c>
      <c r="AU322" s="18" t="s">
        <v>83</v>
      </c>
    </row>
    <row r="323" s="13" customFormat="1">
      <c r="A323" s="13"/>
      <c r="B323" s="240"/>
      <c r="C323" s="241"/>
      <c r="D323" s="234" t="s">
        <v>150</v>
      </c>
      <c r="E323" s="242" t="s">
        <v>1</v>
      </c>
      <c r="F323" s="243" t="s">
        <v>919</v>
      </c>
      <c r="G323" s="241"/>
      <c r="H323" s="244">
        <v>38.880000000000003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0" t="s">
        <v>150</v>
      </c>
      <c r="AU323" s="250" t="s">
        <v>83</v>
      </c>
      <c r="AV323" s="13" t="s">
        <v>83</v>
      </c>
      <c r="AW323" s="13" t="s">
        <v>30</v>
      </c>
      <c r="AX323" s="13" t="s">
        <v>73</v>
      </c>
      <c r="AY323" s="250" t="s">
        <v>134</v>
      </c>
    </row>
    <row r="324" s="14" customFormat="1">
      <c r="A324" s="14"/>
      <c r="B324" s="251"/>
      <c r="C324" s="252"/>
      <c r="D324" s="234" t="s">
        <v>150</v>
      </c>
      <c r="E324" s="253" t="s">
        <v>1</v>
      </c>
      <c r="F324" s="254" t="s">
        <v>152</v>
      </c>
      <c r="G324" s="252"/>
      <c r="H324" s="255">
        <v>38.880000000000003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1" t="s">
        <v>150</v>
      </c>
      <c r="AU324" s="261" t="s">
        <v>83</v>
      </c>
      <c r="AV324" s="14" t="s">
        <v>140</v>
      </c>
      <c r="AW324" s="14" t="s">
        <v>30</v>
      </c>
      <c r="AX324" s="14" t="s">
        <v>81</v>
      </c>
      <c r="AY324" s="261" t="s">
        <v>134</v>
      </c>
    </row>
    <row r="325" s="2" customFormat="1" ht="16.5" customHeight="1">
      <c r="A325" s="39"/>
      <c r="B325" s="40"/>
      <c r="C325" s="266" t="s">
        <v>576</v>
      </c>
      <c r="D325" s="266" t="s">
        <v>322</v>
      </c>
      <c r="E325" s="267" t="s">
        <v>920</v>
      </c>
      <c r="F325" s="268" t="s">
        <v>921</v>
      </c>
      <c r="G325" s="269" t="s">
        <v>186</v>
      </c>
      <c r="H325" s="270">
        <v>0.0080000000000000002</v>
      </c>
      <c r="I325" s="271"/>
      <c r="J325" s="272">
        <f>ROUND(I325*H325,2)</f>
        <v>0</v>
      </c>
      <c r="K325" s="273"/>
      <c r="L325" s="274"/>
      <c r="M325" s="275" t="s">
        <v>1</v>
      </c>
      <c r="N325" s="276" t="s">
        <v>38</v>
      </c>
      <c r="O325" s="92"/>
      <c r="P325" s="230">
        <f>O325*H325</f>
        <v>0</v>
      </c>
      <c r="Q325" s="230">
        <v>1</v>
      </c>
      <c r="R325" s="230">
        <f>Q325*H325</f>
        <v>0.0080000000000000002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243</v>
      </c>
      <c r="AT325" s="232" t="s">
        <v>322</v>
      </c>
      <c r="AU325" s="232" t="s">
        <v>83</v>
      </c>
      <c r="AY325" s="18" t="s">
        <v>134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81</v>
      </c>
      <c r="BK325" s="233">
        <f>ROUND(I325*H325,2)</f>
        <v>0</v>
      </c>
      <c r="BL325" s="18" t="s">
        <v>187</v>
      </c>
      <c r="BM325" s="232" t="s">
        <v>579</v>
      </c>
    </row>
    <row r="326" s="2" customFormat="1">
      <c r="A326" s="39"/>
      <c r="B326" s="40"/>
      <c r="C326" s="41"/>
      <c r="D326" s="234" t="s">
        <v>141</v>
      </c>
      <c r="E326" s="41"/>
      <c r="F326" s="235" t="s">
        <v>921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141</v>
      </c>
      <c r="AU326" s="18" t="s">
        <v>83</v>
      </c>
    </row>
    <row r="327" s="2" customFormat="1">
      <c r="A327" s="39"/>
      <c r="B327" s="40"/>
      <c r="C327" s="41"/>
      <c r="D327" s="234" t="s">
        <v>143</v>
      </c>
      <c r="E327" s="41"/>
      <c r="F327" s="239" t="s">
        <v>922</v>
      </c>
      <c r="G327" s="41"/>
      <c r="H327" s="41"/>
      <c r="I327" s="236"/>
      <c r="J327" s="41"/>
      <c r="K327" s="41"/>
      <c r="L327" s="45"/>
      <c r="M327" s="237"/>
      <c r="N327" s="23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143</v>
      </c>
      <c r="AU327" s="18" t="s">
        <v>83</v>
      </c>
    </row>
    <row r="328" s="13" customFormat="1">
      <c r="A328" s="13"/>
      <c r="B328" s="240"/>
      <c r="C328" s="241"/>
      <c r="D328" s="234" t="s">
        <v>150</v>
      </c>
      <c r="E328" s="242" t="s">
        <v>1</v>
      </c>
      <c r="F328" s="243" t="s">
        <v>923</v>
      </c>
      <c r="G328" s="241"/>
      <c r="H328" s="244">
        <v>0.0080000000000000002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150</v>
      </c>
      <c r="AU328" s="250" t="s">
        <v>83</v>
      </c>
      <c r="AV328" s="13" t="s">
        <v>83</v>
      </c>
      <c r="AW328" s="13" t="s">
        <v>30</v>
      </c>
      <c r="AX328" s="13" t="s">
        <v>73</v>
      </c>
      <c r="AY328" s="250" t="s">
        <v>134</v>
      </c>
    </row>
    <row r="329" s="14" customFormat="1">
      <c r="A329" s="14"/>
      <c r="B329" s="251"/>
      <c r="C329" s="252"/>
      <c r="D329" s="234" t="s">
        <v>150</v>
      </c>
      <c r="E329" s="253" t="s">
        <v>1</v>
      </c>
      <c r="F329" s="254" t="s">
        <v>152</v>
      </c>
      <c r="G329" s="252"/>
      <c r="H329" s="255">
        <v>0.0080000000000000002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150</v>
      </c>
      <c r="AU329" s="261" t="s">
        <v>83</v>
      </c>
      <c r="AV329" s="14" t="s">
        <v>140</v>
      </c>
      <c r="AW329" s="14" t="s">
        <v>30</v>
      </c>
      <c r="AX329" s="14" t="s">
        <v>81</v>
      </c>
      <c r="AY329" s="261" t="s">
        <v>134</v>
      </c>
    </row>
    <row r="330" s="2" customFormat="1" ht="24.15" customHeight="1">
      <c r="A330" s="39"/>
      <c r="B330" s="40"/>
      <c r="C330" s="220" t="s">
        <v>282</v>
      </c>
      <c r="D330" s="220" t="s">
        <v>136</v>
      </c>
      <c r="E330" s="221" t="s">
        <v>924</v>
      </c>
      <c r="F330" s="222" t="s">
        <v>925</v>
      </c>
      <c r="G330" s="223" t="s">
        <v>265</v>
      </c>
      <c r="H330" s="224">
        <v>68.168000000000006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38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187</v>
      </c>
      <c r="AT330" s="232" t="s">
        <v>136</v>
      </c>
      <c r="AU330" s="232" t="s">
        <v>83</v>
      </c>
      <c r="AY330" s="18" t="s">
        <v>134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81</v>
      </c>
      <c r="BK330" s="233">
        <f>ROUND(I330*H330,2)</f>
        <v>0</v>
      </c>
      <c r="BL330" s="18" t="s">
        <v>187</v>
      </c>
      <c r="BM330" s="232" t="s">
        <v>585</v>
      </c>
    </row>
    <row r="331" s="2" customFormat="1">
      <c r="A331" s="39"/>
      <c r="B331" s="40"/>
      <c r="C331" s="41"/>
      <c r="D331" s="234" t="s">
        <v>141</v>
      </c>
      <c r="E331" s="41"/>
      <c r="F331" s="235" t="s">
        <v>925</v>
      </c>
      <c r="G331" s="41"/>
      <c r="H331" s="41"/>
      <c r="I331" s="236"/>
      <c r="J331" s="41"/>
      <c r="K331" s="41"/>
      <c r="L331" s="45"/>
      <c r="M331" s="237"/>
      <c r="N331" s="23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141</v>
      </c>
      <c r="AU331" s="18" t="s">
        <v>83</v>
      </c>
    </row>
    <row r="332" s="15" customFormat="1">
      <c r="A332" s="15"/>
      <c r="B332" s="277"/>
      <c r="C332" s="278"/>
      <c r="D332" s="234" t="s">
        <v>150</v>
      </c>
      <c r="E332" s="279" t="s">
        <v>1</v>
      </c>
      <c r="F332" s="280" t="s">
        <v>910</v>
      </c>
      <c r="G332" s="278"/>
      <c r="H332" s="279" t="s">
        <v>1</v>
      </c>
      <c r="I332" s="281"/>
      <c r="J332" s="278"/>
      <c r="K332" s="278"/>
      <c r="L332" s="282"/>
      <c r="M332" s="283"/>
      <c r="N332" s="284"/>
      <c r="O332" s="284"/>
      <c r="P332" s="284"/>
      <c r="Q332" s="284"/>
      <c r="R332" s="284"/>
      <c r="S332" s="284"/>
      <c r="T332" s="28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6" t="s">
        <v>150</v>
      </c>
      <c r="AU332" s="286" t="s">
        <v>83</v>
      </c>
      <c r="AV332" s="15" t="s">
        <v>81</v>
      </c>
      <c r="AW332" s="15" t="s">
        <v>30</v>
      </c>
      <c r="AX332" s="15" t="s">
        <v>73</v>
      </c>
      <c r="AY332" s="286" t="s">
        <v>134</v>
      </c>
    </row>
    <row r="333" s="13" customFormat="1">
      <c r="A333" s="13"/>
      <c r="B333" s="240"/>
      <c r="C333" s="241"/>
      <c r="D333" s="234" t="s">
        <v>150</v>
      </c>
      <c r="E333" s="242" t="s">
        <v>1</v>
      </c>
      <c r="F333" s="243" t="s">
        <v>926</v>
      </c>
      <c r="G333" s="241"/>
      <c r="H333" s="244">
        <v>26.568000000000001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0" t="s">
        <v>150</v>
      </c>
      <c r="AU333" s="250" t="s">
        <v>83</v>
      </c>
      <c r="AV333" s="13" t="s">
        <v>83</v>
      </c>
      <c r="AW333" s="13" t="s">
        <v>30</v>
      </c>
      <c r="AX333" s="13" t="s">
        <v>73</v>
      </c>
      <c r="AY333" s="250" t="s">
        <v>134</v>
      </c>
    </row>
    <row r="334" s="13" customFormat="1">
      <c r="A334" s="13"/>
      <c r="B334" s="240"/>
      <c r="C334" s="241"/>
      <c r="D334" s="234" t="s">
        <v>150</v>
      </c>
      <c r="E334" s="242" t="s">
        <v>1</v>
      </c>
      <c r="F334" s="243" t="s">
        <v>927</v>
      </c>
      <c r="G334" s="241"/>
      <c r="H334" s="244">
        <v>17.399999999999999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150</v>
      </c>
      <c r="AU334" s="250" t="s">
        <v>83</v>
      </c>
      <c r="AV334" s="13" t="s">
        <v>83</v>
      </c>
      <c r="AW334" s="13" t="s">
        <v>30</v>
      </c>
      <c r="AX334" s="13" t="s">
        <v>73</v>
      </c>
      <c r="AY334" s="250" t="s">
        <v>134</v>
      </c>
    </row>
    <row r="335" s="13" customFormat="1">
      <c r="A335" s="13"/>
      <c r="B335" s="240"/>
      <c r="C335" s="241"/>
      <c r="D335" s="234" t="s">
        <v>150</v>
      </c>
      <c r="E335" s="242" t="s">
        <v>1</v>
      </c>
      <c r="F335" s="243" t="s">
        <v>928</v>
      </c>
      <c r="G335" s="241"/>
      <c r="H335" s="244">
        <v>17.199999999999999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150</v>
      </c>
      <c r="AU335" s="250" t="s">
        <v>83</v>
      </c>
      <c r="AV335" s="13" t="s">
        <v>83</v>
      </c>
      <c r="AW335" s="13" t="s">
        <v>30</v>
      </c>
      <c r="AX335" s="13" t="s">
        <v>73</v>
      </c>
      <c r="AY335" s="250" t="s">
        <v>134</v>
      </c>
    </row>
    <row r="336" s="13" customFormat="1">
      <c r="A336" s="13"/>
      <c r="B336" s="240"/>
      <c r="C336" s="241"/>
      <c r="D336" s="234" t="s">
        <v>150</v>
      </c>
      <c r="E336" s="242" t="s">
        <v>1</v>
      </c>
      <c r="F336" s="243" t="s">
        <v>929</v>
      </c>
      <c r="G336" s="241"/>
      <c r="H336" s="244">
        <v>7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0" t="s">
        <v>150</v>
      </c>
      <c r="AU336" s="250" t="s">
        <v>83</v>
      </c>
      <c r="AV336" s="13" t="s">
        <v>83</v>
      </c>
      <c r="AW336" s="13" t="s">
        <v>30</v>
      </c>
      <c r="AX336" s="13" t="s">
        <v>73</v>
      </c>
      <c r="AY336" s="250" t="s">
        <v>134</v>
      </c>
    </row>
    <row r="337" s="14" customFormat="1">
      <c r="A337" s="14"/>
      <c r="B337" s="251"/>
      <c r="C337" s="252"/>
      <c r="D337" s="234" t="s">
        <v>150</v>
      </c>
      <c r="E337" s="253" t="s">
        <v>1</v>
      </c>
      <c r="F337" s="254" t="s">
        <v>152</v>
      </c>
      <c r="G337" s="252"/>
      <c r="H337" s="255">
        <v>68.168000000000006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150</v>
      </c>
      <c r="AU337" s="261" t="s">
        <v>83</v>
      </c>
      <c r="AV337" s="14" t="s">
        <v>140</v>
      </c>
      <c r="AW337" s="14" t="s">
        <v>30</v>
      </c>
      <c r="AX337" s="14" t="s">
        <v>81</v>
      </c>
      <c r="AY337" s="261" t="s">
        <v>134</v>
      </c>
    </row>
    <row r="338" s="2" customFormat="1" ht="16.5" customHeight="1">
      <c r="A338" s="39"/>
      <c r="B338" s="40"/>
      <c r="C338" s="266" t="s">
        <v>589</v>
      </c>
      <c r="D338" s="266" t="s">
        <v>322</v>
      </c>
      <c r="E338" s="267" t="s">
        <v>912</v>
      </c>
      <c r="F338" s="268" t="s">
        <v>913</v>
      </c>
      <c r="G338" s="269" t="s">
        <v>186</v>
      </c>
      <c r="H338" s="270">
        <v>0.023</v>
      </c>
      <c r="I338" s="271"/>
      <c r="J338" s="272">
        <f>ROUND(I338*H338,2)</f>
        <v>0</v>
      </c>
      <c r="K338" s="273"/>
      <c r="L338" s="274"/>
      <c r="M338" s="275" t="s">
        <v>1</v>
      </c>
      <c r="N338" s="276" t="s">
        <v>38</v>
      </c>
      <c r="O338" s="92"/>
      <c r="P338" s="230">
        <f>O338*H338</f>
        <v>0</v>
      </c>
      <c r="Q338" s="230">
        <v>1</v>
      </c>
      <c r="R338" s="230">
        <f>Q338*H338</f>
        <v>0.023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243</v>
      </c>
      <c r="AT338" s="232" t="s">
        <v>322</v>
      </c>
      <c r="AU338" s="232" t="s">
        <v>83</v>
      </c>
      <c r="AY338" s="18" t="s">
        <v>134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81</v>
      </c>
      <c r="BK338" s="233">
        <f>ROUND(I338*H338,2)</f>
        <v>0</v>
      </c>
      <c r="BL338" s="18" t="s">
        <v>187</v>
      </c>
      <c r="BM338" s="232" t="s">
        <v>592</v>
      </c>
    </row>
    <row r="339" s="2" customFormat="1">
      <c r="A339" s="39"/>
      <c r="B339" s="40"/>
      <c r="C339" s="41"/>
      <c r="D339" s="234" t="s">
        <v>141</v>
      </c>
      <c r="E339" s="41"/>
      <c r="F339" s="235" t="s">
        <v>913</v>
      </c>
      <c r="G339" s="41"/>
      <c r="H339" s="41"/>
      <c r="I339" s="236"/>
      <c r="J339" s="41"/>
      <c r="K339" s="41"/>
      <c r="L339" s="45"/>
      <c r="M339" s="237"/>
      <c r="N339" s="238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141</v>
      </c>
      <c r="AU339" s="18" t="s">
        <v>83</v>
      </c>
    </row>
    <row r="340" s="2" customFormat="1">
      <c r="A340" s="39"/>
      <c r="B340" s="40"/>
      <c r="C340" s="41"/>
      <c r="D340" s="234" t="s">
        <v>143</v>
      </c>
      <c r="E340" s="41"/>
      <c r="F340" s="239" t="s">
        <v>914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83</v>
      </c>
    </row>
    <row r="341" s="13" customFormat="1">
      <c r="A341" s="13"/>
      <c r="B341" s="240"/>
      <c r="C341" s="241"/>
      <c r="D341" s="234" t="s">
        <v>150</v>
      </c>
      <c r="E341" s="242" t="s">
        <v>1</v>
      </c>
      <c r="F341" s="243" t="s">
        <v>930</v>
      </c>
      <c r="G341" s="241"/>
      <c r="H341" s="244">
        <v>0.023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150</v>
      </c>
      <c r="AU341" s="250" t="s">
        <v>83</v>
      </c>
      <c r="AV341" s="13" t="s">
        <v>83</v>
      </c>
      <c r="AW341" s="13" t="s">
        <v>30</v>
      </c>
      <c r="AX341" s="13" t="s">
        <v>73</v>
      </c>
      <c r="AY341" s="250" t="s">
        <v>134</v>
      </c>
    </row>
    <row r="342" s="14" customFormat="1">
      <c r="A342" s="14"/>
      <c r="B342" s="251"/>
      <c r="C342" s="252"/>
      <c r="D342" s="234" t="s">
        <v>150</v>
      </c>
      <c r="E342" s="253" t="s">
        <v>1</v>
      </c>
      <c r="F342" s="254" t="s">
        <v>152</v>
      </c>
      <c r="G342" s="252"/>
      <c r="H342" s="255">
        <v>0.023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150</v>
      </c>
      <c r="AU342" s="261" t="s">
        <v>83</v>
      </c>
      <c r="AV342" s="14" t="s">
        <v>140</v>
      </c>
      <c r="AW342" s="14" t="s">
        <v>30</v>
      </c>
      <c r="AX342" s="14" t="s">
        <v>81</v>
      </c>
      <c r="AY342" s="261" t="s">
        <v>134</v>
      </c>
    </row>
    <row r="343" s="2" customFormat="1" ht="24.15" customHeight="1">
      <c r="A343" s="39"/>
      <c r="B343" s="40"/>
      <c r="C343" s="220" t="s">
        <v>341</v>
      </c>
      <c r="D343" s="220" t="s">
        <v>136</v>
      </c>
      <c r="E343" s="221" t="s">
        <v>931</v>
      </c>
      <c r="F343" s="222" t="s">
        <v>932</v>
      </c>
      <c r="G343" s="223" t="s">
        <v>265</v>
      </c>
      <c r="H343" s="224">
        <v>136.33600000000001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187</v>
      </c>
      <c r="AT343" s="232" t="s">
        <v>136</v>
      </c>
      <c r="AU343" s="232" t="s">
        <v>83</v>
      </c>
      <c r="AY343" s="18" t="s">
        <v>134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81</v>
      </c>
      <c r="BK343" s="233">
        <f>ROUND(I343*H343,2)</f>
        <v>0</v>
      </c>
      <c r="BL343" s="18" t="s">
        <v>187</v>
      </c>
      <c r="BM343" s="232" t="s">
        <v>598</v>
      </c>
    </row>
    <row r="344" s="2" customFormat="1">
      <c r="A344" s="39"/>
      <c r="B344" s="40"/>
      <c r="C344" s="41"/>
      <c r="D344" s="234" t="s">
        <v>141</v>
      </c>
      <c r="E344" s="41"/>
      <c r="F344" s="235" t="s">
        <v>932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141</v>
      </c>
      <c r="AU344" s="18" t="s">
        <v>83</v>
      </c>
    </row>
    <row r="345" s="2" customFormat="1">
      <c r="A345" s="39"/>
      <c r="B345" s="40"/>
      <c r="C345" s="41"/>
      <c r="D345" s="234" t="s">
        <v>143</v>
      </c>
      <c r="E345" s="41"/>
      <c r="F345" s="239" t="s">
        <v>933</v>
      </c>
      <c r="G345" s="41"/>
      <c r="H345" s="41"/>
      <c r="I345" s="236"/>
      <c r="J345" s="41"/>
      <c r="K345" s="41"/>
      <c r="L345" s="45"/>
      <c r="M345" s="237"/>
      <c r="N345" s="23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143</v>
      </c>
      <c r="AU345" s="18" t="s">
        <v>83</v>
      </c>
    </row>
    <row r="346" s="13" customFormat="1">
      <c r="A346" s="13"/>
      <c r="B346" s="240"/>
      <c r="C346" s="241"/>
      <c r="D346" s="234" t="s">
        <v>150</v>
      </c>
      <c r="E346" s="242" t="s">
        <v>1</v>
      </c>
      <c r="F346" s="243" t="s">
        <v>934</v>
      </c>
      <c r="G346" s="241"/>
      <c r="H346" s="244">
        <v>136.33600000000001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150</v>
      </c>
      <c r="AU346" s="250" t="s">
        <v>83</v>
      </c>
      <c r="AV346" s="13" t="s">
        <v>83</v>
      </c>
      <c r="AW346" s="13" t="s">
        <v>30</v>
      </c>
      <c r="AX346" s="13" t="s">
        <v>73</v>
      </c>
      <c r="AY346" s="250" t="s">
        <v>134</v>
      </c>
    </row>
    <row r="347" s="14" customFormat="1">
      <c r="A347" s="14"/>
      <c r="B347" s="251"/>
      <c r="C347" s="252"/>
      <c r="D347" s="234" t="s">
        <v>150</v>
      </c>
      <c r="E347" s="253" t="s">
        <v>1</v>
      </c>
      <c r="F347" s="254" t="s">
        <v>152</v>
      </c>
      <c r="G347" s="252"/>
      <c r="H347" s="255">
        <v>136.33600000000001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150</v>
      </c>
      <c r="AU347" s="261" t="s">
        <v>83</v>
      </c>
      <c r="AV347" s="14" t="s">
        <v>140</v>
      </c>
      <c r="AW347" s="14" t="s">
        <v>30</v>
      </c>
      <c r="AX347" s="14" t="s">
        <v>81</v>
      </c>
      <c r="AY347" s="261" t="s">
        <v>134</v>
      </c>
    </row>
    <row r="348" s="2" customFormat="1" ht="16.5" customHeight="1">
      <c r="A348" s="39"/>
      <c r="B348" s="40"/>
      <c r="C348" s="266" t="s">
        <v>601</v>
      </c>
      <c r="D348" s="266" t="s">
        <v>322</v>
      </c>
      <c r="E348" s="267" t="s">
        <v>920</v>
      </c>
      <c r="F348" s="268" t="s">
        <v>921</v>
      </c>
      <c r="G348" s="269" t="s">
        <v>186</v>
      </c>
      <c r="H348" s="270">
        <v>0.028000000000000001</v>
      </c>
      <c r="I348" s="271"/>
      <c r="J348" s="272">
        <f>ROUND(I348*H348,2)</f>
        <v>0</v>
      </c>
      <c r="K348" s="273"/>
      <c r="L348" s="274"/>
      <c r="M348" s="275" t="s">
        <v>1</v>
      </c>
      <c r="N348" s="276" t="s">
        <v>38</v>
      </c>
      <c r="O348" s="92"/>
      <c r="P348" s="230">
        <f>O348*H348</f>
        <v>0</v>
      </c>
      <c r="Q348" s="230">
        <v>1</v>
      </c>
      <c r="R348" s="230">
        <f>Q348*H348</f>
        <v>0.028000000000000001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243</v>
      </c>
      <c r="AT348" s="232" t="s">
        <v>322</v>
      </c>
      <c r="AU348" s="232" t="s">
        <v>83</v>
      </c>
      <c r="AY348" s="18" t="s">
        <v>134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81</v>
      </c>
      <c r="BK348" s="233">
        <f>ROUND(I348*H348,2)</f>
        <v>0</v>
      </c>
      <c r="BL348" s="18" t="s">
        <v>187</v>
      </c>
      <c r="BM348" s="232" t="s">
        <v>604</v>
      </c>
    </row>
    <row r="349" s="2" customFormat="1">
      <c r="A349" s="39"/>
      <c r="B349" s="40"/>
      <c r="C349" s="41"/>
      <c r="D349" s="234" t="s">
        <v>141</v>
      </c>
      <c r="E349" s="41"/>
      <c r="F349" s="235" t="s">
        <v>921</v>
      </c>
      <c r="G349" s="41"/>
      <c r="H349" s="41"/>
      <c r="I349" s="236"/>
      <c r="J349" s="41"/>
      <c r="K349" s="41"/>
      <c r="L349" s="45"/>
      <c r="M349" s="237"/>
      <c r="N349" s="238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141</v>
      </c>
      <c r="AU349" s="18" t="s">
        <v>83</v>
      </c>
    </row>
    <row r="350" s="2" customFormat="1">
      <c r="A350" s="39"/>
      <c r="B350" s="40"/>
      <c r="C350" s="41"/>
      <c r="D350" s="234" t="s">
        <v>143</v>
      </c>
      <c r="E350" s="41"/>
      <c r="F350" s="239" t="s">
        <v>922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143</v>
      </c>
      <c r="AU350" s="18" t="s">
        <v>83</v>
      </c>
    </row>
    <row r="351" s="13" customFormat="1">
      <c r="A351" s="13"/>
      <c r="B351" s="240"/>
      <c r="C351" s="241"/>
      <c r="D351" s="234" t="s">
        <v>150</v>
      </c>
      <c r="E351" s="242" t="s">
        <v>1</v>
      </c>
      <c r="F351" s="243" t="s">
        <v>935</v>
      </c>
      <c r="G351" s="241"/>
      <c r="H351" s="244">
        <v>0.028000000000000001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150</v>
      </c>
      <c r="AU351" s="250" t="s">
        <v>83</v>
      </c>
      <c r="AV351" s="13" t="s">
        <v>83</v>
      </c>
      <c r="AW351" s="13" t="s">
        <v>30</v>
      </c>
      <c r="AX351" s="13" t="s">
        <v>73</v>
      </c>
      <c r="AY351" s="250" t="s">
        <v>134</v>
      </c>
    </row>
    <row r="352" s="14" customFormat="1">
      <c r="A352" s="14"/>
      <c r="B352" s="251"/>
      <c r="C352" s="252"/>
      <c r="D352" s="234" t="s">
        <v>150</v>
      </c>
      <c r="E352" s="253" t="s">
        <v>1</v>
      </c>
      <c r="F352" s="254" t="s">
        <v>152</v>
      </c>
      <c r="G352" s="252"/>
      <c r="H352" s="255">
        <v>0.028000000000000001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150</v>
      </c>
      <c r="AU352" s="261" t="s">
        <v>83</v>
      </c>
      <c r="AV352" s="14" t="s">
        <v>140</v>
      </c>
      <c r="AW352" s="14" t="s">
        <v>30</v>
      </c>
      <c r="AX352" s="14" t="s">
        <v>81</v>
      </c>
      <c r="AY352" s="261" t="s">
        <v>134</v>
      </c>
    </row>
    <row r="353" s="2" customFormat="1" ht="24.15" customHeight="1">
      <c r="A353" s="39"/>
      <c r="B353" s="40"/>
      <c r="C353" s="220" t="s">
        <v>471</v>
      </c>
      <c r="D353" s="220" t="s">
        <v>136</v>
      </c>
      <c r="E353" s="221" t="s">
        <v>936</v>
      </c>
      <c r="F353" s="222" t="s">
        <v>937</v>
      </c>
      <c r="G353" s="223" t="s">
        <v>265</v>
      </c>
      <c r="H353" s="224">
        <v>87.608000000000004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187</v>
      </c>
      <c r="AT353" s="232" t="s">
        <v>136</v>
      </c>
      <c r="AU353" s="232" t="s">
        <v>83</v>
      </c>
      <c r="AY353" s="18" t="s">
        <v>134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81</v>
      </c>
      <c r="BK353" s="233">
        <f>ROUND(I353*H353,2)</f>
        <v>0</v>
      </c>
      <c r="BL353" s="18" t="s">
        <v>187</v>
      </c>
      <c r="BM353" s="232" t="s">
        <v>609</v>
      </c>
    </row>
    <row r="354" s="2" customFormat="1">
      <c r="A354" s="39"/>
      <c r="B354" s="40"/>
      <c r="C354" s="41"/>
      <c r="D354" s="234" t="s">
        <v>141</v>
      </c>
      <c r="E354" s="41"/>
      <c r="F354" s="235" t="s">
        <v>937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141</v>
      </c>
      <c r="AU354" s="18" t="s">
        <v>83</v>
      </c>
    </row>
    <row r="355" s="2" customFormat="1">
      <c r="A355" s="39"/>
      <c r="B355" s="40"/>
      <c r="C355" s="41"/>
      <c r="D355" s="234" t="s">
        <v>143</v>
      </c>
      <c r="E355" s="41"/>
      <c r="F355" s="239" t="s">
        <v>938</v>
      </c>
      <c r="G355" s="41"/>
      <c r="H355" s="41"/>
      <c r="I355" s="236"/>
      <c r="J355" s="41"/>
      <c r="K355" s="41"/>
      <c r="L355" s="45"/>
      <c r="M355" s="237"/>
      <c r="N355" s="23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143</v>
      </c>
      <c r="AU355" s="18" t="s">
        <v>83</v>
      </c>
    </row>
    <row r="356" s="15" customFormat="1">
      <c r="A356" s="15"/>
      <c r="B356" s="277"/>
      <c r="C356" s="278"/>
      <c r="D356" s="234" t="s">
        <v>150</v>
      </c>
      <c r="E356" s="279" t="s">
        <v>1</v>
      </c>
      <c r="F356" s="280" t="s">
        <v>939</v>
      </c>
      <c r="G356" s="278"/>
      <c r="H356" s="279" t="s">
        <v>1</v>
      </c>
      <c r="I356" s="281"/>
      <c r="J356" s="278"/>
      <c r="K356" s="278"/>
      <c r="L356" s="282"/>
      <c r="M356" s="283"/>
      <c r="N356" s="284"/>
      <c r="O356" s="284"/>
      <c r="P356" s="284"/>
      <c r="Q356" s="284"/>
      <c r="R356" s="284"/>
      <c r="S356" s="284"/>
      <c r="T356" s="28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6" t="s">
        <v>150</v>
      </c>
      <c r="AU356" s="286" t="s">
        <v>83</v>
      </c>
      <c r="AV356" s="15" t="s">
        <v>81</v>
      </c>
      <c r="AW356" s="15" t="s">
        <v>30</v>
      </c>
      <c r="AX356" s="15" t="s">
        <v>73</v>
      </c>
      <c r="AY356" s="286" t="s">
        <v>134</v>
      </c>
    </row>
    <row r="357" s="13" customFormat="1">
      <c r="A357" s="13"/>
      <c r="B357" s="240"/>
      <c r="C357" s="241"/>
      <c r="D357" s="234" t="s">
        <v>150</v>
      </c>
      <c r="E357" s="242" t="s">
        <v>1</v>
      </c>
      <c r="F357" s="243" t="s">
        <v>940</v>
      </c>
      <c r="G357" s="241"/>
      <c r="H357" s="244">
        <v>19.440000000000001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0" t="s">
        <v>150</v>
      </c>
      <c r="AU357" s="250" t="s">
        <v>83</v>
      </c>
      <c r="AV357" s="13" t="s">
        <v>83</v>
      </c>
      <c r="AW357" s="13" t="s">
        <v>30</v>
      </c>
      <c r="AX357" s="13" t="s">
        <v>73</v>
      </c>
      <c r="AY357" s="250" t="s">
        <v>134</v>
      </c>
    </row>
    <row r="358" s="15" customFormat="1">
      <c r="A358" s="15"/>
      <c r="B358" s="277"/>
      <c r="C358" s="278"/>
      <c r="D358" s="234" t="s">
        <v>150</v>
      </c>
      <c r="E358" s="279" t="s">
        <v>1</v>
      </c>
      <c r="F358" s="280" t="s">
        <v>941</v>
      </c>
      <c r="G358" s="278"/>
      <c r="H358" s="279" t="s">
        <v>1</v>
      </c>
      <c r="I358" s="281"/>
      <c r="J358" s="278"/>
      <c r="K358" s="278"/>
      <c r="L358" s="282"/>
      <c r="M358" s="283"/>
      <c r="N358" s="284"/>
      <c r="O358" s="284"/>
      <c r="P358" s="284"/>
      <c r="Q358" s="284"/>
      <c r="R358" s="284"/>
      <c r="S358" s="284"/>
      <c r="T358" s="28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6" t="s">
        <v>150</v>
      </c>
      <c r="AU358" s="286" t="s">
        <v>83</v>
      </c>
      <c r="AV358" s="15" t="s">
        <v>81</v>
      </c>
      <c r="AW358" s="15" t="s">
        <v>30</v>
      </c>
      <c r="AX358" s="15" t="s">
        <v>73</v>
      </c>
      <c r="AY358" s="286" t="s">
        <v>134</v>
      </c>
    </row>
    <row r="359" s="13" customFormat="1">
      <c r="A359" s="13"/>
      <c r="B359" s="240"/>
      <c r="C359" s="241"/>
      <c r="D359" s="234" t="s">
        <v>150</v>
      </c>
      <c r="E359" s="242" t="s">
        <v>1</v>
      </c>
      <c r="F359" s="243" t="s">
        <v>942</v>
      </c>
      <c r="G359" s="241"/>
      <c r="H359" s="244">
        <v>26.568000000000001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150</v>
      </c>
      <c r="AU359" s="250" t="s">
        <v>83</v>
      </c>
      <c r="AV359" s="13" t="s">
        <v>83</v>
      </c>
      <c r="AW359" s="13" t="s">
        <v>30</v>
      </c>
      <c r="AX359" s="13" t="s">
        <v>73</v>
      </c>
      <c r="AY359" s="250" t="s">
        <v>134</v>
      </c>
    </row>
    <row r="360" s="13" customFormat="1">
      <c r="A360" s="13"/>
      <c r="B360" s="240"/>
      <c r="C360" s="241"/>
      <c r="D360" s="234" t="s">
        <v>150</v>
      </c>
      <c r="E360" s="242" t="s">
        <v>1</v>
      </c>
      <c r="F360" s="243" t="s">
        <v>943</v>
      </c>
      <c r="G360" s="241"/>
      <c r="H360" s="244">
        <v>17.399999999999999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150</v>
      </c>
      <c r="AU360" s="250" t="s">
        <v>83</v>
      </c>
      <c r="AV360" s="13" t="s">
        <v>83</v>
      </c>
      <c r="AW360" s="13" t="s">
        <v>30</v>
      </c>
      <c r="AX360" s="13" t="s">
        <v>73</v>
      </c>
      <c r="AY360" s="250" t="s">
        <v>134</v>
      </c>
    </row>
    <row r="361" s="13" customFormat="1">
      <c r="A361" s="13"/>
      <c r="B361" s="240"/>
      <c r="C361" s="241"/>
      <c r="D361" s="234" t="s">
        <v>150</v>
      </c>
      <c r="E361" s="242" t="s">
        <v>1</v>
      </c>
      <c r="F361" s="243" t="s">
        <v>944</v>
      </c>
      <c r="G361" s="241"/>
      <c r="H361" s="244">
        <v>17.199999999999999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0" t="s">
        <v>150</v>
      </c>
      <c r="AU361" s="250" t="s">
        <v>83</v>
      </c>
      <c r="AV361" s="13" t="s">
        <v>83</v>
      </c>
      <c r="AW361" s="13" t="s">
        <v>30</v>
      </c>
      <c r="AX361" s="13" t="s">
        <v>73</v>
      </c>
      <c r="AY361" s="250" t="s">
        <v>134</v>
      </c>
    </row>
    <row r="362" s="13" customFormat="1">
      <c r="A362" s="13"/>
      <c r="B362" s="240"/>
      <c r="C362" s="241"/>
      <c r="D362" s="234" t="s">
        <v>150</v>
      </c>
      <c r="E362" s="242" t="s">
        <v>1</v>
      </c>
      <c r="F362" s="243" t="s">
        <v>945</v>
      </c>
      <c r="G362" s="241"/>
      <c r="H362" s="244">
        <v>7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150</v>
      </c>
      <c r="AU362" s="250" t="s">
        <v>83</v>
      </c>
      <c r="AV362" s="13" t="s">
        <v>83</v>
      </c>
      <c r="AW362" s="13" t="s">
        <v>30</v>
      </c>
      <c r="AX362" s="13" t="s">
        <v>73</v>
      </c>
      <c r="AY362" s="250" t="s">
        <v>134</v>
      </c>
    </row>
    <row r="363" s="14" customFormat="1">
      <c r="A363" s="14"/>
      <c r="B363" s="251"/>
      <c r="C363" s="252"/>
      <c r="D363" s="234" t="s">
        <v>150</v>
      </c>
      <c r="E363" s="253" t="s">
        <v>1</v>
      </c>
      <c r="F363" s="254" t="s">
        <v>152</v>
      </c>
      <c r="G363" s="252"/>
      <c r="H363" s="255">
        <v>87.608000000000004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150</v>
      </c>
      <c r="AU363" s="261" t="s">
        <v>83</v>
      </c>
      <c r="AV363" s="14" t="s">
        <v>140</v>
      </c>
      <c r="AW363" s="14" t="s">
        <v>30</v>
      </c>
      <c r="AX363" s="14" t="s">
        <v>81</v>
      </c>
      <c r="AY363" s="261" t="s">
        <v>134</v>
      </c>
    </row>
    <row r="364" s="2" customFormat="1" ht="24.15" customHeight="1">
      <c r="A364" s="39"/>
      <c r="B364" s="40"/>
      <c r="C364" s="266" t="s">
        <v>611</v>
      </c>
      <c r="D364" s="266" t="s">
        <v>322</v>
      </c>
      <c r="E364" s="267" t="s">
        <v>946</v>
      </c>
      <c r="F364" s="268" t="s">
        <v>947</v>
      </c>
      <c r="G364" s="269" t="s">
        <v>265</v>
      </c>
      <c r="H364" s="270">
        <v>102.107</v>
      </c>
      <c r="I364" s="271"/>
      <c r="J364" s="272">
        <f>ROUND(I364*H364,2)</f>
        <v>0</v>
      </c>
      <c r="K364" s="273"/>
      <c r="L364" s="274"/>
      <c r="M364" s="275" t="s">
        <v>1</v>
      </c>
      <c r="N364" s="276" t="s">
        <v>38</v>
      </c>
      <c r="O364" s="92"/>
      <c r="P364" s="230">
        <f>O364*H364</f>
        <v>0</v>
      </c>
      <c r="Q364" s="230">
        <v>0.00059999999999999995</v>
      </c>
      <c r="R364" s="230">
        <f>Q364*H364</f>
        <v>0.061264199999999991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243</v>
      </c>
      <c r="AT364" s="232" t="s">
        <v>322</v>
      </c>
      <c r="AU364" s="232" t="s">
        <v>83</v>
      </c>
      <c r="AY364" s="18" t="s">
        <v>134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81</v>
      </c>
      <c r="BK364" s="233">
        <f>ROUND(I364*H364,2)</f>
        <v>0</v>
      </c>
      <c r="BL364" s="18" t="s">
        <v>187</v>
      </c>
      <c r="BM364" s="232" t="s">
        <v>614</v>
      </c>
    </row>
    <row r="365" s="2" customFormat="1">
      <c r="A365" s="39"/>
      <c r="B365" s="40"/>
      <c r="C365" s="41"/>
      <c r="D365" s="234" t="s">
        <v>141</v>
      </c>
      <c r="E365" s="41"/>
      <c r="F365" s="235" t="s">
        <v>947</v>
      </c>
      <c r="G365" s="41"/>
      <c r="H365" s="41"/>
      <c r="I365" s="236"/>
      <c r="J365" s="41"/>
      <c r="K365" s="41"/>
      <c r="L365" s="45"/>
      <c r="M365" s="237"/>
      <c r="N365" s="23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141</v>
      </c>
      <c r="AU365" s="18" t="s">
        <v>83</v>
      </c>
    </row>
    <row r="366" s="13" customFormat="1">
      <c r="A366" s="13"/>
      <c r="B366" s="240"/>
      <c r="C366" s="241"/>
      <c r="D366" s="234" t="s">
        <v>150</v>
      </c>
      <c r="E366" s="242" t="s">
        <v>1</v>
      </c>
      <c r="F366" s="243" t="s">
        <v>948</v>
      </c>
      <c r="G366" s="241"/>
      <c r="H366" s="244">
        <v>102.107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0" t="s">
        <v>150</v>
      </c>
      <c r="AU366" s="250" t="s">
        <v>83</v>
      </c>
      <c r="AV366" s="13" t="s">
        <v>83</v>
      </c>
      <c r="AW366" s="13" t="s">
        <v>30</v>
      </c>
      <c r="AX366" s="13" t="s">
        <v>73</v>
      </c>
      <c r="AY366" s="250" t="s">
        <v>134</v>
      </c>
    </row>
    <row r="367" s="14" customFormat="1">
      <c r="A367" s="14"/>
      <c r="B367" s="251"/>
      <c r="C367" s="252"/>
      <c r="D367" s="234" t="s">
        <v>150</v>
      </c>
      <c r="E367" s="253" t="s">
        <v>1</v>
      </c>
      <c r="F367" s="254" t="s">
        <v>152</v>
      </c>
      <c r="G367" s="252"/>
      <c r="H367" s="255">
        <v>102.107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150</v>
      </c>
      <c r="AU367" s="261" t="s">
        <v>83</v>
      </c>
      <c r="AV367" s="14" t="s">
        <v>140</v>
      </c>
      <c r="AW367" s="14" t="s">
        <v>30</v>
      </c>
      <c r="AX367" s="14" t="s">
        <v>81</v>
      </c>
      <c r="AY367" s="261" t="s">
        <v>134</v>
      </c>
    </row>
    <row r="368" s="2" customFormat="1" ht="24.15" customHeight="1">
      <c r="A368" s="39"/>
      <c r="B368" s="40"/>
      <c r="C368" s="220" t="s">
        <v>476</v>
      </c>
      <c r="D368" s="220" t="s">
        <v>136</v>
      </c>
      <c r="E368" s="221" t="s">
        <v>949</v>
      </c>
      <c r="F368" s="222" t="s">
        <v>950</v>
      </c>
      <c r="G368" s="223" t="s">
        <v>186</v>
      </c>
      <c r="H368" s="224">
        <v>0.126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187</v>
      </c>
      <c r="AT368" s="232" t="s">
        <v>136</v>
      </c>
      <c r="AU368" s="232" t="s">
        <v>83</v>
      </c>
      <c r="AY368" s="18" t="s">
        <v>134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81</v>
      </c>
      <c r="BK368" s="233">
        <f>ROUND(I368*H368,2)</f>
        <v>0</v>
      </c>
      <c r="BL368" s="18" t="s">
        <v>187</v>
      </c>
      <c r="BM368" s="232" t="s">
        <v>619</v>
      </c>
    </row>
    <row r="369" s="2" customFormat="1">
      <c r="A369" s="39"/>
      <c r="B369" s="40"/>
      <c r="C369" s="41"/>
      <c r="D369" s="234" t="s">
        <v>141</v>
      </c>
      <c r="E369" s="41"/>
      <c r="F369" s="235" t="s">
        <v>950</v>
      </c>
      <c r="G369" s="41"/>
      <c r="H369" s="41"/>
      <c r="I369" s="236"/>
      <c r="J369" s="41"/>
      <c r="K369" s="41"/>
      <c r="L369" s="45"/>
      <c r="M369" s="237"/>
      <c r="N369" s="23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141</v>
      </c>
      <c r="AU369" s="18" t="s">
        <v>83</v>
      </c>
    </row>
    <row r="370" s="2" customFormat="1" ht="24.15" customHeight="1">
      <c r="A370" s="39"/>
      <c r="B370" s="40"/>
      <c r="C370" s="220" t="s">
        <v>620</v>
      </c>
      <c r="D370" s="220" t="s">
        <v>136</v>
      </c>
      <c r="E370" s="221" t="s">
        <v>951</v>
      </c>
      <c r="F370" s="222" t="s">
        <v>952</v>
      </c>
      <c r="G370" s="223" t="s">
        <v>186</v>
      </c>
      <c r="H370" s="224">
        <v>0.126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38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187</v>
      </c>
      <c r="AT370" s="232" t="s">
        <v>136</v>
      </c>
      <c r="AU370" s="232" t="s">
        <v>83</v>
      </c>
      <c r="AY370" s="18" t="s">
        <v>134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81</v>
      </c>
      <c r="BK370" s="233">
        <f>ROUND(I370*H370,2)</f>
        <v>0</v>
      </c>
      <c r="BL370" s="18" t="s">
        <v>187</v>
      </c>
      <c r="BM370" s="232" t="s">
        <v>623</v>
      </c>
    </row>
    <row r="371" s="2" customFormat="1">
      <c r="A371" s="39"/>
      <c r="B371" s="40"/>
      <c r="C371" s="41"/>
      <c r="D371" s="234" t="s">
        <v>141</v>
      </c>
      <c r="E371" s="41"/>
      <c r="F371" s="235" t="s">
        <v>952</v>
      </c>
      <c r="G371" s="41"/>
      <c r="H371" s="41"/>
      <c r="I371" s="236"/>
      <c r="J371" s="41"/>
      <c r="K371" s="41"/>
      <c r="L371" s="45"/>
      <c r="M371" s="262"/>
      <c r="N371" s="263"/>
      <c r="O371" s="264"/>
      <c r="P371" s="264"/>
      <c r="Q371" s="264"/>
      <c r="R371" s="264"/>
      <c r="S371" s="264"/>
      <c r="T371" s="265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83</v>
      </c>
    </row>
    <row r="372" s="2" customFormat="1" ht="6.96" customHeight="1">
      <c r="A372" s="39"/>
      <c r="B372" s="67"/>
      <c r="C372" s="68"/>
      <c r="D372" s="68"/>
      <c r="E372" s="68"/>
      <c r="F372" s="68"/>
      <c r="G372" s="68"/>
      <c r="H372" s="68"/>
      <c r="I372" s="68"/>
      <c r="J372" s="68"/>
      <c r="K372" s="68"/>
      <c r="L372" s="45"/>
      <c r="M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</sheetData>
  <sheetProtection sheet="1" autoFilter="0" formatColumns="0" formatRows="0" objects="1" scenarios="1" spinCount="100000" saltValue="G9ABNrJK+bfU91Ti6Rkv4EiEJeI0wt8TXyYzM+vPEnF9qA4Jo4I4b6A013Ae0G+UBVBPKAkERbflyJI2Jf0gvw==" hashValue="QjhLWYSoMl9DG8TBSyoWBvTJKwb52VeCgJbYIlI5MopXhDNX3H8r/PqoiDO+GHWaUlpr1Xi+UbgBF6mxsUrKTA==" algorithmName="SHA-512" password="CC35"/>
  <autoFilter ref="C125:K37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ROUND((SUM(BE126:BE377)),  2)</f>
        <v>0</v>
      </c>
      <c r="G33" s="39"/>
      <c r="H33" s="39"/>
      <c r="I33" s="156">
        <v>0.20999999999999999</v>
      </c>
      <c r="J33" s="155">
        <f>ROUND(((SUM(BE126:BE377))*I33),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ROUND((SUM(BF126:BF377)),  2)</f>
        <v>0</v>
      </c>
      <c r="G34" s="39"/>
      <c r="H34" s="39"/>
      <c r="I34" s="156">
        <v>0.12</v>
      </c>
      <c r="J34" s="155">
        <f>ROUND(((SUM(BF126:BF377))*I34),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ROUND((SUM(BG126:BG377)),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ROUND((SUM(BH126:BH377)),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ROUND((SUM(BI126:BI377)),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202 - Propustek v km 0...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375</v>
      </c>
      <c r="E99" s="189"/>
      <c r="F99" s="189"/>
      <c r="G99" s="189"/>
      <c r="H99" s="189"/>
      <c r="I99" s="189"/>
      <c r="J99" s="190">
        <f>J193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789</v>
      </c>
      <c r="E100" s="189"/>
      <c r="F100" s="189"/>
      <c r="G100" s="189"/>
      <c r="H100" s="189"/>
      <c r="I100" s="189"/>
      <c r="J100" s="190">
        <f>J205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285</v>
      </c>
      <c r="E101" s="189"/>
      <c r="F101" s="189"/>
      <c r="G101" s="189"/>
      <c r="H101" s="189"/>
      <c r="I101" s="189"/>
      <c r="J101" s="190">
        <f>J216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790</v>
      </c>
      <c r="E102" s="189"/>
      <c r="F102" s="189"/>
      <c r="G102" s="189"/>
      <c r="H102" s="189"/>
      <c r="I102" s="189"/>
      <c r="J102" s="190">
        <f>J243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112</v>
      </c>
      <c r="E103" s="189"/>
      <c r="F103" s="189"/>
      <c r="G103" s="189"/>
      <c r="H103" s="189"/>
      <c r="I103" s="189"/>
      <c r="J103" s="190">
        <f>J253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J309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115</v>
      </c>
      <c r="E105" s="183"/>
      <c r="F105" s="183"/>
      <c r="G105" s="183"/>
      <c r="H105" s="183"/>
      <c r="I105" s="183"/>
      <c r="J105" s="184">
        <f>J314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116</v>
      </c>
      <c r="E106" s="189"/>
      <c r="F106" s="189"/>
      <c r="G106" s="189"/>
      <c r="H106" s="189"/>
      <c r="I106" s="189"/>
      <c r="J106" s="190">
        <f>J315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Hostka - Most ev.c. 19853-1 Hostka - Zebraky - rekonstrukce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202 - Propustek v km 0...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13. 1. 2025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120</v>
      </c>
      <c r="D125" s="195" t="s">
        <v>58</v>
      </c>
      <c r="E125" s="195" t="s">
        <v>54</v>
      </c>
      <c r="F125" s="195" t="s">
        <v>55</v>
      </c>
      <c r="G125" s="195" t="s">
        <v>121</v>
      </c>
      <c r="H125" s="195" t="s">
        <v>122</v>
      </c>
      <c r="I125" s="195" t="s">
        <v>123</v>
      </c>
      <c r="J125" s="196" t="s">
        <v>107</v>
      </c>
      <c r="K125" s="197" t="s">
        <v>124</v>
      </c>
      <c r="L125" s="198"/>
      <c r="M125" s="101" t="s">
        <v>1</v>
      </c>
      <c r="N125" s="102" t="s">
        <v>37</v>
      </c>
      <c r="O125" s="102" t="s">
        <v>125</v>
      </c>
      <c r="P125" s="102" t="s">
        <v>126</v>
      </c>
      <c r="Q125" s="102" t="s">
        <v>127</v>
      </c>
      <c r="R125" s="102" t="s">
        <v>128</v>
      </c>
      <c r="S125" s="102" t="s">
        <v>129</v>
      </c>
      <c r="T125" s="103" t="s">
        <v>130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131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P127+P314</f>
        <v>0</v>
      </c>
      <c r="Q126" s="105"/>
      <c r="R126" s="201">
        <f>R127+R314</f>
        <v>427.02058804000006</v>
      </c>
      <c r="S126" s="105"/>
      <c r="T126" s="202">
        <f>T127+T314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109</v>
      </c>
      <c r="BK126" s="203">
        <f>BK127+BK314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132</v>
      </c>
      <c r="F127" s="207" t="s">
        <v>133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P128+P193+P205+P216+P243+P253+P309</f>
        <v>0</v>
      </c>
      <c r="Q127" s="212"/>
      <c r="R127" s="213">
        <f>R128+R193+R205+R216+R243+R253+R309</f>
        <v>426.89872224000004</v>
      </c>
      <c r="S127" s="212"/>
      <c r="T127" s="214">
        <f>T128+T193+T205+T216+T243+T253+T309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81</v>
      </c>
      <c r="AT127" s="216" t="s">
        <v>72</v>
      </c>
      <c r="AU127" s="216" t="s">
        <v>73</v>
      </c>
      <c r="AY127" s="215" t="s">
        <v>134</v>
      </c>
      <c r="BK127" s="217">
        <f>BK128+BK193+BK205+BK216+BK243+BK253+BK309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81</v>
      </c>
      <c r="F128" s="218" t="s">
        <v>135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SUM(P129:P192)</f>
        <v>0</v>
      </c>
      <c r="Q128" s="212"/>
      <c r="R128" s="213">
        <f>SUM(R129:R192)</f>
        <v>201.59200000000001</v>
      </c>
      <c r="S128" s="212"/>
      <c r="T128" s="214">
        <f>SUM(T129:T192)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81</v>
      </c>
      <c r="AY128" s="215" t="s">
        <v>134</v>
      </c>
      <c r="BK128" s="217">
        <f>SUM(BK129:BK192)</f>
        <v>0</v>
      </c>
    </row>
    <row r="129" s="2" customFormat="1" ht="33" customHeight="1">
      <c r="A129" s="39"/>
      <c r="B129" s="40"/>
      <c r="C129" s="220" t="s">
        <v>81</v>
      </c>
      <c r="D129" s="220" t="s">
        <v>136</v>
      </c>
      <c r="E129" s="221" t="s">
        <v>791</v>
      </c>
      <c r="F129" s="222" t="s">
        <v>792</v>
      </c>
      <c r="G129" s="223" t="s">
        <v>147</v>
      </c>
      <c r="H129" s="224">
        <v>15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140</v>
      </c>
      <c r="AT129" s="232" t="s">
        <v>136</v>
      </c>
      <c r="AU129" s="232" t="s">
        <v>83</v>
      </c>
      <c r="AY129" s="18" t="s">
        <v>134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140</v>
      </c>
      <c r="BM129" s="232" t="s">
        <v>83</v>
      </c>
    </row>
    <row r="130" s="2" customFormat="1">
      <c r="A130" s="39"/>
      <c r="B130" s="40"/>
      <c r="C130" s="41"/>
      <c r="D130" s="234" t="s">
        <v>141</v>
      </c>
      <c r="E130" s="41"/>
      <c r="F130" s="235" t="s">
        <v>792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83</v>
      </c>
    </row>
    <row r="131" s="2" customFormat="1">
      <c r="A131" s="39"/>
      <c r="B131" s="40"/>
      <c r="C131" s="41"/>
      <c r="D131" s="234" t="s">
        <v>143</v>
      </c>
      <c r="E131" s="41"/>
      <c r="F131" s="239" t="s">
        <v>793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83</v>
      </c>
    </row>
    <row r="132" s="13" customFormat="1">
      <c r="A132" s="13"/>
      <c r="B132" s="240"/>
      <c r="C132" s="241"/>
      <c r="D132" s="234" t="s">
        <v>150</v>
      </c>
      <c r="E132" s="242" t="s">
        <v>1</v>
      </c>
      <c r="F132" s="243" t="s">
        <v>954</v>
      </c>
      <c r="G132" s="241"/>
      <c r="H132" s="244">
        <v>15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150</v>
      </c>
      <c r="AU132" s="250" t="s">
        <v>83</v>
      </c>
      <c r="AV132" s="13" t="s">
        <v>83</v>
      </c>
      <c r="AW132" s="13" t="s">
        <v>30</v>
      </c>
      <c r="AX132" s="13" t="s">
        <v>73</v>
      </c>
      <c r="AY132" s="250" t="s">
        <v>134</v>
      </c>
    </row>
    <row r="133" s="14" customFormat="1">
      <c r="A133" s="14"/>
      <c r="B133" s="251"/>
      <c r="C133" s="252"/>
      <c r="D133" s="234" t="s">
        <v>150</v>
      </c>
      <c r="E133" s="253" t="s">
        <v>1</v>
      </c>
      <c r="F133" s="254" t="s">
        <v>152</v>
      </c>
      <c r="G133" s="252"/>
      <c r="H133" s="255">
        <v>15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150</v>
      </c>
      <c r="AU133" s="261" t="s">
        <v>83</v>
      </c>
      <c r="AV133" s="14" t="s">
        <v>140</v>
      </c>
      <c r="AW133" s="14" t="s">
        <v>30</v>
      </c>
      <c r="AX133" s="14" t="s">
        <v>81</v>
      </c>
      <c r="AY133" s="261" t="s">
        <v>134</v>
      </c>
    </row>
    <row r="134" s="2" customFormat="1" ht="33" customHeight="1">
      <c r="A134" s="39"/>
      <c r="B134" s="40"/>
      <c r="C134" s="220" t="s">
        <v>83</v>
      </c>
      <c r="D134" s="220" t="s">
        <v>136</v>
      </c>
      <c r="E134" s="221" t="s">
        <v>421</v>
      </c>
      <c r="F134" s="222" t="s">
        <v>422</v>
      </c>
      <c r="G134" s="223" t="s">
        <v>147</v>
      </c>
      <c r="H134" s="224">
        <v>100.79600000000001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140</v>
      </c>
      <c r="AT134" s="232" t="s">
        <v>136</v>
      </c>
      <c r="AU134" s="232" t="s">
        <v>83</v>
      </c>
      <c r="AY134" s="18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140</v>
      </c>
      <c r="BM134" s="232" t="s">
        <v>140</v>
      </c>
    </row>
    <row r="135" s="2" customFormat="1">
      <c r="A135" s="39"/>
      <c r="B135" s="40"/>
      <c r="C135" s="41"/>
      <c r="D135" s="234" t="s">
        <v>141</v>
      </c>
      <c r="E135" s="41"/>
      <c r="F135" s="235" t="s">
        <v>422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83</v>
      </c>
    </row>
    <row r="136" s="2" customFormat="1" ht="16.5" customHeight="1">
      <c r="A136" s="39"/>
      <c r="B136" s="40"/>
      <c r="C136" s="266" t="s">
        <v>153</v>
      </c>
      <c r="D136" s="266" t="s">
        <v>322</v>
      </c>
      <c r="E136" s="267" t="s">
        <v>423</v>
      </c>
      <c r="F136" s="268" t="s">
        <v>424</v>
      </c>
      <c r="G136" s="269" t="s">
        <v>186</v>
      </c>
      <c r="H136" s="270">
        <v>201.59200000000001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38</v>
      </c>
      <c r="O136" s="92"/>
      <c r="P136" s="230">
        <f>O136*H136</f>
        <v>0</v>
      </c>
      <c r="Q136" s="230">
        <v>1</v>
      </c>
      <c r="R136" s="230">
        <f>Q136*H136</f>
        <v>201.59200000000001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162</v>
      </c>
      <c r="AT136" s="232" t="s">
        <v>322</v>
      </c>
      <c r="AU136" s="232" t="s">
        <v>83</v>
      </c>
      <c r="AY136" s="18" t="s">
        <v>134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140</v>
      </c>
      <c r="BM136" s="232" t="s">
        <v>156</v>
      </c>
    </row>
    <row r="137" s="2" customFormat="1">
      <c r="A137" s="39"/>
      <c r="B137" s="40"/>
      <c r="C137" s="41"/>
      <c r="D137" s="234" t="s">
        <v>141</v>
      </c>
      <c r="E137" s="41"/>
      <c r="F137" s="235" t="s">
        <v>424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83</v>
      </c>
    </row>
    <row r="138" s="2" customFormat="1">
      <c r="A138" s="39"/>
      <c r="B138" s="40"/>
      <c r="C138" s="41"/>
      <c r="D138" s="234" t="s">
        <v>143</v>
      </c>
      <c r="E138" s="41"/>
      <c r="F138" s="239" t="s">
        <v>425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83</v>
      </c>
    </row>
    <row r="139" s="15" customFormat="1">
      <c r="A139" s="15"/>
      <c r="B139" s="277"/>
      <c r="C139" s="278"/>
      <c r="D139" s="234" t="s">
        <v>150</v>
      </c>
      <c r="E139" s="279" t="s">
        <v>1</v>
      </c>
      <c r="F139" s="280" t="s">
        <v>426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6" t="s">
        <v>150</v>
      </c>
      <c r="AU139" s="286" t="s">
        <v>83</v>
      </c>
      <c r="AV139" s="15" t="s">
        <v>81</v>
      </c>
      <c r="AW139" s="15" t="s">
        <v>30</v>
      </c>
      <c r="AX139" s="15" t="s">
        <v>73</v>
      </c>
      <c r="AY139" s="286" t="s">
        <v>134</v>
      </c>
    </row>
    <row r="140" s="13" customFormat="1">
      <c r="A140" s="13"/>
      <c r="B140" s="240"/>
      <c r="C140" s="241"/>
      <c r="D140" s="234" t="s">
        <v>150</v>
      </c>
      <c r="E140" s="242" t="s">
        <v>1</v>
      </c>
      <c r="F140" s="243" t="s">
        <v>955</v>
      </c>
      <c r="G140" s="241"/>
      <c r="H140" s="244">
        <v>79.200000000000003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150</v>
      </c>
      <c r="AU140" s="250" t="s">
        <v>83</v>
      </c>
      <c r="AV140" s="13" t="s">
        <v>83</v>
      </c>
      <c r="AW140" s="13" t="s">
        <v>30</v>
      </c>
      <c r="AX140" s="13" t="s">
        <v>73</v>
      </c>
      <c r="AY140" s="250" t="s">
        <v>134</v>
      </c>
    </row>
    <row r="141" s="15" customFormat="1">
      <c r="A141" s="15"/>
      <c r="B141" s="277"/>
      <c r="C141" s="278"/>
      <c r="D141" s="234" t="s">
        <v>150</v>
      </c>
      <c r="E141" s="279" t="s">
        <v>1</v>
      </c>
      <c r="F141" s="280" t="s">
        <v>430</v>
      </c>
      <c r="G141" s="278"/>
      <c r="H141" s="279" t="s">
        <v>1</v>
      </c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6" t="s">
        <v>150</v>
      </c>
      <c r="AU141" s="286" t="s">
        <v>83</v>
      </c>
      <c r="AV141" s="15" t="s">
        <v>81</v>
      </c>
      <c r="AW141" s="15" t="s">
        <v>30</v>
      </c>
      <c r="AX141" s="15" t="s">
        <v>73</v>
      </c>
      <c r="AY141" s="286" t="s">
        <v>134</v>
      </c>
    </row>
    <row r="142" s="13" customFormat="1">
      <c r="A142" s="13"/>
      <c r="B142" s="240"/>
      <c r="C142" s="241"/>
      <c r="D142" s="234" t="s">
        <v>150</v>
      </c>
      <c r="E142" s="242" t="s">
        <v>1</v>
      </c>
      <c r="F142" s="243" t="s">
        <v>956</v>
      </c>
      <c r="G142" s="241"/>
      <c r="H142" s="244">
        <v>21.596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150</v>
      </c>
      <c r="AU142" s="250" t="s">
        <v>83</v>
      </c>
      <c r="AV142" s="13" t="s">
        <v>83</v>
      </c>
      <c r="AW142" s="13" t="s">
        <v>30</v>
      </c>
      <c r="AX142" s="13" t="s">
        <v>73</v>
      </c>
      <c r="AY142" s="250" t="s">
        <v>134</v>
      </c>
    </row>
    <row r="143" s="14" customFormat="1">
      <c r="A143" s="14"/>
      <c r="B143" s="251"/>
      <c r="C143" s="252"/>
      <c r="D143" s="234" t="s">
        <v>150</v>
      </c>
      <c r="E143" s="253" t="s">
        <v>1</v>
      </c>
      <c r="F143" s="254" t="s">
        <v>152</v>
      </c>
      <c r="G143" s="252"/>
      <c r="H143" s="255">
        <v>100.79600000000001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150</v>
      </c>
      <c r="AU143" s="261" t="s">
        <v>83</v>
      </c>
      <c r="AV143" s="14" t="s">
        <v>140</v>
      </c>
      <c r="AW143" s="14" t="s">
        <v>30</v>
      </c>
      <c r="AX143" s="14" t="s">
        <v>73</v>
      </c>
      <c r="AY143" s="261" t="s">
        <v>134</v>
      </c>
    </row>
    <row r="144" s="13" customFormat="1">
      <c r="A144" s="13"/>
      <c r="B144" s="240"/>
      <c r="C144" s="241"/>
      <c r="D144" s="234" t="s">
        <v>150</v>
      </c>
      <c r="E144" s="242" t="s">
        <v>1</v>
      </c>
      <c r="F144" s="243" t="s">
        <v>957</v>
      </c>
      <c r="G144" s="241"/>
      <c r="H144" s="244">
        <v>201.59200000000001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150</v>
      </c>
      <c r="AU144" s="250" t="s">
        <v>83</v>
      </c>
      <c r="AV144" s="13" t="s">
        <v>83</v>
      </c>
      <c r="AW144" s="13" t="s">
        <v>30</v>
      </c>
      <c r="AX144" s="13" t="s">
        <v>73</v>
      </c>
      <c r="AY144" s="250" t="s">
        <v>134</v>
      </c>
    </row>
    <row r="145" s="14" customFormat="1">
      <c r="A145" s="14"/>
      <c r="B145" s="251"/>
      <c r="C145" s="252"/>
      <c r="D145" s="234" t="s">
        <v>150</v>
      </c>
      <c r="E145" s="253" t="s">
        <v>1</v>
      </c>
      <c r="F145" s="254" t="s">
        <v>152</v>
      </c>
      <c r="G145" s="252"/>
      <c r="H145" s="255">
        <v>201.59200000000001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150</v>
      </c>
      <c r="AU145" s="261" t="s">
        <v>83</v>
      </c>
      <c r="AV145" s="14" t="s">
        <v>140</v>
      </c>
      <c r="AW145" s="14" t="s">
        <v>30</v>
      </c>
      <c r="AX145" s="14" t="s">
        <v>81</v>
      </c>
      <c r="AY145" s="261" t="s">
        <v>134</v>
      </c>
    </row>
    <row r="146" s="2" customFormat="1" ht="33" customHeight="1">
      <c r="A146" s="39"/>
      <c r="B146" s="40"/>
      <c r="C146" s="220" t="s">
        <v>140</v>
      </c>
      <c r="D146" s="220" t="s">
        <v>136</v>
      </c>
      <c r="E146" s="221" t="s">
        <v>154</v>
      </c>
      <c r="F146" s="222" t="s">
        <v>155</v>
      </c>
      <c r="G146" s="223" t="s">
        <v>147</v>
      </c>
      <c r="H146" s="224">
        <v>30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140</v>
      </c>
      <c r="AT146" s="232" t="s">
        <v>136</v>
      </c>
      <c r="AU146" s="232" t="s">
        <v>83</v>
      </c>
      <c r="AY146" s="18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140</v>
      </c>
      <c r="BM146" s="232" t="s">
        <v>162</v>
      </c>
    </row>
    <row r="147" s="2" customFormat="1">
      <c r="A147" s="39"/>
      <c r="B147" s="40"/>
      <c r="C147" s="41"/>
      <c r="D147" s="234" t="s">
        <v>141</v>
      </c>
      <c r="E147" s="41"/>
      <c r="F147" s="235" t="s">
        <v>155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83</v>
      </c>
    </row>
    <row r="148" s="2" customFormat="1">
      <c r="A148" s="39"/>
      <c r="B148" s="40"/>
      <c r="C148" s="41"/>
      <c r="D148" s="234" t="s">
        <v>143</v>
      </c>
      <c r="E148" s="41"/>
      <c r="F148" s="239" t="s">
        <v>958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83</v>
      </c>
    </row>
    <row r="149" s="13" customFormat="1">
      <c r="A149" s="13"/>
      <c r="B149" s="240"/>
      <c r="C149" s="241"/>
      <c r="D149" s="234" t="s">
        <v>150</v>
      </c>
      <c r="E149" s="242" t="s">
        <v>1</v>
      </c>
      <c r="F149" s="243" t="s">
        <v>959</v>
      </c>
      <c r="G149" s="241"/>
      <c r="H149" s="244">
        <v>30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150</v>
      </c>
      <c r="AU149" s="250" t="s">
        <v>83</v>
      </c>
      <c r="AV149" s="13" t="s">
        <v>83</v>
      </c>
      <c r="AW149" s="13" t="s">
        <v>30</v>
      </c>
      <c r="AX149" s="13" t="s">
        <v>73</v>
      </c>
      <c r="AY149" s="250" t="s">
        <v>134</v>
      </c>
    </row>
    <row r="150" s="14" customFormat="1">
      <c r="A150" s="14"/>
      <c r="B150" s="251"/>
      <c r="C150" s="252"/>
      <c r="D150" s="234" t="s">
        <v>150</v>
      </c>
      <c r="E150" s="253" t="s">
        <v>1</v>
      </c>
      <c r="F150" s="254" t="s">
        <v>152</v>
      </c>
      <c r="G150" s="252"/>
      <c r="H150" s="255">
        <v>30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150</v>
      </c>
      <c r="AU150" s="261" t="s">
        <v>83</v>
      </c>
      <c r="AV150" s="14" t="s">
        <v>140</v>
      </c>
      <c r="AW150" s="14" t="s">
        <v>30</v>
      </c>
      <c r="AX150" s="14" t="s">
        <v>81</v>
      </c>
      <c r="AY150" s="261" t="s">
        <v>134</v>
      </c>
    </row>
    <row r="151" s="2" customFormat="1" ht="33" customHeight="1">
      <c r="A151" s="39"/>
      <c r="B151" s="40"/>
      <c r="C151" s="220" t="s">
        <v>166</v>
      </c>
      <c r="D151" s="220" t="s">
        <v>136</v>
      </c>
      <c r="E151" s="221" t="s">
        <v>800</v>
      </c>
      <c r="F151" s="222" t="s">
        <v>801</v>
      </c>
      <c r="G151" s="223" t="s">
        <v>147</v>
      </c>
      <c r="H151" s="224">
        <v>5.3360000000000003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140</v>
      </c>
      <c r="AT151" s="232" t="s">
        <v>136</v>
      </c>
      <c r="AU151" s="232" t="s">
        <v>83</v>
      </c>
      <c r="AY151" s="18" t="s">
        <v>134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140</v>
      </c>
      <c r="BM151" s="232" t="s">
        <v>169</v>
      </c>
    </row>
    <row r="152" s="2" customFormat="1">
      <c r="A152" s="39"/>
      <c r="B152" s="40"/>
      <c r="C152" s="41"/>
      <c r="D152" s="234" t="s">
        <v>141</v>
      </c>
      <c r="E152" s="41"/>
      <c r="F152" s="235" t="s">
        <v>801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83</v>
      </c>
    </row>
    <row r="153" s="2" customFormat="1">
      <c r="A153" s="39"/>
      <c r="B153" s="40"/>
      <c r="C153" s="41"/>
      <c r="D153" s="234" t="s">
        <v>143</v>
      </c>
      <c r="E153" s="41"/>
      <c r="F153" s="239" t="s">
        <v>802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83</v>
      </c>
    </row>
    <row r="154" s="2" customFormat="1" ht="33" customHeight="1">
      <c r="A154" s="39"/>
      <c r="B154" s="40"/>
      <c r="C154" s="220" t="s">
        <v>156</v>
      </c>
      <c r="D154" s="220" t="s">
        <v>136</v>
      </c>
      <c r="E154" s="221" t="s">
        <v>167</v>
      </c>
      <c r="F154" s="222" t="s">
        <v>168</v>
      </c>
      <c r="G154" s="223" t="s">
        <v>147</v>
      </c>
      <c r="H154" s="224">
        <v>151.13200000000001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140</v>
      </c>
      <c r="AT154" s="232" t="s">
        <v>136</v>
      </c>
      <c r="AU154" s="232" t="s">
        <v>83</v>
      </c>
      <c r="AY154" s="18" t="s">
        <v>134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140</v>
      </c>
      <c r="BM154" s="232" t="s">
        <v>8</v>
      </c>
    </row>
    <row r="155" s="2" customFormat="1">
      <c r="A155" s="39"/>
      <c r="B155" s="40"/>
      <c r="C155" s="41"/>
      <c r="D155" s="234" t="s">
        <v>141</v>
      </c>
      <c r="E155" s="41"/>
      <c r="F155" s="235" t="s">
        <v>168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83</v>
      </c>
    </row>
    <row r="156" s="13" customFormat="1">
      <c r="A156" s="13"/>
      <c r="B156" s="240"/>
      <c r="C156" s="241"/>
      <c r="D156" s="234" t="s">
        <v>150</v>
      </c>
      <c r="E156" s="242" t="s">
        <v>1</v>
      </c>
      <c r="F156" s="243" t="s">
        <v>960</v>
      </c>
      <c r="G156" s="241"/>
      <c r="H156" s="244">
        <v>50.335999999999999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150</v>
      </c>
      <c r="AU156" s="250" t="s">
        <v>83</v>
      </c>
      <c r="AV156" s="13" t="s">
        <v>83</v>
      </c>
      <c r="AW156" s="13" t="s">
        <v>30</v>
      </c>
      <c r="AX156" s="13" t="s">
        <v>73</v>
      </c>
      <c r="AY156" s="250" t="s">
        <v>134</v>
      </c>
    </row>
    <row r="157" s="13" customFormat="1">
      <c r="A157" s="13"/>
      <c r="B157" s="240"/>
      <c r="C157" s="241"/>
      <c r="D157" s="234" t="s">
        <v>150</v>
      </c>
      <c r="E157" s="242" t="s">
        <v>1</v>
      </c>
      <c r="F157" s="243" t="s">
        <v>961</v>
      </c>
      <c r="G157" s="241"/>
      <c r="H157" s="244">
        <v>100.79600000000001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150</v>
      </c>
      <c r="AU157" s="250" t="s">
        <v>83</v>
      </c>
      <c r="AV157" s="13" t="s">
        <v>83</v>
      </c>
      <c r="AW157" s="13" t="s">
        <v>30</v>
      </c>
      <c r="AX157" s="13" t="s">
        <v>73</v>
      </c>
      <c r="AY157" s="250" t="s">
        <v>134</v>
      </c>
    </row>
    <row r="158" s="14" customFormat="1">
      <c r="A158" s="14"/>
      <c r="B158" s="251"/>
      <c r="C158" s="252"/>
      <c r="D158" s="234" t="s">
        <v>150</v>
      </c>
      <c r="E158" s="253" t="s">
        <v>1</v>
      </c>
      <c r="F158" s="254" t="s">
        <v>152</v>
      </c>
      <c r="G158" s="252"/>
      <c r="H158" s="255">
        <v>151.13200000000001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150</v>
      </c>
      <c r="AU158" s="261" t="s">
        <v>83</v>
      </c>
      <c r="AV158" s="14" t="s">
        <v>140</v>
      </c>
      <c r="AW158" s="14" t="s">
        <v>30</v>
      </c>
      <c r="AX158" s="14" t="s">
        <v>81</v>
      </c>
      <c r="AY158" s="261" t="s">
        <v>134</v>
      </c>
    </row>
    <row r="159" s="2" customFormat="1" ht="37.8" customHeight="1">
      <c r="A159" s="39"/>
      <c r="B159" s="40"/>
      <c r="C159" s="220" t="s">
        <v>177</v>
      </c>
      <c r="D159" s="220" t="s">
        <v>136</v>
      </c>
      <c r="E159" s="221" t="s">
        <v>172</v>
      </c>
      <c r="F159" s="222" t="s">
        <v>173</v>
      </c>
      <c r="G159" s="223" t="s">
        <v>147</v>
      </c>
      <c r="H159" s="224">
        <v>906.79200000000003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140</v>
      </c>
      <c r="AT159" s="232" t="s">
        <v>136</v>
      </c>
      <c r="AU159" s="232" t="s">
        <v>83</v>
      </c>
      <c r="AY159" s="18" t="s">
        <v>134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81</v>
      </c>
      <c r="BK159" s="233">
        <f>ROUND(I159*H159,2)</f>
        <v>0</v>
      </c>
      <c r="BL159" s="18" t="s">
        <v>140</v>
      </c>
      <c r="BM159" s="232" t="s">
        <v>180</v>
      </c>
    </row>
    <row r="160" s="2" customFormat="1">
      <c r="A160" s="39"/>
      <c r="B160" s="40"/>
      <c r="C160" s="41"/>
      <c r="D160" s="234" t="s">
        <v>141</v>
      </c>
      <c r="E160" s="41"/>
      <c r="F160" s="235" t="s">
        <v>173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83</v>
      </c>
    </row>
    <row r="161" s="2" customFormat="1">
      <c r="A161" s="39"/>
      <c r="B161" s="40"/>
      <c r="C161" s="41"/>
      <c r="D161" s="234" t="s">
        <v>143</v>
      </c>
      <c r="E161" s="41"/>
      <c r="F161" s="239" t="s">
        <v>446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83</v>
      </c>
    </row>
    <row r="162" s="13" customFormat="1">
      <c r="A162" s="13"/>
      <c r="B162" s="240"/>
      <c r="C162" s="241"/>
      <c r="D162" s="234" t="s">
        <v>150</v>
      </c>
      <c r="E162" s="242" t="s">
        <v>1</v>
      </c>
      <c r="F162" s="243" t="s">
        <v>962</v>
      </c>
      <c r="G162" s="241"/>
      <c r="H162" s="244">
        <v>906.79200000000003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150</v>
      </c>
      <c r="AU162" s="250" t="s">
        <v>83</v>
      </c>
      <c r="AV162" s="13" t="s">
        <v>83</v>
      </c>
      <c r="AW162" s="13" t="s">
        <v>30</v>
      </c>
      <c r="AX162" s="13" t="s">
        <v>73</v>
      </c>
      <c r="AY162" s="250" t="s">
        <v>134</v>
      </c>
    </row>
    <row r="163" s="14" customFormat="1">
      <c r="A163" s="14"/>
      <c r="B163" s="251"/>
      <c r="C163" s="252"/>
      <c r="D163" s="234" t="s">
        <v>150</v>
      </c>
      <c r="E163" s="253" t="s">
        <v>1</v>
      </c>
      <c r="F163" s="254" t="s">
        <v>152</v>
      </c>
      <c r="G163" s="252"/>
      <c r="H163" s="255">
        <v>906.79200000000003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150</v>
      </c>
      <c r="AU163" s="261" t="s">
        <v>83</v>
      </c>
      <c r="AV163" s="14" t="s">
        <v>140</v>
      </c>
      <c r="AW163" s="14" t="s">
        <v>30</v>
      </c>
      <c r="AX163" s="14" t="s">
        <v>81</v>
      </c>
      <c r="AY163" s="261" t="s">
        <v>134</v>
      </c>
    </row>
    <row r="164" s="2" customFormat="1" ht="33" customHeight="1">
      <c r="A164" s="39"/>
      <c r="B164" s="40"/>
      <c r="C164" s="220" t="s">
        <v>162</v>
      </c>
      <c r="D164" s="220" t="s">
        <v>136</v>
      </c>
      <c r="E164" s="221" t="s">
        <v>448</v>
      </c>
      <c r="F164" s="222" t="s">
        <v>449</v>
      </c>
      <c r="G164" s="223" t="s">
        <v>147</v>
      </c>
      <c r="H164" s="224">
        <v>79.200000000000003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140</v>
      </c>
      <c r="AT164" s="232" t="s">
        <v>136</v>
      </c>
      <c r="AU164" s="232" t="s">
        <v>83</v>
      </c>
      <c r="AY164" s="18" t="s">
        <v>134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140</v>
      </c>
      <c r="BM164" s="232" t="s">
        <v>187</v>
      </c>
    </row>
    <row r="165" s="2" customFormat="1">
      <c r="A165" s="39"/>
      <c r="B165" s="40"/>
      <c r="C165" s="41"/>
      <c r="D165" s="234" t="s">
        <v>141</v>
      </c>
      <c r="E165" s="41"/>
      <c r="F165" s="235" t="s">
        <v>449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83</v>
      </c>
    </row>
    <row r="166" s="2" customFormat="1">
      <c r="A166" s="39"/>
      <c r="B166" s="40"/>
      <c r="C166" s="41"/>
      <c r="D166" s="234" t="s">
        <v>143</v>
      </c>
      <c r="E166" s="41"/>
      <c r="F166" s="239" t="s">
        <v>806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83</v>
      </c>
    </row>
    <row r="167" s="13" customFormat="1">
      <c r="A167" s="13"/>
      <c r="B167" s="240"/>
      <c r="C167" s="241"/>
      <c r="D167" s="234" t="s">
        <v>150</v>
      </c>
      <c r="E167" s="242" t="s">
        <v>1</v>
      </c>
      <c r="F167" s="243" t="s">
        <v>963</v>
      </c>
      <c r="G167" s="241"/>
      <c r="H167" s="244">
        <v>24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150</v>
      </c>
      <c r="AU167" s="250" t="s">
        <v>83</v>
      </c>
      <c r="AV167" s="13" t="s">
        <v>83</v>
      </c>
      <c r="AW167" s="13" t="s">
        <v>30</v>
      </c>
      <c r="AX167" s="13" t="s">
        <v>73</v>
      </c>
      <c r="AY167" s="250" t="s">
        <v>134</v>
      </c>
    </row>
    <row r="168" s="13" customFormat="1">
      <c r="A168" s="13"/>
      <c r="B168" s="240"/>
      <c r="C168" s="241"/>
      <c r="D168" s="234" t="s">
        <v>150</v>
      </c>
      <c r="E168" s="242" t="s">
        <v>1</v>
      </c>
      <c r="F168" s="243" t="s">
        <v>964</v>
      </c>
      <c r="G168" s="241"/>
      <c r="H168" s="244">
        <v>55.200000000000003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150</v>
      </c>
      <c r="AU168" s="250" t="s">
        <v>83</v>
      </c>
      <c r="AV168" s="13" t="s">
        <v>83</v>
      </c>
      <c r="AW168" s="13" t="s">
        <v>30</v>
      </c>
      <c r="AX168" s="13" t="s">
        <v>73</v>
      </c>
      <c r="AY168" s="250" t="s">
        <v>134</v>
      </c>
    </row>
    <row r="169" s="14" customFormat="1">
      <c r="A169" s="14"/>
      <c r="B169" s="251"/>
      <c r="C169" s="252"/>
      <c r="D169" s="234" t="s">
        <v>150</v>
      </c>
      <c r="E169" s="253" t="s">
        <v>1</v>
      </c>
      <c r="F169" s="254" t="s">
        <v>152</v>
      </c>
      <c r="G169" s="252"/>
      <c r="H169" s="255">
        <v>79.200000000000003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150</v>
      </c>
      <c r="AU169" s="261" t="s">
        <v>83</v>
      </c>
      <c r="AV169" s="14" t="s">
        <v>140</v>
      </c>
      <c r="AW169" s="14" t="s">
        <v>30</v>
      </c>
      <c r="AX169" s="14" t="s">
        <v>81</v>
      </c>
      <c r="AY169" s="261" t="s">
        <v>134</v>
      </c>
    </row>
    <row r="170" s="2" customFormat="1" ht="33" customHeight="1">
      <c r="A170" s="39"/>
      <c r="B170" s="40"/>
      <c r="C170" s="220" t="s">
        <v>191</v>
      </c>
      <c r="D170" s="220" t="s">
        <v>136</v>
      </c>
      <c r="E170" s="221" t="s">
        <v>184</v>
      </c>
      <c r="F170" s="222" t="s">
        <v>185</v>
      </c>
      <c r="G170" s="223" t="s">
        <v>186</v>
      </c>
      <c r="H170" s="224">
        <v>100.672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140</v>
      </c>
      <c r="AT170" s="232" t="s">
        <v>136</v>
      </c>
      <c r="AU170" s="232" t="s">
        <v>83</v>
      </c>
      <c r="AY170" s="18" t="s">
        <v>134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140</v>
      </c>
      <c r="BM170" s="232" t="s">
        <v>194</v>
      </c>
    </row>
    <row r="171" s="2" customFormat="1">
      <c r="A171" s="39"/>
      <c r="B171" s="40"/>
      <c r="C171" s="41"/>
      <c r="D171" s="234" t="s">
        <v>141</v>
      </c>
      <c r="E171" s="41"/>
      <c r="F171" s="235" t="s">
        <v>185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83</v>
      </c>
    </row>
    <row r="172" s="2" customFormat="1">
      <c r="A172" s="39"/>
      <c r="B172" s="40"/>
      <c r="C172" s="41"/>
      <c r="D172" s="234" t="s">
        <v>143</v>
      </c>
      <c r="E172" s="41"/>
      <c r="F172" s="239" t="s">
        <v>809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83</v>
      </c>
    </row>
    <row r="173" s="13" customFormat="1">
      <c r="A173" s="13"/>
      <c r="B173" s="240"/>
      <c r="C173" s="241"/>
      <c r="D173" s="234" t="s">
        <v>150</v>
      </c>
      <c r="E173" s="242" t="s">
        <v>1</v>
      </c>
      <c r="F173" s="243" t="s">
        <v>965</v>
      </c>
      <c r="G173" s="241"/>
      <c r="H173" s="244">
        <v>100.672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150</v>
      </c>
      <c r="AU173" s="250" t="s">
        <v>83</v>
      </c>
      <c r="AV173" s="13" t="s">
        <v>83</v>
      </c>
      <c r="AW173" s="13" t="s">
        <v>30</v>
      </c>
      <c r="AX173" s="13" t="s">
        <v>73</v>
      </c>
      <c r="AY173" s="250" t="s">
        <v>134</v>
      </c>
    </row>
    <row r="174" s="14" customFormat="1">
      <c r="A174" s="14"/>
      <c r="B174" s="251"/>
      <c r="C174" s="252"/>
      <c r="D174" s="234" t="s">
        <v>150</v>
      </c>
      <c r="E174" s="253" t="s">
        <v>1</v>
      </c>
      <c r="F174" s="254" t="s">
        <v>152</v>
      </c>
      <c r="G174" s="252"/>
      <c r="H174" s="255">
        <v>100.672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150</v>
      </c>
      <c r="AU174" s="261" t="s">
        <v>83</v>
      </c>
      <c r="AV174" s="14" t="s">
        <v>140</v>
      </c>
      <c r="AW174" s="14" t="s">
        <v>30</v>
      </c>
      <c r="AX174" s="14" t="s">
        <v>81</v>
      </c>
      <c r="AY174" s="261" t="s">
        <v>134</v>
      </c>
    </row>
    <row r="175" s="2" customFormat="1" ht="16.5" customHeight="1">
      <c r="A175" s="39"/>
      <c r="B175" s="40"/>
      <c r="C175" s="220" t="s">
        <v>169</v>
      </c>
      <c r="D175" s="220" t="s">
        <v>136</v>
      </c>
      <c r="E175" s="221" t="s">
        <v>192</v>
      </c>
      <c r="F175" s="222" t="s">
        <v>193</v>
      </c>
      <c r="G175" s="223" t="s">
        <v>147</v>
      </c>
      <c r="H175" s="224">
        <v>50.335999999999999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140</v>
      </c>
      <c r="AT175" s="232" t="s">
        <v>136</v>
      </c>
      <c r="AU175" s="232" t="s">
        <v>83</v>
      </c>
      <c r="AY175" s="18" t="s">
        <v>134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81</v>
      </c>
      <c r="BK175" s="233">
        <f>ROUND(I175*H175,2)</f>
        <v>0</v>
      </c>
      <c r="BL175" s="18" t="s">
        <v>140</v>
      </c>
      <c r="BM175" s="232" t="s">
        <v>203</v>
      </c>
    </row>
    <row r="176" s="2" customFormat="1">
      <c r="A176" s="39"/>
      <c r="B176" s="40"/>
      <c r="C176" s="41"/>
      <c r="D176" s="234" t="s">
        <v>141</v>
      </c>
      <c r="E176" s="41"/>
      <c r="F176" s="235" t="s">
        <v>193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83</v>
      </c>
    </row>
    <row r="177" s="13" customFormat="1">
      <c r="A177" s="13"/>
      <c r="B177" s="240"/>
      <c r="C177" s="241"/>
      <c r="D177" s="234" t="s">
        <v>150</v>
      </c>
      <c r="E177" s="242" t="s">
        <v>1</v>
      </c>
      <c r="F177" s="243" t="s">
        <v>811</v>
      </c>
      <c r="G177" s="241"/>
      <c r="H177" s="244">
        <v>15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150</v>
      </c>
      <c r="AU177" s="250" t="s">
        <v>83</v>
      </c>
      <c r="AV177" s="13" t="s">
        <v>83</v>
      </c>
      <c r="AW177" s="13" t="s">
        <v>30</v>
      </c>
      <c r="AX177" s="13" t="s">
        <v>73</v>
      </c>
      <c r="AY177" s="250" t="s">
        <v>134</v>
      </c>
    </row>
    <row r="178" s="13" customFormat="1">
      <c r="A178" s="13"/>
      <c r="B178" s="240"/>
      <c r="C178" s="241"/>
      <c r="D178" s="234" t="s">
        <v>150</v>
      </c>
      <c r="E178" s="242" t="s">
        <v>1</v>
      </c>
      <c r="F178" s="243" t="s">
        <v>966</v>
      </c>
      <c r="G178" s="241"/>
      <c r="H178" s="244">
        <v>30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150</v>
      </c>
      <c r="AU178" s="250" t="s">
        <v>83</v>
      </c>
      <c r="AV178" s="13" t="s">
        <v>83</v>
      </c>
      <c r="AW178" s="13" t="s">
        <v>30</v>
      </c>
      <c r="AX178" s="13" t="s">
        <v>73</v>
      </c>
      <c r="AY178" s="250" t="s">
        <v>134</v>
      </c>
    </row>
    <row r="179" s="13" customFormat="1">
      <c r="A179" s="13"/>
      <c r="B179" s="240"/>
      <c r="C179" s="241"/>
      <c r="D179" s="234" t="s">
        <v>150</v>
      </c>
      <c r="E179" s="242" t="s">
        <v>1</v>
      </c>
      <c r="F179" s="243" t="s">
        <v>967</v>
      </c>
      <c r="G179" s="241"/>
      <c r="H179" s="244">
        <v>5.3360000000000003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150</v>
      </c>
      <c r="AU179" s="250" t="s">
        <v>83</v>
      </c>
      <c r="AV179" s="13" t="s">
        <v>83</v>
      </c>
      <c r="AW179" s="13" t="s">
        <v>30</v>
      </c>
      <c r="AX179" s="13" t="s">
        <v>73</v>
      </c>
      <c r="AY179" s="250" t="s">
        <v>134</v>
      </c>
    </row>
    <row r="180" s="14" customFormat="1">
      <c r="A180" s="14"/>
      <c r="B180" s="251"/>
      <c r="C180" s="252"/>
      <c r="D180" s="234" t="s">
        <v>150</v>
      </c>
      <c r="E180" s="253" t="s">
        <v>1</v>
      </c>
      <c r="F180" s="254" t="s">
        <v>152</v>
      </c>
      <c r="G180" s="252"/>
      <c r="H180" s="255">
        <v>50.335999999999999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150</v>
      </c>
      <c r="AU180" s="261" t="s">
        <v>83</v>
      </c>
      <c r="AV180" s="14" t="s">
        <v>140</v>
      </c>
      <c r="AW180" s="14" t="s">
        <v>30</v>
      </c>
      <c r="AX180" s="14" t="s">
        <v>81</v>
      </c>
      <c r="AY180" s="261" t="s">
        <v>134</v>
      </c>
    </row>
    <row r="181" s="2" customFormat="1" ht="24.15" customHeight="1">
      <c r="A181" s="39"/>
      <c r="B181" s="40"/>
      <c r="C181" s="220" t="s">
        <v>209</v>
      </c>
      <c r="D181" s="220" t="s">
        <v>136</v>
      </c>
      <c r="E181" s="221" t="s">
        <v>814</v>
      </c>
      <c r="F181" s="222" t="s">
        <v>815</v>
      </c>
      <c r="G181" s="223" t="s">
        <v>147</v>
      </c>
      <c r="H181" s="224">
        <v>21.596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140</v>
      </c>
      <c r="AT181" s="232" t="s">
        <v>136</v>
      </c>
      <c r="AU181" s="232" t="s">
        <v>83</v>
      </c>
      <c r="AY181" s="18" t="s">
        <v>134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140</v>
      </c>
      <c r="BM181" s="232" t="s">
        <v>212</v>
      </c>
    </row>
    <row r="182" s="2" customFormat="1">
      <c r="A182" s="39"/>
      <c r="B182" s="40"/>
      <c r="C182" s="41"/>
      <c r="D182" s="234" t="s">
        <v>141</v>
      </c>
      <c r="E182" s="41"/>
      <c r="F182" s="235" t="s">
        <v>815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141</v>
      </c>
      <c r="AU182" s="18" t="s">
        <v>83</v>
      </c>
    </row>
    <row r="183" s="2" customFormat="1">
      <c r="A183" s="39"/>
      <c r="B183" s="40"/>
      <c r="C183" s="41"/>
      <c r="D183" s="234" t="s">
        <v>143</v>
      </c>
      <c r="E183" s="41"/>
      <c r="F183" s="239" t="s">
        <v>816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83</v>
      </c>
    </row>
    <row r="184" s="13" customFormat="1">
      <c r="A184" s="13"/>
      <c r="B184" s="240"/>
      <c r="C184" s="241"/>
      <c r="D184" s="234" t="s">
        <v>150</v>
      </c>
      <c r="E184" s="242" t="s">
        <v>1</v>
      </c>
      <c r="F184" s="243" t="s">
        <v>817</v>
      </c>
      <c r="G184" s="241"/>
      <c r="H184" s="244">
        <v>28.600000000000001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150</v>
      </c>
      <c r="AU184" s="250" t="s">
        <v>83</v>
      </c>
      <c r="AV184" s="13" t="s">
        <v>83</v>
      </c>
      <c r="AW184" s="13" t="s">
        <v>30</v>
      </c>
      <c r="AX184" s="13" t="s">
        <v>73</v>
      </c>
      <c r="AY184" s="250" t="s">
        <v>134</v>
      </c>
    </row>
    <row r="185" s="13" customFormat="1">
      <c r="A185" s="13"/>
      <c r="B185" s="240"/>
      <c r="C185" s="241"/>
      <c r="D185" s="234" t="s">
        <v>150</v>
      </c>
      <c r="E185" s="242" t="s">
        <v>1</v>
      </c>
      <c r="F185" s="243" t="s">
        <v>968</v>
      </c>
      <c r="G185" s="241"/>
      <c r="H185" s="244">
        <v>2.3399999999999999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150</v>
      </c>
      <c r="AU185" s="250" t="s">
        <v>83</v>
      </c>
      <c r="AV185" s="13" t="s">
        <v>83</v>
      </c>
      <c r="AW185" s="13" t="s">
        <v>30</v>
      </c>
      <c r="AX185" s="13" t="s">
        <v>73</v>
      </c>
      <c r="AY185" s="250" t="s">
        <v>134</v>
      </c>
    </row>
    <row r="186" s="13" customFormat="1">
      <c r="A186" s="13"/>
      <c r="B186" s="240"/>
      <c r="C186" s="241"/>
      <c r="D186" s="234" t="s">
        <v>150</v>
      </c>
      <c r="E186" s="242" t="s">
        <v>1</v>
      </c>
      <c r="F186" s="243" t="s">
        <v>819</v>
      </c>
      <c r="G186" s="241"/>
      <c r="H186" s="244">
        <v>-9.3439999999999994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150</v>
      </c>
      <c r="AU186" s="250" t="s">
        <v>83</v>
      </c>
      <c r="AV186" s="13" t="s">
        <v>83</v>
      </c>
      <c r="AW186" s="13" t="s">
        <v>30</v>
      </c>
      <c r="AX186" s="13" t="s">
        <v>73</v>
      </c>
      <c r="AY186" s="250" t="s">
        <v>134</v>
      </c>
    </row>
    <row r="187" s="14" customFormat="1">
      <c r="A187" s="14"/>
      <c r="B187" s="251"/>
      <c r="C187" s="252"/>
      <c r="D187" s="234" t="s">
        <v>150</v>
      </c>
      <c r="E187" s="253" t="s">
        <v>1</v>
      </c>
      <c r="F187" s="254" t="s">
        <v>152</v>
      </c>
      <c r="G187" s="252"/>
      <c r="H187" s="255">
        <v>21.596000000000004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150</v>
      </c>
      <c r="AU187" s="261" t="s">
        <v>83</v>
      </c>
      <c r="AV187" s="14" t="s">
        <v>140</v>
      </c>
      <c r="AW187" s="14" t="s">
        <v>30</v>
      </c>
      <c r="AX187" s="14" t="s">
        <v>81</v>
      </c>
      <c r="AY187" s="261" t="s">
        <v>134</v>
      </c>
    </row>
    <row r="188" s="2" customFormat="1" ht="24.15" customHeight="1">
      <c r="A188" s="39"/>
      <c r="B188" s="40"/>
      <c r="C188" s="220" t="s">
        <v>8</v>
      </c>
      <c r="D188" s="220" t="s">
        <v>136</v>
      </c>
      <c r="E188" s="221" t="s">
        <v>820</v>
      </c>
      <c r="F188" s="222" t="s">
        <v>821</v>
      </c>
      <c r="G188" s="223" t="s">
        <v>265</v>
      </c>
      <c r="H188" s="224">
        <v>76.421999999999997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140</v>
      </c>
      <c r="AT188" s="232" t="s">
        <v>136</v>
      </c>
      <c r="AU188" s="232" t="s">
        <v>83</v>
      </c>
      <c r="AY188" s="18" t="s">
        <v>134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81</v>
      </c>
      <c r="BK188" s="233">
        <f>ROUND(I188*H188,2)</f>
        <v>0</v>
      </c>
      <c r="BL188" s="18" t="s">
        <v>140</v>
      </c>
      <c r="BM188" s="232" t="s">
        <v>220</v>
      </c>
    </row>
    <row r="189" s="2" customFormat="1">
      <c r="A189" s="39"/>
      <c r="B189" s="40"/>
      <c r="C189" s="41"/>
      <c r="D189" s="234" t="s">
        <v>141</v>
      </c>
      <c r="E189" s="41"/>
      <c r="F189" s="235" t="s">
        <v>821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83</v>
      </c>
    </row>
    <row r="190" s="2" customFormat="1">
      <c r="A190" s="39"/>
      <c r="B190" s="40"/>
      <c r="C190" s="41"/>
      <c r="D190" s="234" t="s">
        <v>143</v>
      </c>
      <c r="E190" s="41"/>
      <c r="F190" s="239" t="s">
        <v>822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83</v>
      </c>
    </row>
    <row r="191" s="13" customFormat="1">
      <c r="A191" s="13"/>
      <c r="B191" s="240"/>
      <c r="C191" s="241"/>
      <c r="D191" s="234" t="s">
        <v>150</v>
      </c>
      <c r="E191" s="242" t="s">
        <v>1</v>
      </c>
      <c r="F191" s="243" t="s">
        <v>969</v>
      </c>
      <c r="G191" s="241"/>
      <c r="H191" s="244">
        <v>76.421999999999997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150</v>
      </c>
      <c r="AU191" s="250" t="s">
        <v>83</v>
      </c>
      <c r="AV191" s="13" t="s">
        <v>83</v>
      </c>
      <c r="AW191" s="13" t="s">
        <v>30</v>
      </c>
      <c r="AX191" s="13" t="s">
        <v>73</v>
      </c>
      <c r="AY191" s="250" t="s">
        <v>134</v>
      </c>
    </row>
    <row r="192" s="14" customFormat="1">
      <c r="A192" s="14"/>
      <c r="B192" s="251"/>
      <c r="C192" s="252"/>
      <c r="D192" s="234" t="s">
        <v>150</v>
      </c>
      <c r="E192" s="253" t="s">
        <v>1</v>
      </c>
      <c r="F192" s="254" t="s">
        <v>152</v>
      </c>
      <c r="G192" s="252"/>
      <c r="H192" s="255">
        <v>76.421999999999997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150</v>
      </c>
      <c r="AU192" s="261" t="s">
        <v>83</v>
      </c>
      <c r="AV192" s="14" t="s">
        <v>140</v>
      </c>
      <c r="AW192" s="14" t="s">
        <v>30</v>
      </c>
      <c r="AX192" s="14" t="s">
        <v>81</v>
      </c>
      <c r="AY192" s="261" t="s">
        <v>134</v>
      </c>
    </row>
    <row r="193" s="12" customFormat="1" ht="22.8" customHeight="1">
      <c r="A193" s="12"/>
      <c r="B193" s="204"/>
      <c r="C193" s="205"/>
      <c r="D193" s="206" t="s">
        <v>72</v>
      </c>
      <c r="E193" s="218" t="s">
        <v>83</v>
      </c>
      <c r="F193" s="218" t="s">
        <v>488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SUM(P194:P204)</f>
        <v>0</v>
      </c>
      <c r="Q193" s="212"/>
      <c r="R193" s="213">
        <f>SUM(R194:R204)</f>
        <v>30.52248144</v>
      </c>
      <c r="S193" s="212"/>
      <c r="T193" s="214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81</v>
      </c>
      <c r="AT193" s="216" t="s">
        <v>72</v>
      </c>
      <c r="AU193" s="216" t="s">
        <v>81</v>
      </c>
      <c r="AY193" s="215" t="s">
        <v>134</v>
      </c>
      <c r="BK193" s="217">
        <f>SUM(BK194:BK204)</f>
        <v>0</v>
      </c>
    </row>
    <row r="194" s="2" customFormat="1" ht="24.15" customHeight="1">
      <c r="A194" s="39"/>
      <c r="B194" s="40"/>
      <c r="C194" s="220" t="s">
        <v>224</v>
      </c>
      <c r="D194" s="220" t="s">
        <v>136</v>
      </c>
      <c r="E194" s="221" t="s">
        <v>824</v>
      </c>
      <c r="F194" s="222" t="s">
        <v>825</v>
      </c>
      <c r="G194" s="223" t="s">
        <v>147</v>
      </c>
      <c r="H194" s="224">
        <v>7.8300000000000001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2.1600000000000001</v>
      </c>
      <c r="R194" s="230">
        <f>Q194*H194</f>
        <v>16.912800000000001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140</v>
      </c>
      <c r="AT194" s="232" t="s">
        <v>136</v>
      </c>
      <c r="AU194" s="232" t="s">
        <v>83</v>
      </c>
      <c r="AY194" s="18" t="s">
        <v>134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81</v>
      </c>
      <c r="BK194" s="233">
        <f>ROUND(I194*H194,2)</f>
        <v>0</v>
      </c>
      <c r="BL194" s="18" t="s">
        <v>140</v>
      </c>
      <c r="BM194" s="232" t="s">
        <v>227</v>
      </c>
    </row>
    <row r="195" s="2" customFormat="1">
      <c r="A195" s="39"/>
      <c r="B195" s="40"/>
      <c r="C195" s="41"/>
      <c r="D195" s="234" t="s">
        <v>141</v>
      </c>
      <c r="E195" s="41"/>
      <c r="F195" s="235" t="s">
        <v>825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83</v>
      </c>
    </row>
    <row r="196" s="2" customFormat="1">
      <c r="A196" s="39"/>
      <c r="B196" s="40"/>
      <c r="C196" s="41"/>
      <c r="D196" s="234" t="s">
        <v>143</v>
      </c>
      <c r="E196" s="41"/>
      <c r="F196" s="239" t="s">
        <v>826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83</v>
      </c>
    </row>
    <row r="197" s="13" customFormat="1">
      <c r="A197" s="13"/>
      <c r="B197" s="240"/>
      <c r="C197" s="241"/>
      <c r="D197" s="234" t="s">
        <v>150</v>
      </c>
      <c r="E197" s="242" t="s">
        <v>1</v>
      </c>
      <c r="F197" s="243" t="s">
        <v>827</v>
      </c>
      <c r="G197" s="241"/>
      <c r="H197" s="244">
        <v>7.8300000000000001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150</v>
      </c>
      <c r="AU197" s="250" t="s">
        <v>83</v>
      </c>
      <c r="AV197" s="13" t="s">
        <v>83</v>
      </c>
      <c r="AW197" s="13" t="s">
        <v>30</v>
      </c>
      <c r="AX197" s="13" t="s">
        <v>73</v>
      </c>
      <c r="AY197" s="250" t="s">
        <v>134</v>
      </c>
    </row>
    <row r="198" s="14" customFormat="1">
      <c r="A198" s="14"/>
      <c r="B198" s="251"/>
      <c r="C198" s="252"/>
      <c r="D198" s="234" t="s">
        <v>150</v>
      </c>
      <c r="E198" s="253" t="s">
        <v>1</v>
      </c>
      <c r="F198" s="254" t="s">
        <v>152</v>
      </c>
      <c r="G198" s="252"/>
      <c r="H198" s="255">
        <v>7.8300000000000001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150</v>
      </c>
      <c r="AU198" s="261" t="s">
        <v>83</v>
      </c>
      <c r="AV198" s="14" t="s">
        <v>140</v>
      </c>
      <c r="AW198" s="14" t="s">
        <v>30</v>
      </c>
      <c r="AX198" s="14" t="s">
        <v>81</v>
      </c>
      <c r="AY198" s="261" t="s">
        <v>134</v>
      </c>
    </row>
    <row r="199" s="2" customFormat="1" ht="24.15" customHeight="1">
      <c r="A199" s="39"/>
      <c r="B199" s="40"/>
      <c r="C199" s="220" t="s">
        <v>180</v>
      </c>
      <c r="D199" s="220" t="s">
        <v>136</v>
      </c>
      <c r="E199" s="221" t="s">
        <v>490</v>
      </c>
      <c r="F199" s="222" t="s">
        <v>491</v>
      </c>
      <c r="G199" s="223" t="s">
        <v>147</v>
      </c>
      <c r="H199" s="224">
        <v>5.3360000000000003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2.5505399999999998</v>
      </c>
      <c r="R199" s="230">
        <f>Q199*H199</f>
        <v>13.609681439999999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140</v>
      </c>
      <c r="AT199" s="232" t="s">
        <v>136</v>
      </c>
      <c r="AU199" s="232" t="s">
        <v>83</v>
      </c>
      <c r="AY199" s="18" t="s">
        <v>134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140</v>
      </c>
      <c r="BM199" s="232" t="s">
        <v>233</v>
      </c>
    </row>
    <row r="200" s="2" customFormat="1">
      <c r="A200" s="39"/>
      <c r="B200" s="40"/>
      <c r="C200" s="41"/>
      <c r="D200" s="234" t="s">
        <v>141</v>
      </c>
      <c r="E200" s="41"/>
      <c r="F200" s="235" t="s">
        <v>491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141</v>
      </c>
      <c r="AU200" s="18" t="s">
        <v>83</v>
      </c>
    </row>
    <row r="201" s="2" customFormat="1">
      <c r="A201" s="39"/>
      <c r="B201" s="40"/>
      <c r="C201" s="41"/>
      <c r="D201" s="234" t="s">
        <v>143</v>
      </c>
      <c r="E201" s="41"/>
      <c r="F201" s="239" t="s">
        <v>828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83</v>
      </c>
    </row>
    <row r="202" s="13" customFormat="1">
      <c r="A202" s="13"/>
      <c r="B202" s="240"/>
      <c r="C202" s="241"/>
      <c r="D202" s="234" t="s">
        <v>150</v>
      </c>
      <c r="E202" s="242" t="s">
        <v>1</v>
      </c>
      <c r="F202" s="243" t="s">
        <v>970</v>
      </c>
      <c r="G202" s="241"/>
      <c r="H202" s="244">
        <v>3.2200000000000002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150</v>
      </c>
      <c r="AU202" s="250" t="s">
        <v>83</v>
      </c>
      <c r="AV202" s="13" t="s">
        <v>83</v>
      </c>
      <c r="AW202" s="13" t="s">
        <v>30</v>
      </c>
      <c r="AX202" s="13" t="s">
        <v>73</v>
      </c>
      <c r="AY202" s="250" t="s">
        <v>134</v>
      </c>
    </row>
    <row r="203" s="13" customFormat="1">
      <c r="A203" s="13"/>
      <c r="B203" s="240"/>
      <c r="C203" s="241"/>
      <c r="D203" s="234" t="s">
        <v>150</v>
      </c>
      <c r="E203" s="242" t="s">
        <v>1</v>
      </c>
      <c r="F203" s="243" t="s">
        <v>971</v>
      </c>
      <c r="G203" s="241"/>
      <c r="H203" s="244">
        <v>2.1160000000000001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150</v>
      </c>
      <c r="AU203" s="250" t="s">
        <v>83</v>
      </c>
      <c r="AV203" s="13" t="s">
        <v>83</v>
      </c>
      <c r="AW203" s="13" t="s">
        <v>30</v>
      </c>
      <c r="AX203" s="13" t="s">
        <v>73</v>
      </c>
      <c r="AY203" s="250" t="s">
        <v>134</v>
      </c>
    </row>
    <row r="204" s="14" customFormat="1">
      <c r="A204" s="14"/>
      <c r="B204" s="251"/>
      <c r="C204" s="252"/>
      <c r="D204" s="234" t="s">
        <v>150</v>
      </c>
      <c r="E204" s="253" t="s">
        <v>1</v>
      </c>
      <c r="F204" s="254" t="s">
        <v>152</v>
      </c>
      <c r="G204" s="252"/>
      <c r="H204" s="255">
        <v>5.3360000000000003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150</v>
      </c>
      <c r="AU204" s="261" t="s">
        <v>83</v>
      </c>
      <c r="AV204" s="14" t="s">
        <v>140</v>
      </c>
      <c r="AW204" s="14" t="s">
        <v>30</v>
      </c>
      <c r="AX204" s="14" t="s">
        <v>81</v>
      </c>
      <c r="AY204" s="261" t="s">
        <v>134</v>
      </c>
    </row>
    <row r="205" s="12" customFormat="1" ht="22.8" customHeight="1">
      <c r="A205" s="12"/>
      <c r="B205" s="204"/>
      <c r="C205" s="205"/>
      <c r="D205" s="206" t="s">
        <v>72</v>
      </c>
      <c r="E205" s="218" t="s">
        <v>153</v>
      </c>
      <c r="F205" s="218" t="s">
        <v>830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SUM(P206:P215)</f>
        <v>0</v>
      </c>
      <c r="Q205" s="212"/>
      <c r="R205" s="213">
        <f>SUM(R206:R215)</f>
        <v>0</v>
      </c>
      <c r="S205" s="212"/>
      <c r="T205" s="214">
        <f>SUM(T206:T215)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81</v>
      </c>
      <c r="AT205" s="216" t="s">
        <v>72</v>
      </c>
      <c r="AU205" s="216" t="s">
        <v>81</v>
      </c>
      <c r="AY205" s="215" t="s">
        <v>134</v>
      </c>
      <c r="BK205" s="217">
        <f>SUM(BK206:BK215)</f>
        <v>0</v>
      </c>
    </row>
    <row r="206" s="2" customFormat="1" ht="33" customHeight="1">
      <c r="A206" s="39"/>
      <c r="B206" s="40"/>
      <c r="C206" s="220" t="s">
        <v>235</v>
      </c>
      <c r="D206" s="220" t="s">
        <v>136</v>
      </c>
      <c r="E206" s="221" t="s">
        <v>831</v>
      </c>
      <c r="F206" s="222" t="s">
        <v>832</v>
      </c>
      <c r="G206" s="223" t="s">
        <v>147</v>
      </c>
      <c r="H206" s="224">
        <v>10.5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140</v>
      </c>
      <c r="AT206" s="232" t="s">
        <v>136</v>
      </c>
      <c r="AU206" s="232" t="s">
        <v>83</v>
      </c>
      <c r="AY206" s="18" t="s">
        <v>134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81</v>
      </c>
      <c r="BK206" s="233">
        <f>ROUND(I206*H206,2)</f>
        <v>0</v>
      </c>
      <c r="BL206" s="18" t="s">
        <v>140</v>
      </c>
      <c r="BM206" s="232" t="s">
        <v>238</v>
      </c>
    </row>
    <row r="207" s="2" customFormat="1">
      <c r="A207" s="39"/>
      <c r="B207" s="40"/>
      <c r="C207" s="41"/>
      <c r="D207" s="234" t="s">
        <v>141</v>
      </c>
      <c r="E207" s="41"/>
      <c r="F207" s="235" t="s">
        <v>832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141</v>
      </c>
      <c r="AU207" s="18" t="s">
        <v>83</v>
      </c>
    </row>
    <row r="208" s="2" customFormat="1">
      <c r="A208" s="39"/>
      <c r="B208" s="40"/>
      <c r="C208" s="41"/>
      <c r="D208" s="234" t="s">
        <v>143</v>
      </c>
      <c r="E208" s="41"/>
      <c r="F208" s="239" t="s">
        <v>833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143</v>
      </c>
      <c r="AU208" s="18" t="s">
        <v>83</v>
      </c>
    </row>
    <row r="209" s="13" customFormat="1">
      <c r="A209" s="13"/>
      <c r="B209" s="240"/>
      <c r="C209" s="241"/>
      <c r="D209" s="234" t="s">
        <v>150</v>
      </c>
      <c r="E209" s="242" t="s">
        <v>1</v>
      </c>
      <c r="F209" s="243" t="s">
        <v>972</v>
      </c>
      <c r="G209" s="241"/>
      <c r="H209" s="244">
        <v>10.5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150</v>
      </c>
      <c r="AU209" s="250" t="s">
        <v>83</v>
      </c>
      <c r="AV209" s="13" t="s">
        <v>83</v>
      </c>
      <c r="AW209" s="13" t="s">
        <v>30</v>
      </c>
      <c r="AX209" s="13" t="s">
        <v>73</v>
      </c>
      <c r="AY209" s="250" t="s">
        <v>134</v>
      </c>
    </row>
    <row r="210" s="14" customFormat="1">
      <c r="A210" s="14"/>
      <c r="B210" s="251"/>
      <c r="C210" s="252"/>
      <c r="D210" s="234" t="s">
        <v>150</v>
      </c>
      <c r="E210" s="253" t="s">
        <v>1</v>
      </c>
      <c r="F210" s="254" t="s">
        <v>152</v>
      </c>
      <c r="G210" s="252"/>
      <c r="H210" s="255">
        <v>10.5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150</v>
      </c>
      <c r="AU210" s="261" t="s">
        <v>83</v>
      </c>
      <c r="AV210" s="14" t="s">
        <v>140</v>
      </c>
      <c r="AW210" s="14" t="s">
        <v>30</v>
      </c>
      <c r="AX210" s="14" t="s">
        <v>81</v>
      </c>
      <c r="AY210" s="261" t="s">
        <v>134</v>
      </c>
    </row>
    <row r="211" s="2" customFormat="1" ht="33" customHeight="1">
      <c r="A211" s="39"/>
      <c r="B211" s="40"/>
      <c r="C211" s="220" t="s">
        <v>187</v>
      </c>
      <c r="D211" s="220" t="s">
        <v>136</v>
      </c>
      <c r="E211" s="221" t="s">
        <v>835</v>
      </c>
      <c r="F211" s="222" t="s">
        <v>836</v>
      </c>
      <c r="G211" s="223" t="s">
        <v>147</v>
      </c>
      <c r="H211" s="224">
        <v>14.449999999999999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140</v>
      </c>
      <c r="AT211" s="232" t="s">
        <v>136</v>
      </c>
      <c r="AU211" s="232" t="s">
        <v>83</v>
      </c>
      <c r="AY211" s="18" t="s">
        <v>134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140</v>
      </c>
      <c r="BM211" s="232" t="s">
        <v>243</v>
      </c>
    </row>
    <row r="212" s="2" customFormat="1">
      <c r="A212" s="39"/>
      <c r="B212" s="40"/>
      <c r="C212" s="41"/>
      <c r="D212" s="234" t="s">
        <v>141</v>
      </c>
      <c r="E212" s="41"/>
      <c r="F212" s="235" t="s">
        <v>836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141</v>
      </c>
      <c r="AU212" s="18" t="s">
        <v>83</v>
      </c>
    </row>
    <row r="213" s="2" customFormat="1">
      <c r="A213" s="39"/>
      <c r="B213" s="40"/>
      <c r="C213" s="41"/>
      <c r="D213" s="234" t="s">
        <v>143</v>
      </c>
      <c r="E213" s="41"/>
      <c r="F213" s="239" t="s">
        <v>837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83</v>
      </c>
    </row>
    <row r="214" s="13" customFormat="1">
      <c r="A214" s="13"/>
      <c r="B214" s="240"/>
      <c r="C214" s="241"/>
      <c r="D214" s="234" t="s">
        <v>150</v>
      </c>
      <c r="E214" s="242" t="s">
        <v>1</v>
      </c>
      <c r="F214" s="243" t="s">
        <v>973</v>
      </c>
      <c r="G214" s="241"/>
      <c r="H214" s="244">
        <v>14.449999999999999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150</v>
      </c>
      <c r="AU214" s="250" t="s">
        <v>83</v>
      </c>
      <c r="AV214" s="13" t="s">
        <v>83</v>
      </c>
      <c r="AW214" s="13" t="s">
        <v>30</v>
      </c>
      <c r="AX214" s="13" t="s">
        <v>73</v>
      </c>
      <c r="AY214" s="250" t="s">
        <v>134</v>
      </c>
    </row>
    <row r="215" s="14" customFormat="1">
      <c r="A215" s="14"/>
      <c r="B215" s="251"/>
      <c r="C215" s="252"/>
      <c r="D215" s="234" t="s">
        <v>150</v>
      </c>
      <c r="E215" s="253" t="s">
        <v>1</v>
      </c>
      <c r="F215" s="254" t="s">
        <v>152</v>
      </c>
      <c r="G215" s="252"/>
      <c r="H215" s="255">
        <v>14.449999999999999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150</v>
      </c>
      <c r="AU215" s="261" t="s">
        <v>83</v>
      </c>
      <c r="AV215" s="14" t="s">
        <v>140</v>
      </c>
      <c r="AW215" s="14" t="s">
        <v>30</v>
      </c>
      <c r="AX215" s="14" t="s">
        <v>81</v>
      </c>
      <c r="AY215" s="261" t="s">
        <v>134</v>
      </c>
    </row>
    <row r="216" s="12" customFormat="1" ht="22.8" customHeight="1">
      <c r="A216" s="12"/>
      <c r="B216" s="204"/>
      <c r="C216" s="205"/>
      <c r="D216" s="206" t="s">
        <v>72</v>
      </c>
      <c r="E216" s="218" t="s">
        <v>140</v>
      </c>
      <c r="F216" s="218" t="s">
        <v>307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SUM(P217:P242)</f>
        <v>0</v>
      </c>
      <c r="Q216" s="212"/>
      <c r="R216" s="213">
        <f>SUM(R217:R242)</f>
        <v>175.36726239999999</v>
      </c>
      <c r="S216" s="212"/>
      <c r="T216" s="214">
        <f>SUM(T217:T242)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81</v>
      </c>
      <c r="AT216" s="216" t="s">
        <v>72</v>
      </c>
      <c r="AU216" s="216" t="s">
        <v>81</v>
      </c>
      <c r="AY216" s="215" t="s">
        <v>134</v>
      </c>
      <c r="BK216" s="217">
        <f>SUM(BK217:BK242)</f>
        <v>0</v>
      </c>
    </row>
    <row r="217" s="2" customFormat="1" ht="24.15" customHeight="1">
      <c r="A217" s="39"/>
      <c r="B217" s="40"/>
      <c r="C217" s="220" t="s">
        <v>249</v>
      </c>
      <c r="D217" s="220" t="s">
        <v>136</v>
      </c>
      <c r="E217" s="221" t="s">
        <v>839</v>
      </c>
      <c r="F217" s="222" t="s">
        <v>840</v>
      </c>
      <c r="G217" s="223" t="s">
        <v>265</v>
      </c>
      <c r="H217" s="224">
        <v>43.200000000000003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0.22797999999999999</v>
      </c>
      <c r="R217" s="230">
        <f>Q217*H217</f>
        <v>9.8487360000000006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140</v>
      </c>
      <c r="AT217" s="232" t="s">
        <v>136</v>
      </c>
      <c r="AU217" s="232" t="s">
        <v>83</v>
      </c>
      <c r="AY217" s="18" t="s">
        <v>134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81</v>
      </c>
      <c r="BK217" s="233">
        <f>ROUND(I217*H217,2)</f>
        <v>0</v>
      </c>
      <c r="BL217" s="18" t="s">
        <v>140</v>
      </c>
      <c r="BM217" s="232" t="s">
        <v>252</v>
      </c>
    </row>
    <row r="218" s="2" customFormat="1">
      <c r="A218" s="39"/>
      <c r="B218" s="40"/>
      <c r="C218" s="41"/>
      <c r="D218" s="234" t="s">
        <v>141</v>
      </c>
      <c r="E218" s="41"/>
      <c r="F218" s="235" t="s">
        <v>840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141</v>
      </c>
      <c r="AU218" s="18" t="s">
        <v>83</v>
      </c>
    </row>
    <row r="219" s="2" customFormat="1">
      <c r="A219" s="39"/>
      <c r="B219" s="40"/>
      <c r="C219" s="41"/>
      <c r="D219" s="234" t="s">
        <v>143</v>
      </c>
      <c r="E219" s="41"/>
      <c r="F219" s="239" t="s">
        <v>841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83</v>
      </c>
    </row>
    <row r="220" s="13" customFormat="1">
      <c r="A220" s="13"/>
      <c r="B220" s="240"/>
      <c r="C220" s="241"/>
      <c r="D220" s="234" t="s">
        <v>150</v>
      </c>
      <c r="E220" s="242" t="s">
        <v>1</v>
      </c>
      <c r="F220" s="243" t="s">
        <v>842</v>
      </c>
      <c r="G220" s="241"/>
      <c r="H220" s="244">
        <v>43.200000000000003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150</v>
      </c>
      <c r="AU220" s="250" t="s">
        <v>83</v>
      </c>
      <c r="AV220" s="13" t="s">
        <v>83</v>
      </c>
      <c r="AW220" s="13" t="s">
        <v>30</v>
      </c>
      <c r="AX220" s="13" t="s">
        <v>73</v>
      </c>
      <c r="AY220" s="250" t="s">
        <v>134</v>
      </c>
    </row>
    <row r="221" s="14" customFormat="1">
      <c r="A221" s="14"/>
      <c r="B221" s="251"/>
      <c r="C221" s="252"/>
      <c r="D221" s="234" t="s">
        <v>150</v>
      </c>
      <c r="E221" s="253" t="s">
        <v>1</v>
      </c>
      <c r="F221" s="254" t="s">
        <v>152</v>
      </c>
      <c r="G221" s="252"/>
      <c r="H221" s="255">
        <v>43.200000000000003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150</v>
      </c>
      <c r="AU221" s="261" t="s">
        <v>83</v>
      </c>
      <c r="AV221" s="14" t="s">
        <v>140</v>
      </c>
      <c r="AW221" s="14" t="s">
        <v>30</v>
      </c>
      <c r="AX221" s="14" t="s">
        <v>81</v>
      </c>
      <c r="AY221" s="261" t="s">
        <v>134</v>
      </c>
    </row>
    <row r="222" s="2" customFormat="1" ht="16.5" customHeight="1">
      <c r="A222" s="39"/>
      <c r="B222" s="40"/>
      <c r="C222" s="220" t="s">
        <v>194</v>
      </c>
      <c r="D222" s="220" t="s">
        <v>136</v>
      </c>
      <c r="E222" s="221" t="s">
        <v>974</v>
      </c>
      <c r="F222" s="222" t="s">
        <v>975</v>
      </c>
      <c r="G222" s="223" t="s">
        <v>147</v>
      </c>
      <c r="H222" s="224">
        <v>10.224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140</v>
      </c>
      <c r="AT222" s="232" t="s">
        <v>136</v>
      </c>
      <c r="AU222" s="232" t="s">
        <v>83</v>
      </c>
      <c r="AY222" s="18" t="s">
        <v>134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81</v>
      </c>
      <c r="BK222" s="233">
        <f>ROUND(I222*H222,2)</f>
        <v>0</v>
      </c>
      <c r="BL222" s="18" t="s">
        <v>140</v>
      </c>
      <c r="BM222" s="232" t="s">
        <v>256</v>
      </c>
    </row>
    <row r="223" s="2" customFormat="1">
      <c r="A223" s="39"/>
      <c r="B223" s="40"/>
      <c r="C223" s="41"/>
      <c r="D223" s="234" t="s">
        <v>141</v>
      </c>
      <c r="E223" s="41"/>
      <c r="F223" s="235" t="s">
        <v>975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141</v>
      </c>
      <c r="AU223" s="18" t="s">
        <v>83</v>
      </c>
    </row>
    <row r="224" s="2" customFormat="1">
      <c r="A224" s="39"/>
      <c r="B224" s="40"/>
      <c r="C224" s="41"/>
      <c r="D224" s="234" t="s">
        <v>143</v>
      </c>
      <c r="E224" s="41"/>
      <c r="F224" s="239" t="s">
        <v>976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143</v>
      </c>
      <c r="AU224" s="18" t="s">
        <v>83</v>
      </c>
    </row>
    <row r="225" s="13" customFormat="1">
      <c r="A225" s="13"/>
      <c r="B225" s="240"/>
      <c r="C225" s="241"/>
      <c r="D225" s="234" t="s">
        <v>150</v>
      </c>
      <c r="E225" s="242" t="s">
        <v>1</v>
      </c>
      <c r="F225" s="243" t="s">
        <v>977</v>
      </c>
      <c r="G225" s="241"/>
      <c r="H225" s="244">
        <v>10.224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150</v>
      </c>
      <c r="AU225" s="250" t="s">
        <v>83</v>
      </c>
      <c r="AV225" s="13" t="s">
        <v>83</v>
      </c>
      <c r="AW225" s="13" t="s">
        <v>30</v>
      </c>
      <c r="AX225" s="13" t="s">
        <v>73</v>
      </c>
      <c r="AY225" s="250" t="s">
        <v>134</v>
      </c>
    </row>
    <row r="226" s="14" customFormat="1">
      <c r="A226" s="14"/>
      <c r="B226" s="251"/>
      <c r="C226" s="252"/>
      <c r="D226" s="234" t="s">
        <v>150</v>
      </c>
      <c r="E226" s="253" t="s">
        <v>1</v>
      </c>
      <c r="F226" s="254" t="s">
        <v>152</v>
      </c>
      <c r="G226" s="252"/>
      <c r="H226" s="255">
        <v>10.224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150</v>
      </c>
      <c r="AU226" s="261" t="s">
        <v>83</v>
      </c>
      <c r="AV226" s="14" t="s">
        <v>140</v>
      </c>
      <c r="AW226" s="14" t="s">
        <v>30</v>
      </c>
      <c r="AX226" s="14" t="s">
        <v>81</v>
      </c>
      <c r="AY226" s="261" t="s">
        <v>134</v>
      </c>
    </row>
    <row r="227" s="2" customFormat="1" ht="24.15" customHeight="1">
      <c r="A227" s="39"/>
      <c r="B227" s="40"/>
      <c r="C227" s="220" t="s">
        <v>262</v>
      </c>
      <c r="D227" s="220" t="s">
        <v>136</v>
      </c>
      <c r="E227" s="221" t="s">
        <v>843</v>
      </c>
      <c r="F227" s="222" t="s">
        <v>844</v>
      </c>
      <c r="G227" s="223" t="s">
        <v>265</v>
      </c>
      <c r="H227" s="224">
        <v>103.72199999999999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0.40000000000000002</v>
      </c>
      <c r="R227" s="230">
        <f>Q227*H227</f>
        <v>41.488799999999998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140</v>
      </c>
      <c r="AT227" s="232" t="s">
        <v>136</v>
      </c>
      <c r="AU227" s="232" t="s">
        <v>83</v>
      </c>
      <c r="AY227" s="18" t="s">
        <v>134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81</v>
      </c>
      <c r="BK227" s="233">
        <f>ROUND(I227*H227,2)</f>
        <v>0</v>
      </c>
      <c r="BL227" s="18" t="s">
        <v>140</v>
      </c>
      <c r="BM227" s="232" t="s">
        <v>330</v>
      </c>
    </row>
    <row r="228" s="2" customFormat="1">
      <c r="A228" s="39"/>
      <c r="B228" s="40"/>
      <c r="C228" s="41"/>
      <c r="D228" s="234" t="s">
        <v>141</v>
      </c>
      <c r="E228" s="41"/>
      <c r="F228" s="235" t="s">
        <v>844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83</v>
      </c>
    </row>
    <row r="229" s="2" customFormat="1">
      <c r="A229" s="39"/>
      <c r="B229" s="40"/>
      <c r="C229" s="41"/>
      <c r="D229" s="234" t="s">
        <v>143</v>
      </c>
      <c r="E229" s="41"/>
      <c r="F229" s="239" t="s">
        <v>845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83</v>
      </c>
    </row>
    <row r="230" s="2" customFormat="1" ht="24.15" customHeight="1">
      <c r="A230" s="39"/>
      <c r="B230" s="40"/>
      <c r="C230" s="220" t="s">
        <v>203</v>
      </c>
      <c r="D230" s="220" t="s">
        <v>136</v>
      </c>
      <c r="E230" s="221" t="s">
        <v>846</v>
      </c>
      <c r="F230" s="222" t="s">
        <v>847</v>
      </c>
      <c r="G230" s="223" t="s">
        <v>147</v>
      </c>
      <c r="H230" s="224">
        <v>6.968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2.4500000000000002</v>
      </c>
      <c r="R230" s="230">
        <f>Q230*H230</f>
        <v>17.0716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140</v>
      </c>
      <c r="AT230" s="232" t="s">
        <v>136</v>
      </c>
      <c r="AU230" s="232" t="s">
        <v>83</v>
      </c>
      <c r="AY230" s="18" t="s">
        <v>134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81</v>
      </c>
      <c r="BK230" s="233">
        <f>ROUND(I230*H230,2)</f>
        <v>0</v>
      </c>
      <c r="BL230" s="18" t="s">
        <v>140</v>
      </c>
      <c r="BM230" s="232" t="s">
        <v>336</v>
      </c>
    </row>
    <row r="231" s="2" customFormat="1">
      <c r="A231" s="39"/>
      <c r="B231" s="40"/>
      <c r="C231" s="41"/>
      <c r="D231" s="234" t="s">
        <v>141</v>
      </c>
      <c r="E231" s="41"/>
      <c r="F231" s="235" t="s">
        <v>847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141</v>
      </c>
      <c r="AU231" s="18" t="s">
        <v>83</v>
      </c>
    </row>
    <row r="232" s="2" customFormat="1">
      <c r="A232" s="39"/>
      <c r="B232" s="40"/>
      <c r="C232" s="41"/>
      <c r="D232" s="234" t="s">
        <v>143</v>
      </c>
      <c r="E232" s="41"/>
      <c r="F232" s="239" t="s">
        <v>848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143</v>
      </c>
      <c r="AU232" s="18" t="s">
        <v>83</v>
      </c>
    </row>
    <row r="233" s="13" customFormat="1">
      <c r="A233" s="13"/>
      <c r="B233" s="240"/>
      <c r="C233" s="241"/>
      <c r="D233" s="234" t="s">
        <v>150</v>
      </c>
      <c r="E233" s="242" t="s">
        <v>1</v>
      </c>
      <c r="F233" s="243" t="s">
        <v>978</v>
      </c>
      <c r="G233" s="241"/>
      <c r="H233" s="244">
        <v>6.968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150</v>
      </c>
      <c r="AU233" s="250" t="s">
        <v>83</v>
      </c>
      <c r="AV233" s="13" t="s">
        <v>83</v>
      </c>
      <c r="AW233" s="13" t="s">
        <v>30</v>
      </c>
      <c r="AX233" s="13" t="s">
        <v>73</v>
      </c>
      <c r="AY233" s="250" t="s">
        <v>134</v>
      </c>
    </row>
    <row r="234" s="14" customFormat="1">
      <c r="A234" s="14"/>
      <c r="B234" s="251"/>
      <c r="C234" s="252"/>
      <c r="D234" s="234" t="s">
        <v>150</v>
      </c>
      <c r="E234" s="253" t="s">
        <v>1</v>
      </c>
      <c r="F234" s="254" t="s">
        <v>152</v>
      </c>
      <c r="G234" s="252"/>
      <c r="H234" s="255">
        <v>6.968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150</v>
      </c>
      <c r="AU234" s="261" t="s">
        <v>83</v>
      </c>
      <c r="AV234" s="14" t="s">
        <v>140</v>
      </c>
      <c r="AW234" s="14" t="s">
        <v>30</v>
      </c>
      <c r="AX234" s="14" t="s">
        <v>81</v>
      </c>
      <c r="AY234" s="261" t="s">
        <v>134</v>
      </c>
    </row>
    <row r="235" s="2" customFormat="1" ht="33" customHeight="1">
      <c r="A235" s="39"/>
      <c r="B235" s="40"/>
      <c r="C235" s="220" t="s">
        <v>7</v>
      </c>
      <c r="D235" s="220" t="s">
        <v>136</v>
      </c>
      <c r="E235" s="221" t="s">
        <v>508</v>
      </c>
      <c r="F235" s="222" t="s">
        <v>509</v>
      </c>
      <c r="G235" s="223" t="s">
        <v>265</v>
      </c>
      <c r="H235" s="224">
        <v>103.72199999999999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1.0311999999999999</v>
      </c>
      <c r="R235" s="230">
        <f>Q235*H235</f>
        <v>106.95812639999998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140</v>
      </c>
      <c r="AT235" s="232" t="s">
        <v>136</v>
      </c>
      <c r="AU235" s="232" t="s">
        <v>83</v>
      </c>
      <c r="AY235" s="18" t="s">
        <v>134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81</v>
      </c>
      <c r="BK235" s="233">
        <f>ROUND(I235*H235,2)</f>
        <v>0</v>
      </c>
      <c r="BL235" s="18" t="s">
        <v>140</v>
      </c>
      <c r="BM235" s="232" t="s">
        <v>282</v>
      </c>
    </row>
    <row r="236" s="2" customFormat="1">
      <c r="A236" s="39"/>
      <c r="B236" s="40"/>
      <c r="C236" s="41"/>
      <c r="D236" s="234" t="s">
        <v>141</v>
      </c>
      <c r="E236" s="41"/>
      <c r="F236" s="235" t="s">
        <v>509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83</v>
      </c>
    </row>
    <row r="237" s="2" customFormat="1">
      <c r="A237" s="39"/>
      <c r="B237" s="40"/>
      <c r="C237" s="41"/>
      <c r="D237" s="234" t="s">
        <v>143</v>
      </c>
      <c r="E237" s="41"/>
      <c r="F237" s="239" t="s">
        <v>850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143</v>
      </c>
      <c r="AU237" s="18" t="s">
        <v>83</v>
      </c>
    </row>
    <row r="238" s="15" customFormat="1">
      <c r="A238" s="15"/>
      <c r="B238" s="277"/>
      <c r="C238" s="278"/>
      <c r="D238" s="234" t="s">
        <v>150</v>
      </c>
      <c r="E238" s="279" t="s">
        <v>1</v>
      </c>
      <c r="F238" s="280" t="s">
        <v>851</v>
      </c>
      <c r="G238" s="278"/>
      <c r="H238" s="279" t="s">
        <v>1</v>
      </c>
      <c r="I238" s="281"/>
      <c r="J238" s="278"/>
      <c r="K238" s="278"/>
      <c r="L238" s="282"/>
      <c r="M238" s="283"/>
      <c r="N238" s="284"/>
      <c r="O238" s="284"/>
      <c r="P238" s="284"/>
      <c r="Q238" s="284"/>
      <c r="R238" s="284"/>
      <c r="S238" s="284"/>
      <c r="T238" s="28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6" t="s">
        <v>150</v>
      </c>
      <c r="AU238" s="286" t="s">
        <v>83</v>
      </c>
      <c r="AV238" s="15" t="s">
        <v>81</v>
      </c>
      <c r="AW238" s="15" t="s">
        <v>30</v>
      </c>
      <c r="AX238" s="15" t="s">
        <v>73</v>
      </c>
      <c r="AY238" s="286" t="s">
        <v>134</v>
      </c>
    </row>
    <row r="239" s="13" customFormat="1">
      <c r="A239" s="13"/>
      <c r="B239" s="240"/>
      <c r="C239" s="241"/>
      <c r="D239" s="234" t="s">
        <v>150</v>
      </c>
      <c r="E239" s="242" t="s">
        <v>1</v>
      </c>
      <c r="F239" s="243" t="s">
        <v>969</v>
      </c>
      <c r="G239" s="241"/>
      <c r="H239" s="244">
        <v>76.421999999999997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150</v>
      </c>
      <c r="AU239" s="250" t="s">
        <v>83</v>
      </c>
      <c r="AV239" s="13" t="s">
        <v>83</v>
      </c>
      <c r="AW239" s="13" t="s">
        <v>30</v>
      </c>
      <c r="AX239" s="13" t="s">
        <v>73</v>
      </c>
      <c r="AY239" s="250" t="s">
        <v>134</v>
      </c>
    </row>
    <row r="240" s="13" customFormat="1">
      <c r="A240" s="13"/>
      <c r="B240" s="240"/>
      <c r="C240" s="241"/>
      <c r="D240" s="234" t="s">
        <v>150</v>
      </c>
      <c r="E240" s="242" t="s">
        <v>1</v>
      </c>
      <c r="F240" s="243" t="s">
        <v>979</v>
      </c>
      <c r="G240" s="241"/>
      <c r="H240" s="244">
        <v>14.1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150</v>
      </c>
      <c r="AU240" s="250" t="s">
        <v>83</v>
      </c>
      <c r="AV240" s="13" t="s">
        <v>83</v>
      </c>
      <c r="AW240" s="13" t="s">
        <v>30</v>
      </c>
      <c r="AX240" s="13" t="s">
        <v>73</v>
      </c>
      <c r="AY240" s="250" t="s">
        <v>134</v>
      </c>
    </row>
    <row r="241" s="13" customFormat="1">
      <c r="A241" s="13"/>
      <c r="B241" s="240"/>
      <c r="C241" s="241"/>
      <c r="D241" s="234" t="s">
        <v>150</v>
      </c>
      <c r="E241" s="242" t="s">
        <v>1</v>
      </c>
      <c r="F241" s="243" t="s">
        <v>854</v>
      </c>
      <c r="G241" s="241"/>
      <c r="H241" s="244">
        <v>13.199999999999999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150</v>
      </c>
      <c r="AU241" s="250" t="s">
        <v>83</v>
      </c>
      <c r="AV241" s="13" t="s">
        <v>83</v>
      </c>
      <c r="AW241" s="13" t="s">
        <v>30</v>
      </c>
      <c r="AX241" s="13" t="s">
        <v>73</v>
      </c>
      <c r="AY241" s="250" t="s">
        <v>134</v>
      </c>
    </row>
    <row r="242" s="14" customFormat="1">
      <c r="A242" s="14"/>
      <c r="B242" s="251"/>
      <c r="C242" s="252"/>
      <c r="D242" s="234" t="s">
        <v>150</v>
      </c>
      <c r="E242" s="253" t="s">
        <v>1</v>
      </c>
      <c r="F242" s="254" t="s">
        <v>152</v>
      </c>
      <c r="G242" s="252"/>
      <c r="H242" s="255">
        <v>103.72199999999999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150</v>
      </c>
      <c r="AU242" s="261" t="s">
        <v>83</v>
      </c>
      <c r="AV242" s="14" t="s">
        <v>140</v>
      </c>
      <c r="AW242" s="14" t="s">
        <v>30</v>
      </c>
      <c r="AX242" s="14" t="s">
        <v>81</v>
      </c>
      <c r="AY242" s="261" t="s">
        <v>134</v>
      </c>
    </row>
    <row r="243" s="12" customFormat="1" ht="22.8" customHeight="1">
      <c r="A243" s="12"/>
      <c r="B243" s="204"/>
      <c r="C243" s="205"/>
      <c r="D243" s="206" t="s">
        <v>72</v>
      </c>
      <c r="E243" s="218" t="s">
        <v>156</v>
      </c>
      <c r="F243" s="218" t="s">
        <v>855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SUM(P244:P252)</f>
        <v>0</v>
      </c>
      <c r="Q243" s="212"/>
      <c r="R243" s="213">
        <f>SUM(R244:R252)</f>
        <v>0.012515999999999999</v>
      </c>
      <c r="S243" s="212"/>
      <c r="T243" s="214">
        <f>SUM(T244:T252)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81</v>
      </c>
      <c r="AT243" s="216" t="s">
        <v>72</v>
      </c>
      <c r="AU243" s="216" t="s">
        <v>81</v>
      </c>
      <c r="AY243" s="215" t="s">
        <v>134</v>
      </c>
      <c r="BK243" s="217">
        <f>SUM(BK244:BK252)</f>
        <v>0</v>
      </c>
    </row>
    <row r="244" s="2" customFormat="1" ht="21.75" customHeight="1">
      <c r="A244" s="39"/>
      <c r="B244" s="40"/>
      <c r="C244" s="220" t="s">
        <v>212</v>
      </c>
      <c r="D244" s="220" t="s">
        <v>136</v>
      </c>
      <c r="E244" s="221" t="s">
        <v>856</v>
      </c>
      <c r="F244" s="222" t="s">
        <v>857</v>
      </c>
      <c r="G244" s="223" t="s">
        <v>265</v>
      </c>
      <c r="H244" s="224">
        <v>16.800000000000001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0.00042000000000000002</v>
      </c>
      <c r="R244" s="230">
        <f>Q244*H244</f>
        <v>0.0070560000000000006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140</v>
      </c>
      <c r="AT244" s="232" t="s">
        <v>136</v>
      </c>
      <c r="AU244" s="232" t="s">
        <v>83</v>
      </c>
      <c r="AY244" s="18" t="s">
        <v>134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81</v>
      </c>
      <c r="BK244" s="233">
        <f>ROUND(I244*H244,2)</f>
        <v>0</v>
      </c>
      <c r="BL244" s="18" t="s">
        <v>140</v>
      </c>
      <c r="BM244" s="232" t="s">
        <v>341</v>
      </c>
    </row>
    <row r="245" s="2" customFormat="1">
      <c r="A245" s="39"/>
      <c r="B245" s="40"/>
      <c r="C245" s="41"/>
      <c r="D245" s="234" t="s">
        <v>141</v>
      </c>
      <c r="E245" s="41"/>
      <c r="F245" s="235" t="s">
        <v>857</v>
      </c>
      <c r="G245" s="41"/>
      <c r="H245" s="41"/>
      <c r="I245" s="236"/>
      <c r="J245" s="41"/>
      <c r="K245" s="41"/>
      <c r="L245" s="45"/>
      <c r="M245" s="237"/>
      <c r="N245" s="23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141</v>
      </c>
      <c r="AU245" s="18" t="s">
        <v>83</v>
      </c>
    </row>
    <row r="246" s="13" customFormat="1">
      <c r="A246" s="13"/>
      <c r="B246" s="240"/>
      <c r="C246" s="241"/>
      <c r="D246" s="234" t="s">
        <v>150</v>
      </c>
      <c r="E246" s="242" t="s">
        <v>1</v>
      </c>
      <c r="F246" s="243" t="s">
        <v>858</v>
      </c>
      <c r="G246" s="241"/>
      <c r="H246" s="244">
        <v>16.800000000000001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150</v>
      </c>
      <c r="AU246" s="250" t="s">
        <v>83</v>
      </c>
      <c r="AV246" s="13" t="s">
        <v>83</v>
      </c>
      <c r="AW246" s="13" t="s">
        <v>30</v>
      </c>
      <c r="AX246" s="13" t="s">
        <v>73</v>
      </c>
      <c r="AY246" s="250" t="s">
        <v>134</v>
      </c>
    </row>
    <row r="247" s="14" customFormat="1">
      <c r="A247" s="14"/>
      <c r="B247" s="251"/>
      <c r="C247" s="252"/>
      <c r="D247" s="234" t="s">
        <v>150</v>
      </c>
      <c r="E247" s="253" t="s">
        <v>1</v>
      </c>
      <c r="F247" s="254" t="s">
        <v>152</v>
      </c>
      <c r="G247" s="252"/>
      <c r="H247" s="255">
        <v>16.800000000000001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150</v>
      </c>
      <c r="AU247" s="261" t="s">
        <v>83</v>
      </c>
      <c r="AV247" s="14" t="s">
        <v>140</v>
      </c>
      <c r="AW247" s="14" t="s">
        <v>30</v>
      </c>
      <c r="AX247" s="14" t="s">
        <v>81</v>
      </c>
      <c r="AY247" s="261" t="s">
        <v>134</v>
      </c>
    </row>
    <row r="248" s="2" customFormat="1" ht="24.15" customHeight="1">
      <c r="A248" s="39"/>
      <c r="B248" s="40"/>
      <c r="C248" s="220" t="s">
        <v>468</v>
      </c>
      <c r="D248" s="220" t="s">
        <v>136</v>
      </c>
      <c r="E248" s="221" t="s">
        <v>859</v>
      </c>
      <c r="F248" s="222" t="s">
        <v>860</v>
      </c>
      <c r="G248" s="223" t="s">
        <v>265</v>
      </c>
      <c r="H248" s="224">
        <v>10.5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0.00051999999999999995</v>
      </c>
      <c r="R248" s="230">
        <f>Q248*H248</f>
        <v>0.0054599999999999996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140</v>
      </c>
      <c r="AT248" s="232" t="s">
        <v>136</v>
      </c>
      <c r="AU248" s="232" t="s">
        <v>83</v>
      </c>
      <c r="AY248" s="18" t="s">
        <v>134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81</v>
      </c>
      <c r="BK248" s="233">
        <f>ROUND(I248*H248,2)</f>
        <v>0</v>
      </c>
      <c r="BL248" s="18" t="s">
        <v>140</v>
      </c>
      <c r="BM248" s="232" t="s">
        <v>471</v>
      </c>
    </row>
    <row r="249" s="2" customFormat="1">
      <c r="A249" s="39"/>
      <c r="B249" s="40"/>
      <c r="C249" s="41"/>
      <c r="D249" s="234" t="s">
        <v>141</v>
      </c>
      <c r="E249" s="41"/>
      <c r="F249" s="235" t="s">
        <v>860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141</v>
      </c>
      <c r="AU249" s="18" t="s">
        <v>83</v>
      </c>
    </row>
    <row r="250" s="2" customFormat="1">
      <c r="A250" s="39"/>
      <c r="B250" s="40"/>
      <c r="C250" s="41"/>
      <c r="D250" s="234" t="s">
        <v>143</v>
      </c>
      <c r="E250" s="41"/>
      <c r="F250" s="239" t="s">
        <v>861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83</v>
      </c>
    </row>
    <row r="251" s="13" customFormat="1">
      <c r="A251" s="13"/>
      <c r="B251" s="240"/>
      <c r="C251" s="241"/>
      <c r="D251" s="234" t="s">
        <v>150</v>
      </c>
      <c r="E251" s="242" t="s">
        <v>1</v>
      </c>
      <c r="F251" s="243" t="s">
        <v>980</v>
      </c>
      <c r="G251" s="241"/>
      <c r="H251" s="244">
        <v>10.5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150</v>
      </c>
      <c r="AU251" s="250" t="s">
        <v>83</v>
      </c>
      <c r="AV251" s="13" t="s">
        <v>83</v>
      </c>
      <c r="AW251" s="13" t="s">
        <v>30</v>
      </c>
      <c r="AX251" s="13" t="s">
        <v>73</v>
      </c>
      <c r="AY251" s="250" t="s">
        <v>134</v>
      </c>
    </row>
    <row r="252" s="14" customFormat="1">
      <c r="A252" s="14"/>
      <c r="B252" s="251"/>
      <c r="C252" s="252"/>
      <c r="D252" s="234" t="s">
        <v>150</v>
      </c>
      <c r="E252" s="253" t="s">
        <v>1</v>
      </c>
      <c r="F252" s="254" t="s">
        <v>152</v>
      </c>
      <c r="G252" s="252"/>
      <c r="H252" s="255">
        <v>10.5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150</v>
      </c>
      <c r="AU252" s="261" t="s">
        <v>83</v>
      </c>
      <c r="AV252" s="14" t="s">
        <v>140</v>
      </c>
      <c r="AW252" s="14" t="s">
        <v>30</v>
      </c>
      <c r="AX252" s="14" t="s">
        <v>81</v>
      </c>
      <c r="AY252" s="261" t="s">
        <v>134</v>
      </c>
    </row>
    <row r="253" s="12" customFormat="1" ht="22.8" customHeight="1">
      <c r="A253" s="12"/>
      <c r="B253" s="204"/>
      <c r="C253" s="205"/>
      <c r="D253" s="206" t="s">
        <v>72</v>
      </c>
      <c r="E253" s="218" t="s">
        <v>191</v>
      </c>
      <c r="F253" s="218" t="s">
        <v>200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SUM(P254:P308)</f>
        <v>0</v>
      </c>
      <c r="Q253" s="212"/>
      <c r="R253" s="213">
        <f>SUM(R254:R308)</f>
        <v>19.4044624</v>
      </c>
      <c r="S253" s="212"/>
      <c r="T253" s="214">
        <f>SUM(T254:T308)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81</v>
      </c>
      <c r="AT253" s="216" t="s">
        <v>72</v>
      </c>
      <c r="AU253" s="216" t="s">
        <v>81</v>
      </c>
      <c r="AY253" s="215" t="s">
        <v>134</v>
      </c>
      <c r="BK253" s="217">
        <f>SUM(BK254:BK308)</f>
        <v>0</v>
      </c>
    </row>
    <row r="254" s="2" customFormat="1" ht="33" customHeight="1">
      <c r="A254" s="39"/>
      <c r="B254" s="40"/>
      <c r="C254" s="220" t="s">
        <v>220</v>
      </c>
      <c r="D254" s="220" t="s">
        <v>136</v>
      </c>
      <c r="E254" s="221" t="s">
        <v>863</v>
      </c>
      <c r="F254" s="222" t="s">
        <v>864</v>
      </c>
      <c r="G254" s="223" t="s">
        <v>328</v>
      </c>
      <c r="H254" s="224">
        <v>18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38</v>
      </c>
      <c r="O254" s="92"/>
      <c r="P254" s="230">
        <f>O254*H254</f>
        <v>0</v>
      </c>
      <c r="Q254" s="230">
        <v>0.047</v>
      </c>
      <c r="R254" s="230">
        <f>Q254*H254</f>
        <v>0.84599999999999997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140</v>
      </c>
      <c r="AT254" s="232" t="s">
        <v>136</v>
      </c>
      <c r="AU254" s="232" t="s">
        <v>83</v>
      </c>
      <c r="AY254" s="18" t="s">
        <v>134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81</v>
      </c>
      <c r="BK254" s="233">
        <f>ROUND(I254*H254,2)</f>
        <v>0</v>
      </c>
      <c r="BL254" s="18" t="s">
        <v>140</v>
      </c>
      <c r="BM254" s="232" t="s">
        <v>476</v>
      </c>
    </row>
    <row r="255" s="2" customFormat="1">
      <c r="A255" s="39"/>
      <c r="B255" s="40"/>
      <c r="C255" s="41"/>
      <c r="D255" s="234" t="s">
        <v>141</v>
      </c>
      <c r="E255" s="41"/>
      <c r="F255" s="235" t="s">
        <v>864</v>
      </c>
      <c r="G255" s="41"/>
      <c r="H255" s="41"/>
      <c r="I255" s="236"/>
      <c r="J255" s="41"/>
      <c r="K255" s="41"/>
      <c r="L255" s="45"/>
      <c r="M255" s="237"/>
      <c r="N255" s="23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141</v>
      </c>
      <c r="AU255" s="18" t="s">
        <v>83</v>
      </c>
    </row>
    <row r="256" s="13" customFormat="1">
      <c r="A256" s="13"/>
      <c r="B256" s="240"/>
      <c r="C256" s="241"/>
      <c r="D256" s="234" t="s">
        <v>150</v>
      </c>
      <c r="E256" s="242" t="s">
        <v>1</v>
      </c>
      <c r="F256" s="243" t="s">
        <v>865</v>
      </c>
      <c r="G256" s="241"/>
      <c r="H256" s="244">
        <v>34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150</v>
      </c>
      <c r="AU256" s="250" t="s">
        <v>83</v>
      </c>
      <c r="AV256" s="13" t="s">
        <v>83</v>
      </c>
      <c r="AW256" s="13" t="s">
        <v>30</v>
      </c>
      <c r="AX256" s="13" t="s">
        <v>73</v>
      </c>
      <c r="AY256" s="250" t="s">
        <v>134</v>
      </c>
    </row>
    <row r="257" s="13" customFormat="1">
      <c r="A257" s="13"/>
      <c r="B257" s="240"/>
      <c r="C257" s="241"/>
      <c r="D257" s="234" t="s">
        <v>150</v>
      </c>
      <c r="E257" s="242" t="s">
        <v>1</v>
      </c>
      <c r="F257" s="243" t="s">
        <v>866</v>
      </c>
      <c r="G257" s="241"/>
      <c r="H257" s="244">
        <v>-16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150</v>
      </c>
      <c r="AU257" s="250" t="s">
        <v>83</v>
      </c>
      <c r="AV257" s="13" t="s">
        <v>83</v>
      </c>
      <c r="AW257" s="13" t="s">
        <v>30</v>
      </c>
      <c r="AX257" s="13" t="s">
        <v>73</v>
      </c>
      <c r="AY257" s="250" t="s">
        <v>134</v>
      </c>
    </row>
    <row r="258" s="14" customFormat="1">
      <c r="A258" s="14"/>
      <c r="B258" s="251"/>
      <c r="C258" s="252"/>
      <c r="D258" s="234" t="s">
        <v>150</v>
      </c>
      <c r="E258" s="253" t="s">
        <v>1</v>
      </c>
      <c r="F258" s="254" t="s">
        <v>152</v>
      </c>
      <c r="G258" s="252"/>
      <c r="H258" s="255">
        <v>18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150</v>
      </c>
      <c r="AU258" s="261" t="s">
        <v>83</v>
      </c>
      <c r="AV258" s="14" t="s">
        <v>140</v>
      </c>
      <c r="AW258" s="14" t="s">
        <v>30</v>
      </c>
      <c r="AX258" s="14" t="s">
        <v>81</v>
      </c>
      <c r="AY258" s="261" t="s">
        <v>134</v>
      </c>
    </row>
    <row r="259" s="2" customFormat="1" ht="33" customHeight="1">
      <c r="A259" s="39"/>
      <c r="B259" s="40"/>
      <c r="C259" s="220" t="s">
        <v>478</v>
      </c>
      <c r="D259" s="220" t="s">
        <v>136</v>
      </c>
      <c r="E259" s="221" t="s">
        <v>867</v>
      </c>
      <c r="F259" s="222" t="s">
        <v>868</v>
      </c>
      <c r="G259" s="223" t="s">
        <v>328</v>
      </c>
      <c r="H259" s="224">
        <v>16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140</v>
      </c>
      <c r="AT259" s="232" t="s">
        <v>136</v>
      </c>
      <c r="AU259" s="232" t="s">
        <v>83</v>
      </c>
      <c r="AY259" s="18" t="s">
        <v>134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81</v>
      </c>
      <c r="BK259" s="233">
        <f>ROUND(I259*H259,2)</f>
        <v>0</v>
      </c>
      <c r="BL259" s="18" t="s">
        <v>140</v>
      </c>
      <c r="BM259" s="232" t="s">
        <v>481</v>
      </c>
    </row>
    <row r="260" s="2" customFormat="1">
      <c r="A260" s="39"/>
      <c r="B260" s="40"/>
      <c r="C260" s="41"/>
      <c r="D260" s="234" t="s">
        <v>141</v>
      </c>
      <c r="E260" s="41"/>
      <c r="F260" s="235" t="s">
        <v>868</v>
      </c>
      <c r="G260" s="41"/>
      <c r="H260" s="41"/>
      <c r="I260" s="236"/>
      <c r="J260" s="41"/>
      <c r="K260" s="41"/>
      <c r="L260" s="45"/>
      <c r="M260" s="237"/>
      <c r="N260" s="23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141</v>
      </c>
      <c r="AU260" s="18" t="s">
        <v>83</v>
      </c>
    </row>
    <row r="261" s="13" customFormat="1">
      <c r="A261" s="13"/>
      <c r="B261" s="240"/>
      <c r="C261" s="241"/>
      <c r="D261" s="234" t="s">
        <v>150</v>
      </c>
      <c r="E261" s="242" t="s">
        <v>1</v>
      </c>
      <c r="F261" s="243" t="s">
        <v>869</v>
      </c>
      <c r="G261" s="241"/>
      <c r="H261" s="244">
        <v>16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150</v>
      </c>
      <c r="AU261" s="250" t="s">
        <v>83</v>
      </c>
      <c r="AV261" s="13" t="s">
        <v>83</v>
      </c>
      <c r="AW261" s="13" t="s">
        <v>30</v>
      </c>
      <c r="AX261" s="13" t="s">
        <v>73</v>
      </c>
      <c r="AY261" s="250" t="s">
        <v>134</v>
      </c>
    </row>
    <row r="262" s="14" customFormat="1">
      <c r="A262" s="14"/>
      <c r="B262" s="251"/>
      <c r="C262" s="252"/>
      <c r="D262" s="234" t="s">
        <v>150</v>
      </c>
      <c r="E262" s="253" t="s">
        <v>1</v>
      </c>
      <c r="F262" s="254" t="s">
        <v>152</v>
      </c>
      <c r="G262" s="252"/>
      <c r="H262" s="255">
        <v>16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150</v>
      </c>
      <c r="AU262" s="261" t="s">
        <v>83</v>
      </c>
      <c r="AV262" s="14" t="s">
        <v>140</v>
      </c>
      <c r="AW262" s="14" t="s">
        <v>30</v>
      </c>
      <c r="AX262" s="14" t="s">
        <v>81</v>
      </c>
      <c r="AY262" s="261" t="s">
        <v>134</v>
      </c>
    </row>
    <row r="263" s="2" customFormat="1" ht="24.15" customHeight="1">
      <c r="A263" s="39"/>
      <c r="B263" s="40"/>
      <c r="C263" s="220" t="s">
        <v>227</v>
      </c>
      <c r="D263" s="220" t="s">
        <v>136</v>
      </c>
      <c r="E263" s="221" t="s">
        <v>870</v>
      </c>
      <c r="F263" s="222" t="s">
        <v>871</v>
      </c>
      <c r="G263" s="223" t="s">
        <v>328</v>
      </c>
      <c r="H263" s="224">
        <v>14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0.051110000000000003</v>
      </c>
      <c r="R263" s="230">
        <f>Q263*H263</f>
        <v>0.71554000000000006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140</v>
      </c>
      <c r="AT263" s="232" t="s">
        <v>136</v>
      </c>
      <c r="AU263" s="232" t="s">
        <v>83</v>
      </c>
      <c r="AY263" s="18" t="s">
        <v>134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81</v>
      </c>
      <c r="BK263" s="233">
        <f>ROUND(I263*H263,2)</f>
        <v>0</v>
      </c>
      <c r="BL263" s="18" t="s">
        <v>140</v>
      </c>
      <c r="BM263" s="232" t="s">
        <v>485</v>
      </c>
    </row>
    <row r="264" s="2" customFormat="1">
      <c r="A264" s="39"/>
      <c r="B264" s="40"/>
      <c r="C264" s="41"/>
      <c r="D264" s="234" t="s">
        <v>141</v>
      </c>
      <c r="E264" s="41"/>
      <c r="F264" s="235" t="s">
        <v>871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83</v>
      </c>
    </row>
    <row r="265" s="13" customFormat="1">
      <c r="A265" s="13"/>
      <c r="B265" s="240"/>
      <c r="C265" s="241"/>
      <c r="D265" s="234" t="s">
        <v>150</v>
      </c>
      <c r="E265" s="242" t="s">
        <v>1</v>
      </c>
      <c r="F265" s="243" t="s">
        <v>872</v>
      </c>
      <c r="G265" s="241"/>
      <c r="H265" s="244">
        <v>14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150</v>
      </c>
      <c r="AU265" s="250" t="s">
        <v>83</v>
      </c>
      <c r="AV265" s="13" t="s">
        <v>83</v>
      </c>
      <c r="AW265" s="13" t="s">
        <v>30</v>
      </c>
      <c r="AX265" s="13" t="s">
        <v>73</v>
      </c>
      <c r="AY265" s="250" t="s">
        <v>134</v>
      </c>
    </row>
    <row r="266" s="14" customFormat="1">
      <c r="A266" s="14"/>
      <c r="B266" s="251"/>
      <c r="C266" s="252"/>
      <c r="D266" s="234" t="s">
        <v>150</v>
      </c>
      <c r="E266" s="253" t="s">
        <v>1</v>
      </c>
      <c r="F266" s="254" t="s">
        <v>152</v>
      </c>
      <c r="G266" s="252"/>
      <c r="H266" s="255">
        <v>14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150</v>
      </c>
      <c r="AU266" s="261" t="s">
        <v>83</v>
      </c>
      <c r="AV266" s="14" t="s">
        <v>140</v>
      </c>
      <c r="AW266" s="14" t="s">
        <v>30</v>
      </c>
      <c r="AX266" s="14" t="s">
        <v>81</v>
      </c>
      <c r="AY266" s="261" t="s">
        <v>134</v>
      </c>
    </row>
    <row r="267" s="2" customFormat="1" ht="16.5" customHeight="1">
      <c r="A267" s="39"/>
      <c r="B267" s="40"/>
      <c r="C267" s="220" t="s">
        <v>489</v>
      </c>
      <c r="D267" s="220" t="s">
        <v>136</v>
      </c>
      <c r="E267" s="221" t="s">
        <v>873</v>
      </c>
      <c r="F267" s="222" t="s">
        <v>874</v>
      </c>
      <c r="G267" s="223" t="s">
        <v>339</v>
      </c>
      <c r="H267" s="224">
        <v>4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140</v>
      </c>
      <c r="AT267" s="232" t="s">
        <v>136</v>
      </c>
      <c r="AU267" s="232" t="s">
        <v>83</v>
      </c>
      <c r="AY267" s="18" t="s">
        <v>134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81</v>
      </c>
      <c r="BK267" s="233">
        <f>ROUND(I267*H267,2)</f>
        <v>0</v>
      </c>
      <c r="BL267" s="18" t="s">
        <v>140</v>
      </c>
      <c r="BM267" s="232" t="s">
        <v>492</v>
      </c>
    </row>
    <row r="268" s="2" customFormat="1">
      <c r="A268" s="39"/>
      <c r="B268" s="40"/>
      <c r="C268" s="41"/>
      <c r="D268" s="234" t="s">
        <v>141</v>
      </c>
      <c r="E268" s="41"/>
      <c r="F268" s="235" t="s">
        <v>874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141</v>
      </c>
      <c r="AU268" s="18" t="s">
        <v>83</v>
      </c>
    </row>
    <row r="269" s="2" customFormat="1" ht="24.15" customHeight="1">
      <c r="A269" s="39"/>
      <c r="B269" s="40"/>
      <c r="C269" s="220" t="s">
        <v>233</v>
      </c>
      <c r="D269" s="220" t="s">
        <v>136</v>
      </c>
      <c r="E269" s="221" t="s">
        <v>875</v>
      </c>
      <c r="F269" s="222" t="s">
        <v>876</v>
      </c>
      <c r="G269" s="223" t="s">
        <v>339</v>
      </c>
      <c r="H269" s="224">
        <v>4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0.00036000000000000002</v>
      </c>
      <c r="R269" s="230">
        <f>Q269*H269</f>
        <v>0.0014400000000000001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140</v>
      </c>
      <c r="AT269" s="232" t="s">
        <v>136</v>
      </c>
      <c r="AU269" s="232" t="s">
        <v>83</v>
      </c>
      <c r="AY269" s="18" t="s">
        <v>134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81</v>
      </c>
      <c r="BK269" s="233">
        <f>ROUND(I269*H269,2)</f>
        <v>0</v>
      </c>
      <c r="BL269" s="18" t="s">
        <v>140</v>
      </c>
      <c r="BM269" s="232" t="s">
        <v>497</v>
      </c>
    </row>
    <row r="270" s="2" customFormat="1">
      <c r="A270" s="39"/>
      <c r="B270" s="40"/>
      <c r="C270" s="41"/>
      <c r="D270" s="234" t="s">
        <v>141</v>
      </c>
      <c r="E270" s="41"/>
      <c r="F270" s="235" t="s">
        <v>876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141</v>
      </c>
      <c r="AU270" s="18" t="s">
        <v>83</v>
      </c>
    </row>
    <row r="271" s="13" customFormat="1">
      <c r="A271" s="13"/>
      <c r="B271" s="240"/>
      <c r="C271" s="241"/>
      <c r="D271" s="234" t="s">
        <v>150</v>
      </c>
      <c r="E271" s="242" t="s">
        <v>1</v>
      </c>
      <c r="F271" s="243" t="s">
        <v>877</v>
      </c>
      <c r="G271" s="241"/>
      <c r="H271" s="244">
        <v>4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150</v>
      </c>
      <c r="AU271" s="250" t="s">
        <v>83</v>
      </c>
      <c r="AV271" s="13" t="s">
        <v>83</v>
      </c>
      <c r="AW271" s="13" t="s">
        <v>30</v>
      </c>
      <c r="AX271" s="13" t="s">
        <v>73</v>
      </c>
      <c r="AY271" s="250" t="s">
        <v>134</v>
      </c>
    </row>
    <row r="272" s="14" customFormat="1">
      <c r="A272" s="14"/>
      <c r="B272" s="251"/>
      <c r="C272" s="252"/>
      <c r="D272" s="234" t="s">
        <v>150</v>
      </c>
      <c r="E272" s="253" t="s">
        <v>1</v>
      </c>
      <c r="F272" s="254" t="s">
        <v>152</v>
      </c>
      <c r="G272" s="252"/>
      <c r="H272" s="255">
        <v>4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150</v>
      </c>
      <c r="AU272" s="261" t="s">
        <v>83</v>
      </c>
      <c r="AV272" s="14" t="s">
        <v>140</v>
      </c>
      <c r="AW272" s="14" t="s">
        <v>30</v>
      </c>
      <c r="AX272" s="14" t="s">
        <v>81</v>
      </c>
      <c r="AY272" s="261" t="s">
        <v>134</v>
      </c>
    </row>
    <row r="273" s="2" customFormat="1" ht="16.5" customHeight="1">
      <c r="A273" s="39"/>
      <c r="B273" s="40"/>
      <c r="C273" s="266" t="s">
        <v>499</v>
      </c>
      <c r="D273" s="266" t="s">
        <v>322</v>
      </c>
      <c r="E273" s="267" t="s">
        <v>878</v>
      </c>
      <c r="F273" s="268" t="s">
        <v>879</v>
      </c>
      <c r="G273" s="269" t="s">
        <v>339</v>
      </c>
      <c r="H273" s="270">
        <v>4</v>
      </c>
      <c r="I273" s="271"/>
      <c r="J273" s="272">
        <f>ROUND(I273*H273,2)</f>
        <v>0</v>
      </c>
      <c r="K273" s="273"/>
      <c r="L273" s="274"/>
      <c r="M273" s="275" t="s">
        <v>1</v>
      </c>
      <c r="N273" s="276" t="s">
        <v>38</v>
      </c>
      <c r="O273" s="92"/>
      <c r="P273" s="230">
        <f>O273*H273</f>
        <v>0</v>
      </c>
      <c r="Q273" s="230">
        <v>0.0025000000000000001</v>
      </c>
      <c r="R273" s="230">
        <f>Q273*H273</f>
        <v>0.01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162</v>
      </c>
      <c r="AT273" s="232" t="s">
        <v>322</v>
      </c>
      <c r="AU273" s="232" t="s">
        <v>83</v>
      </c>
      <c r="AY273" s="18" t="s">
        <v>134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81</v>
      </c>
      <c r="BK273" s="233">
        <f>ROUND(I273*H273,2)</f>
        <v>0</v>
      </c>
      <c r="BL273" s="18" t="s">
        <v>140</v>
      </c>
      <c r="BM273" s="232" t="s">
        <v>500</v>
      </c>
    </row>
    <row r="274" s="2" customFormat="1">
      <c r="A274" s="39"/>
      <c r="B274" s="40"/>
      <c r="C274" s="41"/>
      <c r="D274" s="234" t="s">
        <v>141</v>
      </c>
      <c r="E274" s="41"/>
      <c r="F274" s="235" t="s">
        <v>879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141</v>
      </c>
      <c r="AU274" s="18" t="s">
        <v>83</v>
      </c>
    </row>
    <row r="275" s="2" customFormat="1" ht="33" customHeight="1">
      <c r="A275" s="39"/>
      <c r="B275" s="40"/>
      <c r="C275" s="220" t="s">
        <v>238</v>
      </c>
      <c r="D275" s="220" t="s">
        <v>136</v>
      </c>
      <c r="E275" s="221" t="s">
        <v>880</v>
      </c>
      <c r="F275" s="222" t="s">
        <v>881</v>
      </c>
      <c r="G275" s="223" t="s">
        <v>328</v>
      </c>
      <c r="H275" s="224">
        <v>20.5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0.16850000000000001</v>
      </c>
      <c r="R275" s="230">
        <f>Q275*H275</f>
        <v>3.45425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140</v>
      </c>
      <c r="AT275" s="232" t="s">
        <v>136</v>
      </c>
      <c r="AU275" s="232" t="s">
        <v>83</v>
      </c>
      <c r="AY275" s="18" t="s">
        <v>134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81</v>
      </c>
      <c r="BK275" s="233">
        <f>ROUND(I275*H275,2)</f>
        <v>0</v>
      </c>
      <c r="BL275" s="18" t="s">
        <v>140</v>
      </c>
      <c r="BM275" s="232" t="s">
        <v>504</v>
      </c>
    </row>
    <row r="276" s="2" customFormat="1">
      <c r="A276" s="39"/>
      <c r="B276" s="40"/>
      <c r="C276" s="41"/>
      <c r="D276" s="234" t="s">
        <v>141</v>
      </c>
      <c r="E276" s="41"/>
      <c r="F276" s="235" t="s">
        <v>881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141</v>
      </c>
      <c r="AU276" s="18" t="s">
        <v>83</v>
      </c>
    </row>
    <row r="277" s="2" customFormat="1">
      <c r="A277" s="39"/>
      <c r="B277" s="40"/>
      <c r="C277" s="41"/>
      <c r="D277" s="234" t="s">
        <v>143</v>
      </c>
      <c r="E277" s="41"/>
      <c r="F277" s="239" t="s">
        <v>882</v>
      </c>
      <c r="G277" s="41"/>
      <c r="H277" s="41"/>
      <c r="I277" s="236"/>
      <c r="J277" s="41"/>
      <c r="K277" s="41"/>
      <c r="L277" s="45"/>
      <c r="M277" s="237"/>
      <c r="N277" s="23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83</v>
      </c>
    </row>
    <row r="278" s="13" customFormat="1">
      <c r="A278" s="13"/>
      <c r="B278" s="240"/>
      <c r="C278" s="241"/>
      <c r="D278" s="234" t="s">
        <v>150</v>
      </c>
      <c r="E278" s="242" t="s">
        <v>1</v>
      </c>
      <c r="F278" s="243" t="s">
        <v>981</v>
      </c>
      <c r="G278" s="241"/>
      <c r="H278" s="244">
        <v>20.5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150</v>
      </c>
      <c r="AU278" s="250" t="s">
        <v>83</v>
      </c>
      <c r="AV278" s="13" t="s">
        <v>83</v>
      </c>
      <c r="AW278" s="13" t="s">
        <v>30</v>
      </c>
      <c r="AX278" s="13" t="s">
        <v>73</v>
      </c>
      <c r="AY278" s="250" t="s">
        <v>134</v>
      </c>
    </row>
    <row r="279" s="14" customFormat="1">
      <c r="A279" s="14"/>
      <c r="B279" s="251"/>
      <c r="C279" s="252"/>
      <c r="D279" s="234" t="s">
        <v>150</v>
      </c>
      <c r="E279" s="253" t="s">
        <v>1</v>
      </c>
      <c r="F279" s="254" t="s">
        <v>152</v>
      </c>
      <c r="G279" s="252"/>
      <c r="H279" s="255">
        <v>20.5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150</v>
      </c>
      <c r="AU279" s="261" t="s">
        <v>83</v>
      </c>
      <c r="AV279" s="14" t="s">
        <v>140</v>
      </c>
      <c r="AW279" s="14" t="s">
        <v>30</v>
      </c>
      <c r="AX279" s="14" t="s">
        <v>81</v>
      </c>
      <c r="AY279" s="261" t="s">
        <v>134</v>
      </c>
    </row>
    <row r="280" s="2" customFormat="1" ht="16.5" customHeight="1">
      <c r="A280" s="39"/>
      <c r="B280" s="40"/>
      <c r="C280" s="266" t="s">
        <v>507</v>
      </c>
      <c r="D280" s="266" t="s">
        <v>322</v>
      </c>
      <c r="E280" s="267" t="s">
        <v>884</v>
      </c>
      <c r="F280" s="268" t="s">
        <v>885</v>
      </c>
      <c r="G280" s="269" t="s">
        <v>328</v>
      </c>
      <c r="H280" s="270">
        <v>20.91</v>
      </c>
      <c r="I280" s="271"/>
      <c r="J280" s="272">
        <f>ROUND(I280*H280,2)</f>
        <v>0</v>
      </c>
      <c r="K280" s="273"/>
      <c r="L280" s="274"/>
      <c r="M280" s="275" t="s">
        <v>1</v>
      </c>
      <c r="N280" s="276" t="s">
        <v>38</v>
      </c>
      <c r="O280" s="92"/>
      <c r="P280" s="230">
        <f>O280*H280</f>
        <v>0</v>
      </c>
      <c r="Q280" s="230">
        <v>0.080000000000000002</v>
      </c>
      <c r="R280" s="230">
        <f>Q280*H280</f>
        <v>1.6728000000000001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162</v>
      </c>
      <c r="AT280" s="232" t="s">
        <v>322</v>
      </c>
      <c r="AU280" s="232" t="s">
        <v>83</v>
      </c>
      <c r="AY280" s="18" t="s">
        <v>134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81</v>
      </c>
      <c r="BK280" s="233">
        <f>ROUND(I280*H280,2)</f>
        <v>0</v>
      </c>
      <c r="BL280" s="18" t="s">
        <v>140</v>
      </c>
      <c r="BM280" s="232" t="s">
        <v>510</v>
      </c>
    </row>
    <row r="281" s="2" customFormat="1">
      <c r="A281" s="39"/>
      <c r="B281" s="40"/>
      <c r="C281" s="41"/>
      <c r="D281" s="234" t="s">
        <v>141</v>
      </c>
      <c r="E281" s="41"/>
      <c r="F281" s="235" t="s">
        <v>885</v>
      </c>
      <c r="G281" s="41"/>
      <c r="H281" s="41"/>
      <c r="I281" s="236"/>
      <c r="J281" s="41"/>
      <c r="K281" s="41"/>
      <c r="L281" s="45"/>
      <c r="M281" s="237"/>
      <c r="N281" s="23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141</v>
      </c>
      <c r="AU281" s="18" t="s">
        <v>83</v>
      </c>
    </row>
    <row r="282" s="13" customFormat="1">
      <c r="A282" s="13"/>
      <c r="B282" s="240"/>
      <c r="C282" s="241"/>
      <c r="D282" s="234" t="s">
        <v>150</v>
      </c>
      <c r="E282" s="242" t="s">
        <v>1</v>
      </c>
      <c r="F282" s="243" t="s">
        <v>886</v>
      </c>
      <c r="G282" s="241"/>
      <c r="H282" s="244">
        <v>20.91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150</v>
      </c>
      <c r="AU282" s="250" t="s">
        <v>83</v>
      </c>
      <c r="AV282" s="13" t="s">
        <v>83</v>
      </c>
      <c r="AW282" s="13" t="s">
        <v>30</v>
      </c>
      <c r="AX282" s="13" t="s">
        <v>73</v>
      </c>
      <c r="AY282" s="250" t="s">
        <v>134</v>
      </c>
    </row>
    <row r="283" s="14" customFormat="1">
      <c r="A283" s="14"/>
      <c r="B283" s="251"/>
      <c r="C283" s="252"/>
      <c r="D283" s="234" t="s">
        <v>150</v>
      </c>
      <c r="E283" s="253" t="s">
        <v>1</v>
      </c>
      <c r="F283" s="254" t="s">
        <v>152</v>
      </c>
      <c r="G283" s="252"/>
      <c r="H283" s="255">
        <v>20.91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150</v>
      </c>
      <c r="AU283" s="261" t="s">
        <v>83</v>
      </c>
      <c r="AV283" s="14" t="s">
        <v>140</v>
      </c>
      <c r="AW283" s="14" t="s">
        <v>30</v>
      </c>
      <c r="AX283" s="14" t="s">
        <v>81</v>
      </c>
      <c r="AY283" s="261" t="s">
        <v>134</v>
      </c>
    </row>
    <row r="284" s="2" customFormat="1" ht="33" customHeight="1">
      <c r="A284" s="39"/>
      <c r="B284" s="40"/>
      <c r="C284" s="220" t="s">
        <v>243</v>
      </c>
      <c r="D284" s="220" t="s">
        <v>136</v>
      </c>
      <c r="E284" s="221" t="s">
        <v>887</v>
      </c>
      <c r="F284" s="222" t="s">
        <v>888</v>
      </c>
      <c r="G284" s="223" t="s">
        <v>328</v>
      </c>
      <c r="H284" s="224">
        <v>60.420000000000002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0.14041999999999999</v>
      </c>
      <c r="R284" s="230">
        <f>Q284*H284</f>
        <v>8.4841763999999991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140</v>
      </c>
      <c r="AT284" s="232" t="s">
        <v>136</v>
      </c>
      <c r="AU284" s="232" t="s">
        <v>83</v>
      </c>
      <c r="AY284" s="18" t="s">
        <v>134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81</v>
      </c>
      <c r="BK284" s="233">
        <f>ROUND(I284*H284,2)</f>
        <v>0</v>
      </c>
      <c r="BL284" s="18" t="s">
        <v>140</v>
      </c>
      <c r="BM284" s="232" t="s">
        <v>329</v>
      </c>
    </row>
    <row r="285" s="2" customFormat="1">
      <c r="A285" s="39"/>
      <c r="B285" s="40"/>
      <c r="C285" s="41"/>
      <c r="D285" s="234" t="s">
        <v>141</v>
      </c>
      <c r="E285" s="41"/>
      <c r="F285" s="235" t="s">
        <v>888</v>
      </c>
      <c r="G285" s="41"/>
      <c r="H285" s="41"/>
      <c r="I285" s="236"/>
      <c r="J285" s="41"/>
      <c r="K285" s="41"/>
      <c r="L285" s="45"/>
      <c r="M285" s="237"/>
      <c r="N285" s="23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141</v>
      </c>
      <c r="AU285" s="18" t="s">
        <v>83</v>
      </c>
    </row>
    <row r="286" s="15" customFormat="1">
      <c r="A286" s="15"/>
      <c r="B286" s="277"/>
      <c r="C286" s="278"/>
      <c r="D286" s="234" t="s">
        <v>150</v>
      </c>
      <c r="E286" s="279" t="s">
        <v>1</v>
      </c>
      <c r="F286" s="280" t="s">
        <v>889</v>
      </c>
      <c r="G286" s="278"/>
      <c r="H286" s="279" t="s">
        <v>1</v>
      </c>
      <c r="I286" s="281"/>
      <c r="J286" s="278"/>
      <c r="K286" s="278"/>
      <c r="L286" s="282"/>
      <c r="M286" s="283"/>
      <c r="N286" s="284"/>
      <c r="O286" s="284"/>
      <c r="P286" s="284"/>
      <c r="Q286" s="284"/>
      <c r="R286" s="284"/>
      <c r="S286" s="284"/>
      <c r="T286" s="28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6" t="s">
        <v>150</v>
      </c>
      <c r="AU286" s="286" t="s">
        <v>83</v>
      </c>
      <c r="AV286" s="15" t="s">
        <v>81</v>
      </c>
      <c r="AW286" s="15" t="s">
        <v>30</v>
      </c>
      <c r="AX286" s="15" t="s">
        <v>73</v>
      </c>
      <c r="AY286" s="286" t="s">
        <v>134</v>
      </c>
    </row>
    <row r="287" s="13" customFormat="1">
      <c r="A287" s="13"/>
      <c r="B287" s="240"/>
      <c r="C287" s="241"/>
      <c r="D287" s="234" t="s">
        <v>150</v>
      </c>
      <c r="E287" s="242" t="s">
        <v>1</v>
      </c>
      <c r="F287" s="243" t="s">
        <v>890</v>
      </c>
      <c r="G287" s="241"/>
      <c r="H287" s="244">
        <v>5.9000000000000004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150</v>
      </c>
      <c r="AU287" s="250" t="s">
        <v>83</v>
      </c>
      <c r="AV287" s="13" t="s">
        <v>83</v>
      </c>
      <c r="AW287" s="13" t="s">
        <v>30</v>
      </c>
      <c r="AX287" s="13" t="s">
        <v>73</v>
      </c>
      <c r="AY287" s="250" t="s">
        <v>134</v>
      </c>
    </row>
    <row r="288" s="13" customFormat="1">
      <c r="A288" s="13"/>
      <c r="B288" s="240"/>
      <c r="C288" s="241"/>
      <c r="D288" s="234" t="s">
        <v>150</v>
      </c>
      <c r="E288" s="242" t="s">
        <v>1</v>
      </c>
      <c r="F288" s="243" t="s">
        <v>982</v>
      </c>
      <c r="G288" s="241"/>
      <c r="H288" s="244">
        <v>8.4000000000000004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150</v>
      </c>
      <c r="AU288" s="250" t="s">
        <v>83</v>
      </c>
      <c r="AV288" s="13" t="s">
        <v>83</v>
      </c>
      <c r="AW288" s="13" t="s">
        <v>30</v>
      </c>
      <c r="AX288" s="13" t="s">
        <v>73</v>
      </c>
      <c r="AY288" s="250" t="s">
        <v>134</v>
      </c>
    </row>
    <row r="289" s="13" customFormat="1">
      <c r="A289" s="13"/>
      <c r="B289" s="240"/>
      <c r="C289" s="241"/>
      <c r="D289" s="234" t="s">
        <v>150</v>
      </c>
      <c r="E289" s="242" t="s">
        <v>1</v>
      </c>
      <c r="F289" s="243" t="s">
        <v>892</v>
      </c>
      <c r="G289" s="241"/>
      <c r="H289" s="244">
        <v>23.199999999999999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150</v>
      </c>
      <c r="AU289" s="250" t="s">
        <v>83</v>
      </c>
      <c r="AV289" s="13" t="s">
        <v>83</v>
      </c>
      <c r="AW289" s="13" t="s">
        <v>30</v>
      </c>
      <c r="AX289" s="13" t="s">
        <v>73</v>
      </c>
      <c r="AY289" s="250" t="s">
        <v>134</v>
      </c>
    </row>
    <row r="290" s="13" customFormat="1">
      <c r="A290" s="13"/>
      <c r="B290" s="240"/>
      <c r="C290" s="241"/>
      <c r="D290" s="234" t="s">
        <v>150</v>
      </c>
      <c r="E290" s="242" t="s">
        <v>1</v>
      </c>
      <c r="F290" s="243" t="s">
        <v>983</v>
      </c>
      <c r="G290" s="241"/>
      <c r="H290" s="244">
        <v>22.920000000000002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150</v>
      </c>
      <c r="AU290" s="250" t="s">
        <v>83</v>
      </c>
      <c r="AV290" s="13" t="s">
        <v>83</v>
      </c>
      <c r="AW290" s="13" t="s">
        <v>30</v>
      </c>
      <c r="AX290" s="13" t="s">
        <v>73</v>
      </c>
      <c r="AY290" s="250" t="s">
        <v>134</v>
      </c>
    </row>
    <row r="291" s="14" customFormat="1">
      <c r="A291" s="14"/>
      <c r="B291" s="251"/>
      <c r="C291" s="252"/>
      <c r="D291" s="234" t="s">
        <v>150</v>
      </c>
      <c r="E291" s="253" t="s">
        <v>1</v>
      </c>
      <c r="F291" s="254" t="s">
        <v>152</v>
      </c>
      <c r="G291" s="252"/>
      <c r="H291" s="255">
        <v>60.420000000000002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150</v>
      </c>
      <c r="AU291" s="261" t="s">
        <v>83</v>
      </c>
      <c r="AV291" s="14" t="s">
        <v>140</v>
      </c>
      <c r="AW291" s="14" t="s">
        <v>30</v>
      </c>
      <c r="AX291" s="14" t="s">
        <v>81</v>
      </c>
      <c r="AY291" s="261" t="s">
        <v>134</v>
      </c>
    </row>
    <row r="292" s="2" customFormat="1" ht="21.75" customHeight="1">
      <c r="A292" s="39"/>
      <c r="B292" s="40"/>
      <c r="C292" s="266" t="s">
        <v>520</v>
      </c>
      <c r="D292" s="266" t="s">
        <v>322</v>
      </c>
      <c r="E292" s="267" t="s">
        <v>894</v>
      </c>
      <c r="F292" s="268" t="s">
        <v>895</v>
      </c>
      <c r="G292" s="269" t="s">
        <v>328</v>
      </c>
      <c r="H292" s="270">
        <v>61.628</v>
      </c>
      <c r="I292" s="271"/>
      <c r="J292" s="272">
        <f>ROUND(I292*H292,2)</f>
        <v>0</v>
      </c>
      <c r="K292" s="273"/>
      <c r="L292" s="274"/>
      <c r="M292" s="275" t="s">
        <v>1</v>
      </c>
      <c r="N292" s="276" t="s">
        <v>38</v>
      </c>
      <c r="O292" s="92"/>
      <c r="P292" s="230">
        <f>O292*H292</f>
        <v>0</v>
      </c>
      <c r="Q292" s="230">
        <v>0.048000000000000001</v>
      </c>
      <c r="R292" s="230">
        <f>Q292*H292</f>
        <v>2.9581439999999999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162</v>
      </c>
      <c r="AT292" s="232" t="s">
        <v>322</v>
      </c>
      <c r="AU292" s="232" t="s">
        <v>83</v>
      </c>
      <c r="AY292" s="18" t="s">
        <v>134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81</v>
      </c>
      <c r="BK292" s="233">
        <f>ROUND(I292*H292,2)</f>
        <v>0</v>
      </c>
      <c r="BL292" s="18" t="s">
        <v>140</v>
      </c>
      <c r="BM292" s="232" t="s">
        <v>523</v>
      </c>
    </row>
    <row r="293" s="2" customFormat="1">
      <c r="A293" s="39"/>
      <c r="B293" s="40"/>
      <c r="C293" s="41"/>
      <c r="D293" s="234" t="s">
        <v>141</v>
      </c>
      <c r="E293" s="41"/>
      <c r="F293" s="235" t="s">
        <v>895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83</v>
      </c>
    </row>
    <row r="294" s="13" customFormat="1">
      <c r="A294" s="13"/>
      <c r="B294" s="240"/>
      <c r="C294" s="241"/>
      <c r="D294" s="234" t="s">
        <v>150</v>
      </c>
      <c r="E294" s="242" t="s">
        <v>1</v>
      </c>
      <c r="F294" s="243" t="s">
        <v>984</v>
      </c>
      <c r="G294" s="241"/>
      <c r="H294" s="244">
        <v>61.628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150</v>
      </c>
      <c r="AU294" s="250" t="s">
        <v>83</v>
      </c>
      <c r="AV294" s="13" t="s">
        <v>83</v>
      </c>
      <c r="AW294" s="13" t="s">
        <v>30</v>
      </c>
      <c r="AX294" s="13" t="s">
        <v>73</v>
      </c>
      <c r="AY294" s="250" t="s">
        <v>134</v>
      </c>
    </row>
    <row r="295" s="14" customFormat="1">
      <c r="A295" s="14"/>
      <c r="B295" s="251"/>
      <c r="C295" s="252"/>
      <c r="D295" s="234" t="s">
        <v>150</v>
      </c>
      <c r="E295" s="253" t="s">
        <v>1</v>
      </c>
      <c r="F295" s="254" t="s">
        <v>152</v>
      </c>
      <c r="G295" s="252"/>
      <c r="H295" s="255">
        <v>61.628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150</v>
      </c>
      <c r="AU295" s="261" t="s">
        <v>83</v>
      </c>
      <c r="AV295" s="14" t="s">
        <v>140</v>
      </c>
      <c r="AW295" s="14" t="s">
        <v>30</v>
      </c>
      <c r="AX295" s="14" t="s">
        <v>81</v>
      </c>
      <c r="AY295" s="261" t="s">
        <v>134</v>
      </c>
    </row>
    <row r="296" s="2" customFormat="1" ht="24.15" customHeight="1">
      <c r="A296" s="39"/>
      <c r="B296" s="40"/>
      <c r="C296" s="220" t="s">
        <v>252</v>
      </c>
      <c r="D296" s="220" t="s">
        <v>136</v>
      </c>
      <c r="E296" s="221" t="s">
        <v>897</v>
      </c>
      <c r="F296" s="222" t="s">
        <v>898</v>
      </c>
      <c r="G296" s="223" t="s">
        <v>328</v>
      </c>
      <c r="H296" s="224">
        <v>34.5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0.00034000000000000002</v>
      </c>
      <c r="R296" s="230">
        <f>Q296*H296</f>
        <v>0.011730000000000001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140</v>
      </c>
      <c r="AT296" s="232" t="s">
        <v>136</v>
      </c>
      <c r="AU296" s="232" t="s">
        <v>83</v>
      </c>
      <c r="AY296" s="18" t="s">
        <v>134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81</v>
      </c>
      <c r="BK296" s="233">
        <f>ROUND(I296*H296,2)</f>
        <v>0</v>
      </c>
      <c r="BL296" s="18" t="s">
        <v>140</v>
      </c>
      <c r="BM296" s="232" t="s">
        <v>532</v>
      </c>
    </row>
    <row r="297" s="2" customFormat="1">
      <c r="A297" s="39"/>
      <c r="B297" s="40"/>
      <c r="C297" s="41"/>
      <c r="D297" s="234" t="s">
        <v>141</v>
      </c>
      <c r="E297" s="41"/>
      <c r="F297" s="235" t="s">
        <v>898</v>
      </c>
      <c r="G297" s="41"/>
      <c r="H297" s="41"/>
      <c r="I297" s="236"/>
      <c r="J297" s="41"/>
      <c r="K297" s="41"/>
      <c r="L297" s="45"/>
      <c r="M297" s="237"/>
      <c r="N297" s="23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141</v>
      </c>
      <c r="AU297" s="18" t="s">
        <v>83</v>
      </c>
    </row>
    <row r="298" s="2" customFormat="1">
      <c r="A298" s="39"/>
      <c r="B298" s="40"/>
      <c r="C298" s="41"/>
      <c r="D298" s="234" t="s">
        <v>143</v>
      </c>
      <c r="E298" s="41"/>
      <c r="F298" s="239" t="s">
        <v>899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143</v>
      </c>
      <c r="AU298" s="18" t="s">
        <v>83</v>
      </c>
    </row>
    <row r="299" s="13" customFormat="1">
      <c r="A299" s="13"/>
      <c r="B299" s="240"/>
      <c r="C299" s="241"/>
      <c r="D299" s="234" t="s">
        <v>150</v>
      </c>
      <c r="E299" s="242" t="s">
        <v>1</v>
      </c>
      <c r="F299" s="243" t="s">
        <v>900</v>
      </c>
      <c r="G299" s="241"/>
      <c r="H299" s="244">
        <v>14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150</v>
      </c>
      <c r="AU299" s="250" t="s">
        <v>83</v>
      </c>
      <c r="AV299" s="13" t="s">
        <v>83</v>
      </c>
      <c r="AW299" s="13" t="s">
        <v>30</v>
      </c>
      <c r="AX299" s="13" t="s">
        <v>73</v>
      </c>
      <c r="AY299" s="250" t="s">
        <v>134</v>
      </c>
    </row>
    <row r="300" s="13" customFormat="1">
      <c r="A300" s="13"/>
      <c r="B300" s="240"/>
      <c r="C300" s="241"/>
      <c r="D300" s="234" t="s">
        <v>150</v>
      </c>
      <c r="E300" s="242" t="s">
        <v>1</v>
      </c>
      <c r="F300" s="243" t="s">
        <v>901</v>
      </c>
      <c r="G300" s="241"/>
      <c r="H300" s="244">
        <v>20.5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150</v>
      </c>
      <c r="AU300" s="250" t="s">
        <v>83</v>
      </c>
      <c r="AV300" s="13" t="s">
        <v>83</v>
      </c>
      <c r="AW300" s="13" t="s">
        <v>30</v>
      </c>
      <c r="AX300" s="13" t="s">
        <v>73</v>
      </c>
      <c r="AY300" s="250" t="s">
        <v>134</v>
      </c>
    </row>
    <row r="301" s="14" customFormat="1">
      <c r="A301" s="14"/>
      <c r="B301" s="251"/>
      <c r="C301" s="252"/>
      <c r="D301" s="234" t="s">
        <v>150</v>
      </c>
      <c r="E301" s="253" t="s">
        <v>1</v>
      </c>
      <c r="F301" s="254" t="s">
        <v>152</v>
      </c>
      <c r="G301" s="252"/>
      <c r="H301" s="255">
        <v>34.5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150</v>
      </c>
      <c r="AU301" s="261" t="s">
        <v>83</v>
      </c>
      <c r="AV301" s="14" t="s">
        <v>140</v>
      </c>
      <c r="AW301" s="14" t="s">
        <v>30</v>
      </c>
      <c r="AX301" s="14" t="s">
        <v>81</v>
      </c>
      <c r="AY301" s="261" t="s">
        <v>134</v>
      </c>
    </row>
    <row r="302" s="2" customFormat="1" ht="24.15" customHeight="1">
      <c r="A302" s="39"/>
      <c r="B302" s="40"/>
      <c r="C302" s="220" t="s">
        <v>535</v>
      </c>
      <c r="D302" s="220" t="s">
        <v>136</v>
      </c>
      <c r="E302" s="221" t="s">
        <v>684</v>
      </c>
      <c r="F302" s="222" t="s">
        <v>685</v>
      </c>
      <c r="G302" s="223" t="s">
        <v>328</v>
      </c>
      <c r="H302" s="224">
        <v>4.2000000000000002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0.16370999999999999</v>
      </c>
      <c r="R302" s="230">
        <f>Q302*H302</f>
        <v>0.68758200000000003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140</v>
      </c>
      <c r="AT302" s="232" t="s">
        <v>136</v>
      </c>
      <c r="AU302" s="232" t="s">
        <v>83</v>
      </c>
      <c r="AY302" s="18" t="s">
        <v>134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81</v>
      </c>
      <c r="BK302" s="233">
        <f>ROUND(I302*H302,2)</f>
        <v>0</v>
      </c>
      <c r="BL302" s="18" t="s">
        <v>140</v>
      </c>
      <c r="BM302" s="232" t="s">
        <v>538</v>
      </c>
    </row>
    <row r="303" s="2" customFormat="1">
      <c r="A303" s="39"/>
      <c r="B303" s="40"/>
      <c r="C303" s="41"/>
      <c r="D303" s="234" t="s">
        <v>141</v>
      </c>
      <c r="E303" s="41"/>
      <c r="F303" s="235" t="s">
        <v>685</v>
      </c>
      <c r="G303" s="41"/>
      <c r="H303" s="41"/>
      <c r="I303" s="236"/>
      <c r="J303" s="41"/>
      <c r="K303" s="41"/>
      <c r="L303" s="45"/>
      <c r="M303" s="237"/>
      <c r="N303" s="23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141</v>
      </c>
      <c r="AU303" s="18" t="s">
        <v>83</v>
      </c>
    </row>
    <row r="304" s="2" customFormat="1">
      <c r="A304" s="39"/>
      <c r="B304" s="40"/>
      <c r="C304" s="41"/>
      <c r="D304" s="234" t="s">
        <v>143</v>
      </c>
      <c r="E304" s="41"/>
      <c r="F304" s="239" t="s">
        <v>902</v>
      </c>
      <c r="G304" s="41"/>
      <c r="H304" s="41"/>
      <c r="I304" s="236"/>
      <c r="J304" s="41"/>
      <c r="K304" s="41"/>
      <c r="L304" s="45"/>
      <c r="M304" s="237"/>
      <c r="N304" s="23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143</v>
      </c>
      <c r="AU304" s="18" t="s">
        <v>83</v>
      </c>
    </row>
    <row r="305" s="13" customFormat="1">
      <c r="A305" s="13"/>
      <c r="B305" s="240"/>
      <c r="C305" s="241"/>
      <c r="D305" s="234" t="s">
        <v>150</v>
      </c>
      <c r="E305" s="242" t="s">
        <v>1</v>
      </c>
      <c r="F305" s="243" t="s">
        <v>985</v>
      </c>
      <c r="G305" s="241"/>
      <c r="H305" s="244">
        <v>4.2000000000000002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150</v>
      </c>
      <c r="AU305" s="250" t="s">
        <v>83</v>
      </c>
      <c r="AV305" s="13" t="s">
        <v>83</v>
      </c>
      <c r="AW305" s="13" t="s">
        <v>30</v>
      </c>
      <c r="AX305" s="13" t="s">
        <v>73</v>
      </c>
      <c r="AY305" s="250" t="s">
        <v>134</v>
      </c>
    </row>
    <row r="306" s="14" customFormat="1">
      <c r="A306" s="14"/>
      <c r="B306" s="251"/>
      <c r="C306" s="252"/>
      <c r="D306" s="234" t="s">
        <v>150</v>
      </c>
      <c r="E306" s="253" t="s">
        <v>1</v>
      </c>
      <c r="F306" s="254" t="s">
        <v>152</v>
      </c>
      <c r="G306" s="252"/>
      <c r="H306" s="255">
        <v>4.2000000000000002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150</v>
      </c>
      <c r="AU306" s="261" t="s">
        <v>83</v>
      </c>
      <c r="AV306" s="14" t="s">
        <v>140</v>
      </c>
      <c r="AW306" s="14" t="s">
        <v>30</v>
      </c>
      <c r="AX306" s="14" t="s">
        <v>81</v>
      </c>
      <c r="AY306" s="261" t="s">
        <v>134</v>
      </c>
    </row>
    <row r="307" s="2" customFormat="1" ht="16.5" customHeight="1">
      <c r="A307" s="39"/>
      <c r="B307" s="40"/>
      <c r="C307" s="266" t="s">
        <v>256</v>
      </c>
      <c r="D307" s="266" t="s">
        <v>322</v>
      </c>
      <c r="E307" s="267" t="s">
        <v>689</v>
      </c>
      <c r="F307" s="268" t="s">
        <v>690</v>
      </c>
      <c r="G307" s="269" t="s">
        <v>328</v>
      </c>
      <c r="H307" s="270">
        <v>4.2000000000000002</v>
      </c>
      <c r="I307" s="271"/>
      <c r="J307" s="272">
        <f>ROUND(I307*H307,2)</f>
        <v>0</v>
      </c>
      <c r="K307" s="273"/>
      <c r="L307" s="274"/>
      <c r="M307" s="275" t="s">
        <v>1</v>
      </c>
      <c r="N307" s="276" t="s">
        <v>38</v>
      </c>
      <c r="O307" s="92"/>
      <c r="P307" s="230">
        <f>O307*H307</f>
        <v>0</v>
      </c>
      <c r="Q307" s="230">
        <v>0.13400000000000001</v>
      </c>
      <c r="R307" s="230">
        <f>Q307*H307</f>
        <v>0.56280000000000008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162</v>
      </c>
      <c r="AT307" s="232" t="s">
        <v>322</v>
      </c>
      <c r="AU307" s="232" t="s">
        <v>83</v>
      </c>
      <c r="AY307" s="18" t="s">
        <v>134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81</v>
      </c>
      <c r="BK307" s="233">
        <f>ROUND(I307*H307,2)</f>
        <v>0</v>
      </c>
      <c r="BL307" s="18" t="s">
        <v>140</v>
      </c>
      <c r="BM307" s="232" t="s">
        <v>545</v>
      </c>
    </row>
    <row r="308" s="2" customFormat="1">
      <c r="A308" s="39"/>
      <c r="B308" s="40"/>
      <c r="C308" s="41"/>
      <c r="D308" s="234" t="s">
        <v>141</v>
      </c>
      <c r="E308" s="41"/>
      <c r="F308" s="235" t="s">
        <v>690</v>
      </c>
      <c r="G308" s="41"/>
      <c r="H308" s="41"/>
      <c r="I308" s="236"/>
      <c r="J308" s="41"/>
      <c r="K308" s="41"/>
      <c r="L308" s="45"/>
      <c r="M308" s="237"/>
      <c r="N308" s="238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141</v>
      </c>
      <c r="AU308" s="18" t="s">
        <v>83</v>
      </c>
    </row>
    <row r="309" s="12" customFormat="1" ht="22.8" customHeight="1">
      <c r="A309" s="12"/>
      <c r="B309" s="204"/>
      <c r="C309" s="205"/>
      <c r="D309" s="206" t="s">
        <v>72</v>
      </c>
      <c r="E309" s="218" t="s">
        <v>247</v>
      </c>
      <c r="F309" s="218" t="s">
        <v>248</v>
      </c>
      <c r="G309" s="205"/>
      <c r="H309" s="205"/>
      <c r="I309" s="208"/>
      <c r="J309" s="219">
        <f>BK309</f>
        <v>0</v>
      </c>
      <c r="K309" s="205"/>
      <c r="L309" s="210"/>
      <c r="M309" s="211"/>
      <c r="N309" s="212"/>
      <c r="O309" s="212"/>
      <c r="P309" s="213">
        <f>SUM(P310:P313)</f>
        <v>0</v>
      </c>
      <c r="Q309" s="212"/>
      <c r="R309" s="213">
        <f>SUM(R310:R313)</f>
        <v>0</v>
      </c>
      <c r="S309" s="212"/>
      <c r="T309" s="214">
        <f>SUM(T310:T313)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5" t="s">
        <v>81</v>
      </c>
      <c r="AT309" s="216" t="s">
        <v>72</v>
      </c>
      <c r="AU309" s="216" t="s">
        <v>81</v>
      </c>
      <c r="AY309" s="215" t="s">
        <v>134</v>
      </c>
      <c r="BK309" s="217">
        <f>SUM(BK310:BK313)</f>
        <v>0</v>
      </c>
    </row>
    <row r="310" s="2" customFormat="1" ht="24.15" customHeight="1">
      <c r="A310" s="39"/>
      <c r="B310" s="40"/>
      <c r="C310" s="220" t="s">
        <v>551</v>
      </c>
      <c r="D310" s="220" t="s">
        <v>136</v>
      </c>
      <c r="E310" s="221" t="s">
        <v>904</v>
      </c>
      <c r="F310" s="222" t="s">
        <v>905</v>
      </c>
      <c r="G310" s="223" t="s">
        <v>186</v>
      </c>
      <c r="H310" s="224">
        <v>428.327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140</v>
      </c>
      <c r="AT310" s="232" t="s">
        <v>136</v>
      </c>
      <c r="AU310" s="232" t="s">
        <v>83</v>
      </c>
      <c r="AY310" s="18" t="s">
        <v>134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81</v>
      </c>
      <c r="BK310" s="233">
        <f>ROUND(I310*H310,2)</f>
        <v>0</v>
      </c>
      <c r="BL310" s="18" t="s">
        <v>140</v>
      </c>
      <c r="BM310" s="232" t="s">
        <v>554</v>
      </c>
    </row>
    <row r="311" s="2" customFormat="1">
      <c r="A311" s="39"/>
      <c r="B311" s="40"/>
      <c r="C311" s="41"/>
      <c r="D311" s="234" t="s">
        <v>141</v>
      </c>
      <c r="E311" s="41"/>
      <c r="F311" s="235" t="s">
        <v>905</v>
      </c>
      <c r="G311" s="41"/>
      <c r="H311" s="41"/>
      <c r="I311" s="236"/>
      <c r="J311" s="41"/>
      <c r="K311" s="41"/>
      <c r="L311" s="45"/>
      <c r="M311" s="237"/>
      <c r="N311" s="238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141</v>
      </c>
      <c r="AU311" s="18" t="s">
        <v>83</v>
      </c>
    </row>
    <row r="312" s="2" customFormat="1" ht="33" customHeight="1">
      <c r="A312" s="39"/>
      <c r="B312" s="40"/>
      <c r="C312" s="220" t="s">
        <v>330</v>
      </c>
      <c r="D312" s="220" t="s">
        <v>136</v>
      </c>
      <c r="E312" s="221" t="s">
        <v>906</v>
      </c>
      <c r="F312" s="222" t="s">
        <v>907</v>
      </c>
      <c r="G312" s="223" t="s">
        <v>186</v>
      </c>
      <c r="H312" s="224">
        <v>428.327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38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140</v>
      </c>
      <c r="AT312" s="232" t="s">
        <v>136</v>
      </c>
      <c r="AU312" s="232" t="s">
        <v>83</v>
      </c>
      <c r="AY312" s="18" t="s">
        <v>134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81</v>
      </c>
      <c r="BK312" s="233">
        <f>ROUND(I312*H312,2)</f>
        <v>0</v>
      </c>
      <c r="BL312" s="18" t="s">
        <v>140</v>
      </c>
      <c r="BM312" s="232" t="s">
        <v>561</v>
      </c>
    </row>
    <row r="313" s="2" customFormat="1">
      <c r="A313" s="39"/>
      <c r="B313" s="40"/>
      <c r="C313" s="41"/>
      <c r="D313" s="234" t="s">
        <v>141</v>
      </c>
      <c r="E313" s="41"/>
      <c r="F313" s="235" t="s">
        <v>907</v>
      </c>
      <c r="G313" s="41"/>
      <c r="H313" s="41"/>
      <c r="I313" s="236"/>
      <c r="J313" s="41"/>
      <c r="K313" s="41"/>
      <c r="L313" s="45"/>
      <c r="M313" s="237"/>
      <c r="N313" s="23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141</v>
      </c>
      <c r="AU313" s="18" t="s">
        <v>83</v>
      </c>
    </row>
    <row r="314" s="12" customFormat="1" ht="25.92" customHeight="1">
      <c r="A314" s="12"/>
      <c r="B314" s="204"/>
      <c r="C314" s="205"/>
      <c r="D314" s="206" t="s">
        <v>72</v>
      </c>
      <c r="E314" s="207" t="s">
        <v>258</v>
      </c>
      <c r="F314" s="207" t="s">
        <v>259</v>
      </c>
      <c r="G314" s="205"/>
      <c r="H314" s="205"/>
      <c r="I314" s="208"/>
      <c r="J314" s="209">
        <f>BK314</f>
        <v>0</v>
      </c>
      <c r="K314" s="205"/>
      <c r="L314" s="210"/>
      <c r="M314" s="211"/>
      <c r="N314" s="212"/>
      <c r="O314" s="212"/>
      <c r="P314" s="213">
        <f>P315</f>
        <v>0</v>
      </c>
      <c r="Q314" s="212"/>
      <c r="R314" s="213">
        <f>R315</f>
        <v>0.1218658</v>
      </c>
      <c r="S314" s="212"/>
      <c r="T314" s="214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5" t="s">
        <v>83</v>
      </c>
      <c r="AT314" s="216" t="s">
        <v>72</v>
      </c>
      <c r="AU314" s="216" t="s">
        <v>73</v>
      </c>
      <c r="AY314" s="215" t="s">
        <v>134</v>
      </c>
      <c r="BK314" s="217">
        <f>BK315</f>
        <v>0</v>
      </c>
    </row>
    <row r="315" s="12" customFormat="1" ht="22.8" customHeight="1">
      <c r="A315" s="12"/>
      <c r="B315" s="204"/>
      <c r="C315" s="205"/>
      <c r="D315" s="206" t="s">
        <v>72</v>
      </c>
      <c r="E315" s="218" t="s">
        <v>260</v>
      </c>
      <c r="F315" s="218" t="s">
        <v>261</v>
      </c>
      <c r="G315" s="205"/>
      <c r="H315" s="205"/>
      <c r="I315" s="208"/>
      <c r="J315" s="219">
        <f>BK315</f>
        <v>0</v>
      </c>
      <c r="K315" s="205"/>
      <c r="L315" s="210"/>
      <c r="M315" s="211"/>
      <c r="N315" s="212"/>
      <c r="O315" s="212"/>
      <c r="P315" s="213">
        <f>SUM(P316:P377)</f>
        <v>0</v>
      </c>
      <c r="Q315" s="212"/>
      <c r="R315" s="213">
        <f>SUM(R316:R377)</f>
        <v>0.1218658</v>
      </c>
      <c r="S315" s="212"/>
      <c r="T315" s="214">
        <f>SUM(T316:T377)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5" t="s">
        <v>83</v>
      </c>
      <c r="AT315" s="216" t="s">
        <v>72</v>
      </c>
      <c r="AU315" s="216" t="s">
        <v>81</v>
      </c>
      <c r="AY315" s="215" t="s">
        <v>134</v>
      </c>
      <c r="BK315" s="217">
        <f>SUM(BK316:BK377)</f>
        <v>0</v>
      </c>
    </row>
    <row r="316" s="2" customFormat="1" ht="24.15" customHeight="1">
      <c r="A316" s="39"/>
      <c r="B316" s="40"/>
      <c r="C316" s="220" t="s">
        <v>565</v>
      </c>
      <c r="D316" s="220" t="s">
        <v>136</v>
      </c>
      <c r="E316" s="221" t="s">
        <v>908</v>
      </c>
      <c r="F316" s="222" t="s">
        <v>909</v>
      </c>
      <c r="G316" s="223" t="s">
        <v>265</v>
      </c>
      <c r="H316" s="224">
        <v>19.440000000000001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187</v>
      </c>
      <c r="AT316" s="232" t="s">
        <v>136</v>
      </c>
      <c r="AU316" s="232" t="s">
        <v>83</v>
      </c>
      <c r="AY316" s="18" t="s">
        <v>134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81</v>
      </c>
      <c r="BK316" s="233">
        <f>ROUND(I316*H316,2)</f>
        <v>0</v>
      </c>
      <c r="BL316" s="18" t="s">
        <v>187</v>
      </c>
      <c r="BM316" s="232" t="s">
        <v>568</v>
      </c>
    </row>
    <row r="317" s="2" customFormat="1">
      <c r="A317" s="39"/>
      <c r="B317" s="40"/>
      <c r="C317" s="41"/>
      <c r="D317" s="234" t="s">
        <v>141</v>
      </c>
      <c r="E317" s="41"/>
      <c r="F317" s="235" t="s">
        <v>909</v>
      </c>
      <c r="G317" s="41"/>
      <c r="H317" s="41"/>
      <c r="I317" s="236"/>
      <c r="J317" s="41"/>
      <c r="K317" s="41"/>
      <c r="L317" s="45"/>
      <c r="M317" s="237"/>
      <c r="N317" s="23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141</v>
      </c>
      <c r="AU317" s="18" t="s">
        <v>83</v>
      </c>
    </row>
    <row r="318" s="15" customFormat="1">
      <c r="A318" s="15"/>
      <c r="B318" s="277"/>
      <c r="C318" s="278"/>
      <c r="D318" s="234" t="s">
        <v>150</v>
      </c>
      <c r="E318" s="279" t="s">
        <v>1</v>
      </c>
      <c r="F318" s="280" t="s">
        <v>910</v>
      </c>
      <c r="G318" s="278"/>
      <c r="H318" s="279" t="s">
        <v>1</v>
      </c>
      <c r="I318" s="281"/>
      <c r="J318" s="278"/>
      <c r="K318" s="278"/>
      <c r="L318" s="282"/>
      <c r="M318" s="283"/>
      <c r="N318" s="284"/>
      <c r="O318" s="284"/>
      <c r="P318" s="284"/>
      <c r="Q318" s="284"/>
      <c r="R318" s="284"/>
      <c r="S318" s="284"/>
      <c r="T318" s="28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6" t="s">
        <v>150</v>
      </c>
      <c r="AU318" s="286" t="s">
        <v>83</v>
      </c>
      <c r="AV318" s="15" t="s">
        <v>81</v>
      </c>
      <c r="AW318" s="15" t="s">
        <v>30</v>
      </c>
      <c r="AX318" s="15" t="s">
        <v>73</v>
      </c>
      <c r="AY318" s="286" t="s">
        <v>134</v>
      </c>
    </row>
    <row r="319" s="13" customFormat="1">
      <c r="A319" s="13"/>
      <c r="B319" s="240"/>
      <c r="C319" s="241"/>
      <c r="D319" s="234" t="s">
        <v>150</v>
      </c>
      <c r="E319" s="242" t="s">
        <v>1</v>
      </c>
      <c r="F319" s="243" t="s">
        <v>911</v>
      </c>
      <c r="G319" s="241"/>
      <c r="H319" s="244">
        <v>19.440000000000001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150</v>
      </c>
      <c r="AU319" s="250" t="s">
        <v>83</v>
      </c>
      <c r="AV319" s="13" t="s">
        <v>83</v>
      </c>
      <c r="AW319" s="13" t="s">
        <v>30</v>
      </c>
      <c r="AX319" s="13" t="s">
        <v>73</v>
      </c>
      <c r="AY319" s="250" t="s">
        <v>134</v>
      </c>
    </row>
    <row r="320" s="14" customFormat="1">
      <c r="A320" s="14"/>
      <c r="B320" s="251"/>
      <c r="C320" s="252"/>
      <c r="D320" s="234" t="s">
        <v>150</v>
      </c>
      <c r="E320" s="253" t="s">
        <v>1</v>
      </c>
      <c r="F320" s="254" t="s">
        <v>152</v>
      </c>
      <c r="G320" s="252"/>
      <c r="H320" s="255">
        <v>19.440000000000001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150</v>
      </c>
      <c r="AU320" s="261" t="s">
        <v>83</v>
      </c>
      <c r="AV320" s="14" t="s">
        <v>140</v>
      </c>
      <c r="AW320" s="14" t="s">
        <v>30</v>
      </c>
      <c r="AX320" s="14" t="s">
        <v>81</v>
      </c>
      <c r="AY320" s="261" t="s">
        <v>134</v>
      </c>
    </row>
    <row r="321" s="2" customFormat="1" ht="16.5" customHeight="1">
      <c r="A321" s="39"/>
      <c r="B321" s="40"/>
      <c r="C321" s="266" t="s">
        <v>336</v>
      </c>
      <c r="D321" s="266" t="s">
        <v>322</v>
      </c>
      <c r="E321" s="267" t="s">
        <v>912</v>
      </c>
      <c r="F321" s="268" t="s">
        <v>913</v>
      </c>
      <c r="G321" s="269" t="s">
        <v>186</v>
      </c>
      <c r="H321" s="270">
        <v>0.0060000000000000001</v>
      </c>
      <c r="I321" s="271"/>
      <c r="J321" s="272">
        <f>ROUND(I321*H321,2)</f>
        <v>0</v>
      </c>
      <c r="K321" s="273"/>
      <c r="L321" s="274"/>
      <c r="M321" s="275" t="s">
        <v>1</v>
      </c>
      <c r="N321" s="276" t="s">
        <v>38</v>
      </c>
      <c r="O321" s="92"/>
      <c r="P321" s="230">
        <f>O321*H321</f>
        <v>0</v>
      </c>
      <c r="Q321" s="230">
        <v>1</v>
      </c>
      <c r="R321" s="230">
        <f>Q321*H321</f>
        <v>0.0060000000000000001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243</v>
      </c>
      <c r="AT321" s="232" t="s">
        <v>322</v>
      </c>
      <c r="AU321" s="232" t="s">
        <v>83</v>
      </c>
      <c r="AY321" s="18" t="s">
        <v>134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81</v>
      </c>
      <c r="BK321" s="233">
        <f>ROUND(I321*H321,2)</f>
        <v>0</v>
      </c>
      <c r="BL321" s="18" t="s">
        <v>187</v>
      </c>
      <c r="BM321" s="232" t="s">
        <v>573</v>
      </c>
    </row>
    <row r="322" s="2" customFormat="1">
      <c r="A322" s="39"/>
      <c r="B322" s="40"/>
      <c r="C322" s="41"/>
      <c r="D322" s="234" t="s">
        <v>141</v>
      </c>
      <c r="E322" s="41"/>
      <c r="F322" s="235" t="s">
        <v>913</v>
      </c>
      <c r="G322" s="41"/>
      <c r="H322" s="41"/>
      <c r="I322" s="236"/>
      <c r="J322" s="41"/>
      <c r="K322" s="41"/>
      <c r="L322" s="45"/>
      <c r="M322" s="237"/>
      <c r="N322" s="23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141</v>
      </c>
      <c r="AU322" s="18" t="s">
        <v>83</v>
      </c>
    </row>
    <row r="323" s="2" customFormat="1">
      <c r="A323" s="39"/>
      <c r="B323" s="40"/>
      <c r="C323" s="41"/>
      <c r="D323" s="234" t="s">
        <v>143</v>
      </c>
      <c r="E323" s="41"/>
      <c r="F323" s="239" t="s">
        <v>914</v>
      </c>
      <c r="G323" s="41"/>
      <c r="H323" s="41"/>
      <c r="I323" s="236"/>
      <c r="J323" s="41"/>
      <c r="K323" s="41"/>
      <c r="L323" s="45"/>
      <c r="M323" s="237"/>
      <c r="N323" s="23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143</v>
      </c>
      <c r="AU323" s="18" t="s">
        <v>83</v>
      </c>
    </row>
    <row r="324" s="13" customFormat="1">
      <c r="A324" s="13"/>
      <c r="B324" s="240"/>
      <c r="C324" s="241"/>
      <c r="D324" s="234" t="s">
        <v>150</v>
      </c>
      <c r="E324" s="242" t="s">
        <v>1</v>
      </c>
      <c r="F324" s="243" t="s">
        <v>915</v>
      </c>
      <c r="G324" s="241"/>
      <c r="H324" s="244">
        <v>0.0060000000000000001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150</v>
      </c>
      <c r="AU324" s="250" t="s">
        <v>83</v>
      </c>
      <c r="AV324" s="13" t="s">
        <v>83</v>
      </c>
      <c r="AW324" s="13" t="s">
        <v>30</v>
      </c>
      <c r="AX324" s="13" t="s">
        <v>73</v>
      </c>
      <c r="AY324" s="250" t="s">
        <v>134</v>
      </c>
    </row>
    <row r="325" s="14" customFormat="1">
      <c r="A325" s="14"/>
      <c r="B325" s="251"/>
      <c r="C325" s="252"/>
      <c r="D325" s="234" t="s">
        <v>150</v>
      </c>
      <c r="E325" s="253" t="s">
        <v>1</v>
      </c>
      <c r="F325" s="254" t="s">
        <v>152</v>
      </c>
      <c r="G325" s="252"/>
      <c r="H325" s="255">
        <v>0.0060000000000000001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150</v>
      </c>
      <c r="AU325" s="261" t="s">
        <v>83</v>
      </c>
      <c r="AV325" s="14" t="s">
        <v>140</v>
      </c>
      <c r="AW325" s="14" t="s">
        <v>30</v>
      </c>
      <c r="AX325" s="14" t="s">
        <v>81</v>
      </c>
      <c r="AY325" s="261" t="s">
        <v>134</v>
      </c>
    </row>
    <row r="326" s="2" customFormat="1" ht="24.15" customHeight="1">
      <c r="A326" s="39"/>
      <c r="B326" s="40"/>
      <c r="C326" s="220" t="s">
        <v>576</v>
      </c>
      <c r="D326" s="220" t="s">
        <v>136</v>
      </c>
      <c r="E326" s="221" t="s">
        <v>916</v>
      </c>
      <c r="F326" s="222" t="s">
        <v>917</v>
      </c>
      <c r="G326" s="223" t="s">
        <v>265</v>
      </c>
      <c r="H326" s="224">
        <v>38.880000000000003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38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187</v>
      </c>
      <c r="AT326" s="232" t="s">
        <v>136</v>
      </c>
      <c r="AU326" s="232" t="s">
        <v>83</v>
      </c>
      <c r="AY326" s="18" t="s">
        <v>134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81</v>
      </c>
      <c r="BK326" s="233">
        <f>ROUND(I326*H326,2)</f>
        <v>0</v>
      </c>
      <c r="BL326" s="18" t="s">
        <v>187</v>
      </c>
      <c r="BM326" s="232" t="s">
        <v>579</v>
      </c>
    </row>
    <row r="327" s="2" customFormat="1">
      <c r="A327" s="39"/>
      <c r="B327" s="40"/>
      <c r="C327" s="41"/>
      <c r="D327" s="234" t="s">
        <v>141</v>
      </c>
      <c r="E327" s="41"/>
      <c r="F327" s="235" t="s">
        <v>917</v>
      </c>
      <c r="G327" s="41"/>
      <c r="H327" s="41"/>
      <c r="I327" s="236"/>
      <c r="J327" s="41"/>
      <c r="K327" s="41"/>
      <c r="L327" s="45"/>
      <c r="M327" s="237"/>
      <c r="N327" s="23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141</v>
      </c>
      <c r="AU327" s="18" t="s">
        <v>83</v>
      </c>
    </row>
    <row r="328" s="2" customFormat="1">
      <c r="A328" s="39"/>
      <c r="B328" s="40"/>
      <c r="C328" s="41"/>
      <c r="D328" s="234" t="s">
        <v>143</v>
      </c>
      <c r="E328" s="41"/>
      <c r="F328" s="239" t="s">
        <v>986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143</v>
      </c>
      <c r="AU328" s="18" t="s">
        <v>83</v>
      </c>
    </row>
    <row r="329" s="13" customFormat="1">
      <c r="A329" s="13"/>
      <c r="B329" s="240"/>
      <c r="C329" s="241"/>
      <c r="D329" s="234" t="s">
        <v>150</v>
      </c>
      <c r="E329" s="242" t="s">
        <v>1</v>
      </c>
      <c r="F329" s="243" t="s">
        <v>919</v>
      </c>
      <c r="G329" s="241"/>
      <c r="H329" s="244">
        <v>38.880000000000003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150</v>
      </c>
      <c r="AU329" s="250" t="s">
        <v>83</v>
      </c>
      <c r="AV329" s="13" t="s">
        <v>83</v>
      </c>
      <c r="AW329" s="13" t="s">
        <v>30</v>
      </c>
      <c r="AX329" s="13" t="s">
        <v>73</v>
      </c>
      <c r="AY329" s="250" t="s">
        <v>134</v>
      </c>
    </row>
    <row r="330" s="14" customFormat="1">
      <c r="A330" s="14"/>
      <c r="B330" s="251"/>
      <c r="C330" s="252"/>
      <c r="D330" s="234" t="s">
        <v>150</v>
      </c>
      <c r="E330" s="253" t="s">
        <v>1</v>
      </c>
      <c r="F330" s="254" t="s">
        <v>152</v>
      </c>
      <c r="G330" s="252"/>
      <c r="H330" s="255">
        <v>38.880000000000003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150</v>
      </c>
      <c r="AU330" s="261" t="s">
        <v>83</v>
      </c>
      <c r="AV330" s="14" t="s">
        <v>140</v>
      </c>
      <c r="AW330" s="14" t="s">
        <v>30</v>
      </c>
      <c r="AX330" s="14" t="s">
        <v>81</v>
      </c>
      <c r="AY330" s="261" t="s">
        <v>134</v>
      </c>
    </row>
    <row r="331" s="2" customFormat="1" ht="16.5" customHeight="1">
      <c r="A331" s="39"/>
      <c r="B331" s="40"/>
      <c r="C331" s="266" t="s">
        <v>282</v>
      </c>
      <c r="D331" s="266" t="s">
        <v>322</v>
      </c>
      <c r="E331" s="267" t="s">
        <v>920</v>
      </c>
      <c r="F331" s="268" t="s">
        <v>921</v>
      </c>
      <c r="G331" s="269" t="s">
        <v>186</v>
      </c>
      <c r="H331" s="270">
        <v>0.0080000000000000002</v>
      </c>
      <c r="I331" s="271"/>
      <c r="J331" s="272">
        <f>ROUND(I331*H331,2)</f>
        <v>0</v>
      </c>
      <c r="K331" s="273"/>
      <c r="L331" s="274"/>
      <c r="M331" s="275" t="s">
        <v>1</v>
      </c>
      <c r="N331" s="276" t="s">
        <v>38</v>
      </c>
      <c r="O331" s="92"/>
      <c r="P331" s="230">
        <f>O331*H331</f>
        <v>0</v>
      </c>
      <c r="Q331" s="230">
        <v>1</v>
      </c>
      <c r="R331" s="230">
        <f>Q331*H331</f>
        <v>0.0080000000000000002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243</v>
      </c>
      <c r="AT331" s="232" t="s">
        <v>322</v>
      </c>
      <c r="AU331" s="232" t="s">
        <v>83</v>
      </c>
      <c r="AY331" s="18" t="s">
        <v>134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81</v>
      </c>
      <c r="BK331" s="233">
        <f>ROUND(I331*H331,2)</f>
        <v>0</v>
      </c>
      <c r="BL331" s="18" t="s">
        <v>187</v>
      </c>
      <c r="BM331" s="232" t="s">
        <v>585</v>
      </c>
    </row>
    <row r="332" s="2" customFormat="1">
      <c r="A332" s="39"/>
      <c r="B332" s="40"/>
      <c r="C332" s="41"/>
      <c r="D332" s="234" t="s">
        <v>141</v>
      </c>
      <c r="E332" s="41"/>
      <c r="F332" s="235" t="s">
        <v>921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141</v>
      </c>
      <c r="AU332" s="18" t="s">
        <v>83</v>
      </c>
    </row>
    <row r="333" s="2" customFormat="1">
      <c r="A333" s="39"/>
      <c r="B333" s="40"/>
      <c r="C333" s="41"/>
      <c r="D333" s="234" t="s">
        <v>143</v>
      </c>
      <c r="E333" s="41"/>
      <c r="F333" s="239" t="s">
        <v>922</v>
      </c>
      <c r="G333" s="41"/>
      <c r="H333" s="41"/>
      <c r="I333" s="236"/>
      <c r="J333" s="41"/>
      <c r="K333" s="41"/>
      <c r="L333" s="45"/>
      <c r="M333" s="237"/>
      <c r="N333" s="23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143</v>
      </c>
      <c r="AU333" s="18" t="s">
        <v>83</v>
      </c>
    </row>
    <row r="334" s="13" customFormat="1">
      <c r="A334" s="13"/>
      <c r="B334" s="240"/>
      <c r="C334" s="241"/>
      <c r="D334" s="234" t="s">
        <v>150</v>
      </c>
      <c r="E334" s="242" t="s">
        <v>1</v>
      </c>
      <c r="F334" s="243" t="s">
        <v>923</v>
      </c>
      <c r="G334" s="241"/>
      <c r="H334" s="244">
        <v>0.0080000000000000002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150</v>
      </c>
      <c r="AU334" s="250" t="s">
        <v>83</v>
      </c>
      <c r="AV334" s="13" t="s">
        <v>83</v>
      </c>
      <c r="AW334" s="13" t="s">
        <v>30</v>
      </c>
      <c r="AX334" s="13" t="s">
        <v>73</v>
      </c>
      <c r="AY334" s="250" t="s">
        <v>134</v>
      </c>
    </row>
    <row r="335" s="14" customFormat="1">
      <c r="A335" s="14"/>
      <c r="B335" s="251"/>
      <c r="C335" s="252"/>
      <c r="D335" s="234" t="s">
        <v>150</v>
      </c>
      <c r="E335" s="253" t="s">
        <v>1</v>
      </c>
      <c r="F335" s="254" t="s">
        <v>152</v>
      </c>
      <c r="G335" s="252"/>
      <c r="H335" s="255">
        <v>0.0080000000000000002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150</v>
      </c>
      <c r="AU335" s="261" t="s">
        <v>83</v>
      </c>
      <c r="AV335" s="14" t="s">
        <v>140</v>
      </c>
      <c r="AW335" s="14" t="s">
        <v>30</v>
      </c>
      <c r="AX335" s="14" t="s">
        <v>81</v>
      </c>
      <c r="AY335" s="261" t="s">
        <v>134</v>
      </c>
    </row>
    <row r="336" s="2" customFormat="1" ht="24.15" customHeight="1">
      <c r="A336" s="39"/>
      <c r="B336" s="40"/>
      <c r="C336" s="220" t="s">
        <v>589</v>
      </c>
      <c r="D336" s="220" t="s">
        <v>136</v>
      </c>
      <c r="E336" s="221" t="s">
        <v>924</v>
      </c>
      <c r="F336" s="222" t="s">
        <v>925</v>
      </c>
      <c r="G336" s="223" t="s">
        <v>265</v>
      </c>
      <c r="H336" s="224">
        <v>63.308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38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187</v>
      </c>
      <c r="AT336" s="232" t="s">
        <v>136</v>
      </c>
      <c r="AU336" s="232" t="s">
        <v>83</v>
      </c>
      <c r="AY336" s="18" t="s">
        <v>134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81</v>
      </c>
      <c r="BK336" s="233">
        <f>ROUND(I336*H336,2)</f>
        <v>0</v>
      </c>
      <c r="BL336" s="18" t="s">
        <v>187</v>
      </c>
      <c r="BM336" s="232" t="s">
        <v>592</v>
      </c>
    </row>
    <row r="337" s="2" customFormat="1">
      <c r="A337" s="39"/>
      <c r="B337" s="40"/>
      <c r="C337" s="41"/>
      <c r="D337" s="234" t="s">
        <v>141</v>
      </c>
      <c r="E337" s="41"/>
      <c r="F337" s="235" t="s">
        <v>925</v>
      </c>
      <c r="G337" s="41"/>
      <c r="H337" s="41"/>
      <c r="I337" s="236"/>
      <c r="J337" s="41"/>
      <c r="K337" s="41"/>
      <c r="L337" s="45"/>
      <c r="M337" s="237"/>
      <c r="N337" s="238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141</v>
      </c>
      <c r="AU337" s="18" t="s">
        <v>83</v>
      </c>
    </row>
    <row r="338" s="15" customFormat="1">
      <c r="A338" s="15"/>
      <c r="B338" s="277"/>
      <c r="C338" s="278"/>
      <c r="D338" s="234" t="s">
        <v>150</v>
      </c>
      <c r="E338" s="279" t="s">
        <v>1</v>
      </c>
      <c r="F338" s="280" t="s">
        <v>910</v>
      </c>
      <c r="G338" s="278"/>
      <c r="H338" s="279" t="s">
        <v>1</v>
      </c>
      <c r="I338" s="281"/>
      <c r="J338" s="278"/>
      <c r="K338" s="278"/>
      <c r="L338" s="282"/>
      <c r="M338" s="283"/>
      <c r="N338" s="284"/>
      <c r="O338" s="284"/>
      <c r="P338" s="284"/>
      <c r="Q338" s="284"/>
      <c r="R338" s="284"/>
      <c r="S338" s="284"/>
      <c r="T338" s="28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6" t="s">
        <v>150</v>
      </c>
      <c r="AU338" s="286" t="s">
        <v>83</v>
      </c>
      <c r="AV338" s="15" t="s">
        <v>81</v>
      </c>
      <c r="AW338" s="15" t="s">
        <v>30</v>
      </c>
      <c r="AX338" s="15" t="s">
        <v>73</v>
      </c>
      <c r="AY338" s="286" t="s">
        <v>134</v>
      </c>
    </row>
    <row r="339" s="13" customFormat="1">
      <c r="A339" s="13"/>
      <c r="B339" s="240"/>
      <c r="C339" s="241"/>
      <c r="D339" s="234" t="s">
        <v>150</v>
      </c>
      <c r="E339" s="242" t="s">
        <v>1</v>
      </c>
      <c r="F339" s="243" t="s">
        <v>987</v>
      </c>
      <c r="G339" s="241"/>
      <c r="H339" s="244">
        <v>21.707999999999998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150</v>
      </c>
      <c r="AU339" s="250" t="s">
        <v>83</v>
      </c>
      <c r="AV339" s="13" t="s">
        <v>83</v>
      </c>
      <c r="AW339" s="13" t="s">
        <v>30</v>
      </c>
      <c r="AX339" s="13" t="s">
        <v>73</v>
      </c>
      <c r="AY339" s="250" t="s">
        <v>134</v>
      </c>
    </row>
    <row r="340" s="13" customFormat="1">
      <c r="A340" s="13"/>
      <c r="B340" s="240"/>
      <c r="C340" s="241"/>
      <c r="D340" s="234" t="s">
        <v>150</v>
      </c>
      <c r="E340" s="242" t="s">
        <v>1</v>
      </c>
      <c r="F340" s="243" t="s">
        <v>927</v>
      </c>
      <c r="G340" s="241"/>
      <c r="H340" s="244">
        <v>17.399999999999999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150</v>
      </c>
      <c r="AU340" s="250" t="s">
        <v>83</v>
      </c>
      <c r="AV340" s="13" t="s">
        <v>83</v>
      </c>
      <c r="AW340" s="13" t="s">
        <v>30</v>
      </c>
      <c r="AX340" s="13" t="s">
        <v>73</v>
      </c>
      <c r="AY340" s="250" t="s">
        <v>134</v>
      </c>
    </row>
    <row r="341" s="13" customFormat="1">
      <c r="A341" s="13"/>
      <c r="B341" s="240"/>
      <c r="C341" s="241"/>
      <c r="D341" s="234" t="s">
        <v>150</v>
      </c>
      <c r="E341" s="242" t="s">
        <v>1</v>
      </c>
      <c r="F341" s="243" t="s">
        <v>928</v>
      </c>
      <c r="G341" s="241"/>
      <c r="H341" s="244">
        <v>17.199999999999999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150</v>
      </c>
      <c r="AU341" s="250" t="s">
        <v>83</v>
      </c>
      <c r="AV341" s="13" t="s">
        <v>83</v>
      </c>
      <c r="AW341" s="13" t="s">
        <v>30</v>
      </c>
      <c r="AX341" s="13" t="s">
        <v>73</v>
      </c>
      <c r="AY341" s="250" t="s">
        <v>134</v>
      </c>
    </row>
    <row r="342" s="13" customFormat="1">
      <c r="A342" s="13"/>
      <c r="B342" s="240"/>
      <c r="C342" s="241"/>
      <c r="D342" s="234" t="s">
        <v>150</v>
      </c>
      <c r="E342" s="242" t="s">
        <v>1</v>
      </c>
      <c r="F342" s="243" t="s">
        <v>929</v>
      </c>
      <c r="G342" s="241"/>
      <c r="H342" s="244">
        <v>7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0" t="s">
        <v>150</v>
      </c>
      <c r="AU342" s="250" t="s">
        <v>83</v>
      </c>
      <c r="AV342" s="13" t="s">
        <v>83</v>
      </c>
      <c r="AW342" s="13" t="s">
        <v>30</v>
      </c>
      <c r="AX342" s="13" t="s">
        <v>73</v>
      </c>
      <c r="AY342" s="250" t="s">
        <v>134</v>
      </c>
    </row>
    <row r="343" s="14" customFormat="1">
      <c r="A343" s="14"/>
      <c r="B343" s="251"/>
      <c r="C343" s="252"/>
      <c r="D343" s="234" t="s">
        <v>150</v>
      </c>
      <c r="E343" s="253" t="s">
        <v>1</v>
      </c>
      <c r="F343" s="254" t="s">
        <v>152</v>
      </c>
      <c r="G343" s="252"/>
      <c r="H343" s="255">
        <v>63.307999999999993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150</v>
      </c>
      <c r="AU343" s="261" t="s">
        <v>83</v>
      </c>
      <c r="AV343" s="14" t="s">
        <v>140</v>
      </c>
      <c r="AW343" s="14" t="s">
        <v>30</v>
      </c>
      <c r="AX343" s="14" t="s">
        <v>81</v>
      </c>
      <c r="AY343" s="261" t="s">
        <v>134</v>
      </c>
    </row>
    <row r="344" s="2" customFormat="1" ht="16.5" customHeight="1">
      <c r="A344" s="39"/>
      <c r="B344" s="40"/>
      <c r="C344" s="266" t="s">
        <v>341</v>
      </c>
      <c r="D344" s="266" t="s">
        <v>322</v>
      </c>
      <c r="E344" s="267" t="s">
        <v>912</v>
      </c>
      <c r="F344" s="268" t="s">
        <v>913</v>
      </c>
      <c r="G344" s="269" t="s">
        <v>186</v>
      </c>
      <c r="H344" s="270">
        <v>0.021999999999999999</v>
      </c>
      <c r="I344" s="271"/>
      <c r="J344" s="272">
        <f>ROUND(I344*H344,2)</f>
        <v>0</v>
      </c>
      <c r="K344" s="273"/>
      <c r="L344" s="274"/>
      <c r="M344" s="275" t="s">
        <v>1</v>
      </c>
      <c r="N344" s="276" t="s">
        <v>38</v>
      </c>
      <c r="O344" s="92"/>
      <c r="P344" s="230">
        <f>O344*H344</f>
        <v>0</v>
      </c>
      <c r="Q344" s="230">
        <v>1</v>
      </c>
      <c r="R344" s="230">
        <f>Q344*H344</f>
        <v>0.021999999999999999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243</v>
      </c>
      <c r="AT344" s="232" t="s">
        <v>322</v>
      </c>
      <c r="AU344" s="232" t="s">
        <v>83</v>
      </c>
      <c r="AY344" s="18" t="s">
        <v>134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81</v>
      </c>
      <c r="BK344" s="233">
        <f>ROUND(I344*H344,2)</f>
        <v>0</v>
      </c>
      <c r="BL344" s="18" t="s">
        <v>187</v>
      </c>
      <c r="BM344" s="232" t="s">
        <v>598</v>
      </c>
    </row>
    <row r="345" s="2" customFormat="1">
      <c r="A345" s="39"/>
      <c r="B345" s="40"/>
      <c r="C345" s="41"/>
      <c r="D345" s="234" t="s">
        <v>141</v>
      </c>
      <c r="E345" s="41"/>
      <c r="F345" s="235" t="s">
        <v>913</v>
      </c>
      <c r="G345" s="41"/>
      <c r="H345" s="41"/>
      <c r="I345" s="236"/>
      <c r="J345" s="41"/>
      <c r="K345" s="41"/>
      <c r="L345" s="45"/>
      <c r="M345" s="237"/>
      <c r="N345" s="23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141</v>
      </c>
      <c r="AU345" s="18" t="s">
        <v>83</v>
      </c>
    </row>
    <row r="346" s="2" customFormat="1">
      <c r="A346" s="39"/>
      <c r="B346" s="40"/>
      <c r="C346" s="41"/>
      <c r="D346" s="234" t="s">
        <v>143</v>
      </c>
      <c r="E346" s="41"/>
      <c r="F346" s="239" t="s">
        <v>914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143</v>
      </c>
      <c r="AU346" s="18" t="s">
        <v>83</v>
      </c>
    </row>
    <row r="347" s="13" customFormat="1">
      <c r="A347" s="13"/>
      <c r="B347" s="240"/>
      <c r="C347" s="241"/>
      <c r="D347" s="234" t="s">
        <v>150</v>
      </c>
      <c r="E347" s="242" t="s">
        <v>1</v>
      </c>
      <c r="F347" s="243" t="s">
        <v>988</v>
      </c>
      <c r="G347" s="241"/>
      <c r="H347" s="244">
        <v>0.021999999999999999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150</v>
      </c>
      <c r="AU347" s="250" t="s">
        <v>83</v>
      </c>
      <c r="AV347" s="13" t="s">
        <v>83</v>
      </c>
      <c r="AW347" s="13" t="s">
        <v>30</v>
      </c>
      <c r="AX347" s="13" t="s">
        <v>73</v>
      </c>
      <c r="AY347" s="250" t="s">
        <v>134</v>
      </c>
    </row>
    <row r="348" s="14" customFormat="1">
      <c r="A348" s="14"/>
      <c r="B348" s="251"/>
      <c r="C348" s="252"/>
      <c r="D348" s="234" t="s">
        <v>150</v>
      </c>
      <c r="E348" s="253" t="s">
        <v>1</v>
      </c>
      <c r="F348" s="254" t="s">
        <v>152</v>
      </c>
      <c r="G348" s="252"/>
      <c r="H348" s="255">
        <v>0.021999999999999999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150</v>
      </c>
      <c r="AU348" s="261" t="s">
        <v>83</v>
      </c>
      <c r="AV348" s="14" t="s">
        <v>140</v>
      </c>
      <c r="AW348" s="14" t="s">
        <v>30</v>
      </c>
      <c r="AX348" s="14" t="s">
        <v>81</v>
      </c>
      <c r="AY348" s="261" t="s">
        <v>134</v>
      </c>
    </row>
    <row r="349" s="2" customFormat="1" ht="24.15" customHeight="1">
      <c r="A349" s="39"/>
      <c r="B349" s="40"/>
      <c r="C349" s="220" t="s">
        <v>601</v>
      </c>
      <c r="D349" s="220" t="s">
        <v>136</v>
      </c>
      <c r="E349" s="221" t="s">
        <v>931</v>
      </c>
      <c r="F349" s="222" t="s">
        <v>932</v>
      </c>
      <c r="G349" s="223" t="s">
        <v>265</v>
      </c>
      <c r="H349" s="224">
        <v>136.33600000000001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187</v>
      </c>
      <c r="AT349" s="232" t="s">
        <v>136</v>
      </c>
      <c r="AU349" s="232" t="s">
        <v>83</v>
      </c>
      <c r="AY349" s="18" t="s">
        <v>134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81</v>
      </c>
      <c r="BK349" s="233">
        <f>ROUND(I349*H349,2)</f>
        <v>0</v>
      </c>
      <c r="BL349" s="18" t="s">
        <v>187</v>
      </c>
      <c r="BM349" s="232" t="s">
        <v>604</v>
      </c>
    </row>
    <row r="350" s="2" customFormat="1">
      <c r="A350" s="39"/>
      <c r="B350" s="40"/>
      <c r="C350" s="41"/>
      <c r="D350" s="234" t="s">
        <v>141</v>
      </c>
      <c r="E350" s="41"/>
      <c r="F350" s="235" t="s">
        <v>932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141</v>
      </c>
      <c r="AU350" s="18" t="s">
        <v>83</v>
      </c>
    </row>
    <row r="351" s="2" customFormat="1">
      <c r="A351" s="39"/>
      <c r="B351" s="40"/>
      <c r="C351" s="41"/>
      <c r="D351" s="234" t="s">
        <v>143</v>
      </c>
      <c r="E351" s="41"/>
      <c r="F351" s="239" t="s">
        <v>989</v>
      </c>
      <c r="G351" s="41"/>
      <c r="H351" s="41"/>
      <c r="I351" s="236"/>
      <c r="J351" s="41"/>
      <c r="K351" s="41"/>
      <c r="L351" s="45"/>
      <c r="M351" s="237"/>
      <c r="N351" s="238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143</v>
      </c>
      <c r="AU351" s="18" t="s">
        <v>83</v>
      </c>
    </row>
    <row r="352" s="13" customFormat="1">
      <c r="A352" s="13"/>
      <c r="B352" s="240"/>
      <c r="C352" s="241"/>
      <c r="D352" s="234" t="s">
        <v>150</v>
      </c>
      <c r="E352" s="242" t="s">
        <v>1</v>
      </c>
      <c r="F352" s="243" t="s">
        <v>934</v>
      </c>
      <c r="G352" s="241"/>
      <c r="H352" s="244">
        <v>136.33600000000001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150</v>
      </c>
      <c r="AU352" s="250" t="s">
        <v>83</v>
      </c>
      <c r="AV352" s="13" t="s">
        <v>83</v>
      </c>
      <c r="AW352" s="13" t="s">
        <v>30</v>
      </c>
      <c r="AX352" s="13" t="s">
        <v>73</v>
      </c>
      <c r="AY352" s="250" t="s">
        <v>134</v>
      </c>
    </row>
    <row r="353" s="14" customFormat="1">
      <c r="A353" s="14"/>
      <c r="B353" s="251"/>
      <c r="C353" s="252"/>
      <c r="D353" s="234" t="s">
        <v>150</v>
      </c>
      <c r="E353" s="253" t="s">
        <v>1</v>
      </c>
      <c r="F353" s="254" t="s">
        <v>152</v>
      </c>
      <c r="G353" s="252"/>
      <c r="H353" s="255">
        <v>136.33600000000001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150</v>
      </c>
      <c r="AU353" s="261" t="s">
        <v>83</v>
      </c>
      <c r="AV353" s="14" t="s">
        <v>140</v>
      </c>
      <c r="AW353" s="14" t="s">
        <v>30</v>
      </c>
      <c r="AX353" s="14" t="s">
        <v>81</v>
      </c>
      <c r="AY353" s="261" t="s">
        <v>134</v>
      </c>
    </row>
    <row r="354" s="2" customFormat="1" ht="16.5" customHeight="1">
      <c r="A354" s="39"/>
      <c r="B354" s="40"/>
      <c r="C354" s="266" t="s">
        <v>471</v>
      </c>
      <c r="D354" s="266" t="s">
        <v>322</v>
      </c>
      <c r="E354" s="267" t="s">
        <v>920</v>
      </c>
      <c r="F354" s="268" t="s">
        <v>921</v>
      </c>
      <c r="G354" s="269" t="s">
        <v>186</v>
      </c>
      <c r="H354" s="270">
        <v>0.028000000000000001</v>
      </c>
      <c r="I354" s="271"/>
      <c r="J354" s="272">
        <f>ROUND(I354*H354,2)</f>
        <v>0</v>
      </c>
      <c r="K354" s="273"/>
      <c r="L354" s="274"/>
      <c r="M354" s="275" t="s">
        <v>1</v>
      </c>
      <c r="N354" s="276" t="s">
        <v>38</v>
      </c>
      <c r="O354" s="92"/>
      <c r="P354" s="230">
        <f>O354*H354</f>
        <v>0</v>
      </c>
      <c r="Q354" s="230">
        <v>1</v>
      </c>
      <c r="R354" s="230">
        <f>Q354*H354</f>
        <v>0.028000000000000001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243</v>
      </c>
      <c r="AT354" s="232" t="s">
        <v>322</v>
      </c>
      <c r="AU354" s="232" t="s">
        <v>83</v>
      </c>
      <c r="AY354" s="18" t="s">
        <v>134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81</v>
      </c>
      <c r="BK354" s="233">
        <f>ROUND(I354*H354,2)</f>
        <v>0</v>
      </c>
      <c r="BL354" s="18" t="s">
        <v>187</v>
      </c>
      <c r="BM354" s="232" t="s">
        <v>609</v>
      </c>
    </row>
    <row r="355" s="2" customFormat="1">
      <c r="A355" s="39"/>
      <c r="B355" s="40"/>
      <c r="C355" s="41"/>
      <c r="D355" s="234" t="s">
        <v>141</v>
      </c>
      <c r="E355" s="41"/>
      <c r="F355" s="235" t="s">
        <v>921</v>
      </c>
      <c r="G355" s="41"/>
      <c r="H355" s="41"/>
      <c r="I355" s="236"/>
      <c r="J355" s="41"/>
      <c r="K355" s="41"/>
      <c r="L355" s="45"/>
      <c r="M355" s="237"/>
      <c r="N355" s="23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141</v>
      </c>
      <c r="AU355" s="18" t="s">
        <v>83</v>
      </c>
    </row>
    <row r="356" s="2" customFormat="1">
      <c r="A356" s="39"/>
      <c r="B356" s="40"/>
      <c r="C356" s="41"/>
      <c r="D356" s="234" t="s">
        <v>143</v>
      </c>
      <c r="E356" s="41"/>
      <c r="F356" s="239" t="s">
        <v>922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143</v>
      </c>
      <c r="AU356" s="18" t="s">
        <v>83</v>
      </c>
    </row>
    <row r="357" s="13" customFormat="1">
      <c r="A357" s="13"/>
      <c r="B357" s="240"/>
      <c r="C357" s="241"/>
      <c r="D357" s="234" t="s">
        <v>150</v>
      </c>
      <c r="E357" s="242" t="s">
        <v>1</v>
      </c>
      <c r="F357" s="243" t="s">
        <v>935</v>
      </c>
      <c r="G357" s="241"/>
      <c r="H357" s="244">
        <v>0.028000000000000001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0" t="s">
        <v>150</v>
      </c>
      <c r="AU357" s="250" t="s">
        <v>83</v>
      </c>
      <c r="AV357" s="13" t="s">
        <v>83</v>
      </c>
      <c r="AW357" s="13" t="s">
        <v>30</v>
      </c>
      <c r="AX357" s="13" t="s">
        <v>73</v>
      </c>
      <c r="AY357" s="250" t="s">
        <v>134</v>
      </c>
    </row>
    <row r="358" s="14" customFormat="1">
      <c r="A358" s="14"/>
      <c r="B358" s="251"/>
      <c r="C358" s="252"/>
      <c r="D358" s="234" t="s">
        <v>150</v>
      </c>
      <c r="E358" s="253" t="s">
        <v>1</v>
      </c>
      <c r="F358" s="254" t="s">
        <v>152</v>
      </c>
      <c r="G358" s="252"/>
      <c r="H358" s="255">
        <v>0.028000000000000001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150</v>
      </c>
      <c r="AU358" s="261" t="s">
        <v>83</v>
      </c>
      <c r="AV358" s="14" t="s">
        <v>140</v>
      </c>
      <c r="AW358" s="14" t="s">
        <v>30</v>
      </c>
      <c r="AX358" s="14" t="s">
        <v>81</v>
      </c>
      <c r="AY358" s="261" t="s">
        <v>134</v>
      </c>
    </row>
    <row r="359" s="2" customFormat="1" ht="24.15" customHeight="1">
      <c r="A359" s="39"/>
      <c r="B359" s="40"/>
      <c r="C359" s="220" t="s">
        <v>611</v>
      </c>
      <c r="D359" s="220" t="s">
        <v>136</v>
      </c>
      <c r="E359" s="221" t="s">
        <v>936</v>
      </c>
      <c r="F359" s="222" t="s">
        <v>937</v>
      </c>
      <c r="G359" s="223" t="s">
        <v>265</v>
      </c>
      <c r="H359" s="224">
        <v>82.748000000000005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187</v>
      </c>
      <c r="AT359" s="232" t="s">
        <v>136</v>
      </c>
      <c r="AU359" s="232" t="s">
        <v>83</v>
      </c>
      <c r="AY359" s="18" t="s">
        <v>134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81</v>
      </c>
      <c r="BK359" s="233">
        <f>ROUND(I359*H359,2)</f>
        <v>0</v>
      </c>
      <c r="BL359" s="18" t="s">
        <v>187</v>
      </c>
      <c r="BM359" s="232" t="s">
        <v>614</v>
      </c>
    </row>
    <row r="360" s="2" customFormat="1">
      <c r="A360" s="39"/>
      <c r="B360" s="40"/>
      <c r="C360" s="41"/>
      <c r="D360" s="234" t="s">
        <v>141</v>
      </c>
      <c r="E360" s="41"/>
      <c r="F360" s="235" t="s">
        <v>937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141</v>
      </c>
      <c r="AU360" s="18" t="s">
        <v>83</v>
      </c>
    </row>
    <row r="361" s="2" customFormat="1">
      <c r="A361" s="39"/>
      <c r="B361" s="40"/>
      <c r="C361" s="41"/>
      <c r="D361" s="234" t="s">
        <v>143</v>
      </c>
      <c r="E361" s="41"/>
      <c r="F361" s="239" t="s">
        <v>938</v>
      </c>
      <c r="G361" s="41"/>
      <c r="H361" s="41"/>
      <c r="I361" s="236"/>
      <c r="J361" s="41"/>
      <c r="K361" s="41"/>
      <c r="L361" s="45"/>
      <c r="M361" s="237"/>
      <c r="N361" s="23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143</v>
      </c>
      <c r="AU361" s="18" t="s">
        <v>83</v>
      </c>
    </row>
    <row r="362" s="15" customFormat="1">
      <c r="A362" s="15"/>
      <c r="B362" s="277"/>
      <c r="C362" s="278"/>
      <c r="D362" s="234" t="s">
        <v>150</v>
      </c>
      <c r="E362" s="279" t="s">
        <v>1</v>
      </c>
      <c r="F362" s="280" t="s">
        <v>939</v>
      </c>
      <c r="G362" s="278"/>
      <c r="H362" s="279" t="s">
        <v>1</v>
      </c>
      <c r="I362" s="281"/>
      <c r="J362" s="278"/>
      <c r="K362" s="278"/>
      <c r="L362" s="282"/>
      <c r="M362" s="283"/>
      <c r="N362" s="284"/>
      <c r="O362" s="284"/>
      <c r="P362" s="284"/>
      <c r="Q362" s="284"/>
      <c r="R362" s="284"/>
      <c r="S362" s="284"/>
      <c r="T362" s="28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6" t="s">
        <v>150</v>
      </c>
      <c r="AU362" s="286" t="s">
        <v>83</v>
      </c>
      <c r="AV362" s="15" t="s">
        <v>81</v>
      </c>
      <c r="AW362" s="15" t="s">
        <v>30</v>
      </c>
      <c r="AX362" s="15" t="s">
        <v>73</v>
      </c>
      <c r="AY362" s="286" t="s">
        <v>134</v>
      </c>
    </row>
    <row r="363" s="13" customFormat="1">
      <c r="A363" s="13"/>
      <c r="B363" s="240"/>
      <c r="C363" s="241"/>
      <c r="D363" s="234" t="s">
        <v>150</v>
      </c>
      <c r="E363" s="242" t="s">
        <v>1</v>
      </c>
      <c r="F363" s="243" t="s">
        <v>940</v>
      </c>
      <c r="G363" s="241"/>
      <c r="H363" s="244">
        <v>19.440000000000001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0" t="s">
        <v>150</v>
      </c>
      <c r="AU363" s="250" t="s">
        <v>83</v>
      </c>
      <c r="AV363" s="13" t="s">
        <v>83</v>
      </c>
      <c r="AW363" s="13" t="s">
        <v>30</v>
      </c>
      <c r="AX363" s="13" t="s">
        <v>73</v>
      </c>
      <c r="AY363" s="250" t="s">
        <v>134</v>
      </c>
    </row>
    <row r="364" s="15" customFormat="1">
      <c r="A364" s="15"/>
      <c r="B364" s="277"/>
      <c r="C364" s="278"/>
      <c r="D364" s="234" t="s">
        <v>150</v>
      </c>
      <c r="E364" s="279" t="s">
        <v>1</v>
      </c>
      <c r="F364" s="280" t="s">
        <v>941</v>
      </c>
      <c r="G364" s="278"/>
      <c r="H364" s="279" t="s">
        <v>1</v>
      </c>
      <c r="I364" s="281"/>
      <c r="J364" s="278"/>
      <c r="K364" s="278"/>
      <c r="L364" s="282"/>
      <c r="M364" s="283"/>
      <c r="N364" s="284"/>
      <c r="O364" s="284"/>
      <c r="P364" s="284"/>
      <c r="Q364" s="284"/>
      <c r="R364" s="284"/>
      <c r="S364" s="284"/>
      <c r="T364" s="28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6" t="s">
        <v>150</v>
      </c>
      <c r="AU364" s="286" t="s">
        <v>83</v>
      </c>
      <c r="AV364" s="15" t="s">
        <v>81</v>
      </c>
      <c r="AW364" s="15" t="s">
        <v>30</v>
      </c>
      <c r="AX364" s="15" t="s">
        <v>73</v>
      </c>
      <c r="AY364" s="286" t="s">
        <v>134</v>
      </c>
    </row>
    <row r="365" s="13" customFormat="1">
      <c r="A365" s="13"/>
      <c r="B365" s="240"/>
      <c r="C365" s="241"/>
      <c r="D365" s="234" t="s">
        <v>150</v>
      </c>
      <c r="E365" s="242" t="s">
        <v>1</v>
      </c>
      <c r="F365" s="243" t="s">
        <v>990</v>
      </c>
      <c r="G365" s="241"/>
      <c r="H365" s="244">
        <v>21.707999999999998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150</v>
      </c>
      <c r="AU365" s="250" t="s">
        <v>83</v>
      </c>
      <c r="AV365" s="13" t="s">
        <v>83</v>
      </c>
      <c r="AW365" s="13" t="s">
        <v>30</v>
      </c>
      <c r="AX365" s="13" t="s">
        <v>73</v>
      </c>
      <c r="AY365" s="250" t="s">
        <v>134</v>
      </c>
    </row>
    <row r="366" s="13" customFormat="1">
      <c r="A366" s="13"/>
      <c r="B366" s="240"/>
      <c r="C366" s="241"/>
      <c r="D366" s="234" t="s">
        <v>150</v>
      </c>
      <c r="E366" s="242" t="s">
        <v>1</v>
      </c>
      <c r="F366" s="243" t="s">
        <v>943</v>
      </c>
      <c r="G366" s="241"/>
      <c r="H366" s="244">
        <v>17.399999999999999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0" t="s">
        <v>150</v>
      </c>
      <c r="AU366" s="250" t="s">
        <v>83</v>
      </c>
      <c r="AV366" s="13" t="s">
        <v>83</v>
      </c>
      <c r="AW366" s="13" t="s">
        <v>30</v>
      </c>
      <c r="AX366" s="13" t="s">
        <v>73</v>
      </c>
      <c r="AY366" s="250" t="s">
        <v>134</v>
      </c>
    </row>
    <row r="367" s="13" customFormat="1">
      <c r="A367" s="13"/>
      <c r="B367" s="240"/>
      <c r="C367" s="241"/>
      <c r="D367" s="234" t="s">
        <v>150</v>
      </c>
      <c r="E367" s="242" t="s">
        <v>1</v>
      </c>
      <c r="F367" s="243" t="s">
        <v>944</v>
      </c>
      <c r="G367" s="241"/>
      <c r="H367" s="244">
        <v>17.199999999999999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150</v>
      </c>
      <c r="AU367" s="250" t="s">
        <v>83</v>
      </c>
      <c r="AV367" s="13" t="s">
        <v>83</v>
      </c>
      <c r="AW367" s="13" t="s">
        <v>30</v>
      </c>
      <c r="AX367" s="13" t="s">
        <v>73</v>
      </c>
      <c r="AY367" s="250" t="s">
        <v>134</v>
      </c>
    </row>
    <row r="368" s="13" customFormat="1">
      <c r="A368" s="13"/>
      <c r="B368" s="240"/>
      <c r="C368" s="241"/>
      <c r="D368" s="234" t="s">
        <v>150</v>
      </c>
      <c r="E368" s="242" t="s">
        <v>1</v>
      </c>
      <c r="F368" s="243" t="s">
        <v>945</v>
      </c>
      <c r="G368" s="241"/>
      <c r="H368" s="244">
        <v>7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150</v>
      </c>
      <c r="AU368" s="250" t="s">
        <v>83</v>
      </c>
      <c r="AV368" s="13" t="s">
        <v>83</v>
      </c>
      <c r="AW368" s="13" t="s">
        <v>30</v>
      </c>
      <c r="AX368" s="13" t="s">
        <v>73</v>
      </c>
      <c r="AY368" s="250" t="s">
        <v>134</v>
      </c>
    </row>
    <row r="369" s="14" customFormat="1">
      <c r="A369" s="14"/>
      <c r="B369" s="251"/>
      <c r="C369" s="252"/>
      <c r="D369" s="234" t="s">
        <v>150</v>
      </c>
      <c r="E369" s="253" t="s">
        <v>1</v>
      </c>
      <c r="F369" s="254" t="s">
        <v>152</v>
      </c>
      <c r="G369" s="252"/>
      <c r="H369" s="255">
        <v>82.74799999999999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150</v>
      </c>
      <c r="AU369" s="261" t="s">
        <v>83</v>
      </c>
      <c r="AV369" s="14" t="s">
        <v>140</v>
      </c>
      <c r="AW369" s="14" t="s">
        <v>30</v>
      </c>
      <c r="AX369" s="14" t="s">
        <v>81</v>
      </c>
      <c r="AY369" s="261" t="s">
        <v>134</v>
      </c>
    </row>
    <row r="370" s="2" customFormat="1" ht="24.15" customHeight="1">
      <c r="A370" s="39"/>
      <c r="B370" s="40"/>
      <c r="C370" s="266" t="s">
        <v>476</v>
      </c>
      <c r="D370" s="266" t="s">
        <v>322</v>
      </c>
      <c r="E370" s="267" t="s">
        <v>946</v>
      </c>
      <c r="F370" s="268" t="s">
        <v>947</v>
      </c>
      <c r="G370" s="269" t="s">
        <v>265</v>
      </c>
      <c r="H370" s="270">
        <v>96.442999999999998</v>
      </c>
      <c r="I370" s="271"/>
      <c r="J370" s="272">
        <f>ROUND(I370*H370,2)</f>
        <v>0</v>
      </c>
      <c r="K370" s="273"/>
      <c r="L370" s="274"/>
      <c r="M370" s="275" t="s">
        <v>1</v>
      </c>
      <c r="N370" s="276" t="s">
        <v>38</v>
      </c>
      <c r="O370" s="92"/>
      <c r="P370" s="230">
        <f>O370*H370</f>
        <v>0</v>
      </c>
      <c r="Q370" s="230">
        <v>0.00059999999999999995</v>
      </c>
      <c r="R370" s="230">
        <f>Q370*H370</f>
        <v>0.057865799999999995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243</v>
      </c>
      <c r="AT370" s="232" t="s">
        <v>322</v>
      </c>
      <c r="AU370" s="232" t="s">
        <v>83</v>
      </c>
      <c r="AY370" s="18" t="s">
        <v>134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81</v>
      </c>
      <c r="BK370" s="233">
        <f>ROUND(I370*H370,2)</f>
        <v>0</v>
      </c>
      <c r="BL370" s="18" t="s">
        <v>187</v>
      </c>
      <c r="BM370" s="232" t="s">
        <v>619</v>
      </c>
    </row>
    <row r="371" s="2" customFormat="1">
      <c r="A371" s="39"/>
      <c r="B371" s="40"/>
      <c r="C371" s="41"/>
      <c r="D371" s="234" t="s">
        <v>141</v>
      </c>
      <c r="E371" s="41"/>
      <c r="F371" s="235" t="s">
        <v>947</v>
      </c>
      <c r="G371" s="41"/>
      <c r="H371" s="41"/>
      <c r="I371" s="236"/>
      <c r="J371" s="41"/>
      <c r="K371" s="41"/>
      <c r="L371" s="45"/>
      <c r="M371" s="237"/>
      <c r="N371" s="23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83</v>
      </c>
    </row>
    <row r="372" s="13" customFormat="1">
      <c r="A372" s="13"/>
      <c r="B372" s="240"/>
      <c r="C372" s="241"/>
      <c r="D372" s="234" t="s">
        <v>150</v>
      </c>
      <c r="E372" s="242" t="s">
        <v>1</v>
      </c>
      <c r="F372" s="243" t="s">
        <v>991</v>
      </c>
      <c r="G372" s="241"/>
      <c r="H372" s="244">
        <v>96.442999999999998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150</v>
      </c>
      <c r="AU372" s="250" t="s">
        <v>83</v>
      </c>
      <c r="AV372" s="13" t="s">
        <v>83</v>
      </c>
      <c r="AW372" s="13" t="s">
        <v>30</v>
      </c>
      <c r="AX372" s="13" t="s">
        <v>73</v>
      </c>
      <c r="AY372" s="250" t="s">
        <v>134</v>
      </c>
    </row>
    <row r="373" s="14" customFormat="1">
      <c r="A373" s="14"/>
      <c r="B373" s="251"/>
      <c r="C373" s="252"/>
      <c r="D373" s="234" t="s">
        <v>150</v>
      </c>
      <c r="E373" s="253" t="s">
        <v>1</v>
      </c>
      <c r="F373" s="254" t="s">
        <v>152</v>
      </c>
      <c r="G373" s="252"/>
      <c r="H373" s="255">
        <v>96.442999999999998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1" t="s">
        <v>150</v>
      </c>
      <c r="AU373" s="261" t="s">
        <v>83</v>
      </c>
      <c r="AV373" s="14" t="s">
        <v>140</v>
      </c>
      <c r="AW373" s="14" t="s">
        <v>30</v>
      </c>
      <c r="AX373" s="14" t="s">
        <v>81</v>
      </c>
      <c r="AY373" s="261" t="s">
        <v>134</v>
      </c>
    </row>
    <row r="374" s="2" customFormat="1" ht="24.15" customHeight="1">
      <c r="A374" s="39"/>
      <c r="B374" s="40"/>
      <c r="C374" s="220" t="s">
        <v>620</v>
      </c>
      <c r="D374" s="220" t="s">
        <v>136</v>
      </c>
      <c r="E374" s="221" t="s">
        <v>949</v>
      </c>
      <c r="F374" s="222" t="s">
        <v>950</v>
      </c>
      <c r="G374" s="223" t="s">
        <v>186</v>
      </c>
      <c r="H374" s="224">
        <v>0.122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38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187</v>
      </c>
      <c r="AT374" s="232" t="s">
        <v>136</v>
      </c>
      <c r="AU374" s="232" t="s">
        <v>83</v>
      </c>
      <c r="AY374" s="18" t="s">
        <v>134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81</v>
      </c>
      <c r="BK374" s="233">
        <f>ROUND(I374*H374,2)</f>
        <v>0</v>
      </c>
      <c r="BL374" s="18" t="s">
        <v>187</v>
      </c>
      <c r="BM374" s="232" t="s">
        <v>623</v>
      </c>
    </row>
    <row r="375" s="2" customFormat="1">
      <c r="A375" s="39"/>
      <c r="B375" s="40"/>
      <c r="C375" s="41"/>
      <c r="D375" s="234" t="s">
        <v>141</v>
      </c>
      <c r="E375" s="41"/>
      <c r="F375" s="235" t="s">
        <v>950</v>
      </c>
      <c r="G375" s="41"/>
      <c r="H375" s="41"/>
      <c r="I375" s="236"/>
      <c r="J375" s="41"/>
      <c r="K375" s="41"/>
      <c r="L375" s="45"/>
      <c r="M375" s="237"/>
      <c r="N375" s="23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141</v>
      </c>
      <c r="AU375" s="18" t="s">
        <v>83</v>
      </c>
    </row>
    <row r="376" s="2" customFormat="1" ht="24.15" customHeight="1">
      <c r="A376" s="39"/>
      <c r="B376" s="40"/>
      <c r="C376" s="220" t="s">
        <v>481</v>
      </c>
      <c r="D376" s="220" t="s">
        <v>136</v>
      </c>
      <c r="E376" s="221" t="s">
        <v>951</v>
      </c>
      <c r="F376" s="222" t="s">
        <v>952</v>
      </c>
      <c r="G376" s="223" t="s">
        <v>186</v>
      </c>
      <c r="H376" s="224">
        <v>0.122</v>
      </c>
      <c r="I376" s="225"/>
      <c r="J376" s="226">
        <f>ROUND(I376*H376,2)</f>
        <v>0</v>
      </c>
      <c r="K376" s="227"/>
      <c r="L376" s="45"/>
      <c r="M376" s="228" t="s">
        <v>1</v>
      </c>
      <c r="N376" s="229" t="s">
        <v>38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187</v>
      </c>
      <c r="AT376" s="232" t="s">
        <v>136</v>
      </c>
      <c r="AU376" s="232" t="s">
        <v>83</v>
      </c>
      <c r="AY376" s="18" t="s">
        <v>134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81</v>
      </c>
      <c r="BK376" s="233">
        <f>ROUND(I376*H376,2)</f>
        <v>0</v>
      </c>
      <c r="BL376" s="18" t="s">
        <v>187</v>
      </c>
      <c r="BM376" s="232" t="s">
        <v>628</v>
      </c>
    </row>
    <row r="377" s="2" customFormat="1">
      <c r="A377" s="39"/>
      <c r="B377" s="40"/>
      <c r="C377" s="41"/>
      <c r="D377" s="234" t="s">
        <v>141</v>
      </c>
      <c r="E377" s="41"/>
      <c r="F377" s="235" t="s">
        <v>952</v>
      </c>
      <c r="G377" s="41"/>
      <c r="H377" s="41"/>
      <c r="I377" s="236"/>
      <c r="J377" s="41"/>
      <c r="K377" s="41"/>
      <c r="L377" s="45"/>
      <c r="M377" s="262"/>
      <c r="N377" s="263"/>
      <c r="O377" s="264"/>
      <c r="P377" s="264"/>
      <c r="Q377" s="264"/>
      <c r="R377" s="264"/>
      <c r="S377" s="264"/>
      <c r="T377" s="265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141</v>
      </c>
      <c r="AU377" s="18" t="s">
        <v>83</v>
      </c>
    </row>
    <row r="378" s="2" customFormat="1" ht="6.96" customHeight="1">
      <c r="A378" s="39"/>
      <c r="B378" s="67"/>
      <c r="C378" s="68"/>
      <c r="D378" s="68"/>
      <c r="E378" s="68"/>
      <c r="F378" s="68"/>
      <c r="G378" s="68"/>
      <c r="H378" s="68"/>
      <c r="I378" s="68"/>
      <c r="J378" s="68"/>
      <c r="K378" s="68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s7aG0yBJW7Y3TWJ67ntqTfZu73SA2/dXgK8i0o9CgpWCFFss6qOUXxNDpDTVUCEf81y3JHQJBwr5dExfGoMcMg==" hashValue="ngI7pjB9uthJazHMFa8kRaUjWyDc9yck52wQveBxvR8RWoA/WFXViivQOAAgGhlrSUiyRAvna9T3Ui4Cz9dN2g==" algorithmName="SHA-512" password="CC35"/>
  <autoFilter ref="C125:K37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Hostka - Most ev.c. 19853-1 Hostka - Zebraky - rekonstrukce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13. 1. 2025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ROUND((SUM(BE120:BE149)),  2)</f>
        <v>0</v>
      </c>
      <c r="G33" s="39"/>
      <c r="H33" s="39"/>
      <c r="I33" s="156">
        <v>0.20999999999999999</v>
      </c>
      <c r="J33" s="155">
        <f>ROUND(((SUM(BE120:BE149))*I33),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ROUND((SUM(BF120:BF149)),  2)</f>
        <v>0</v>
      </c>
      <c r="G34" s="39"/>
      <c r="H34" s="39"/>
      <c r="I34" s="156">
        <v>0.12</v>
      </c>
      <c r="J34" s="155">
        <f>ROUND(((SUM(BF120:BF149))*I34),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ROUND((SUM(BH120:BH149)),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Hostka - Most ev.c. 19853-1 Hostka - Zebraky - rekonstrukce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Všeobecné položky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13. 1. 2025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993</v>
      </c>
      <c r="E99" s="189"/>
      <c r="F99" s="189"/>
      <c r="G99" s="189"/>
      <c r="H99" s="189"/>
      <c r="I99" s="189"/>
      <c r="J99" s="190">
        <f>J138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994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Hostka - Most ev.c. 19853-1 Hostka - Zebraky - rekonstrukce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000 - Všeobecné položky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13. 1. 2025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120</v>
      </c>
      <c r="D119" s="195" t="s">
        <v>58</v>
      </c>
      <c r="E119" s="195" t="s">
        <v>54</v>
      </c>
      <c r="F119" s="195" t="s">
        <v>55</v>
      </c>
      <c r="G119" s="195" t="s">
        <v>121</v>
      </c>
      <c r="H119" s="195" t="s">
        <v>122</v>
      </c>
      <c r="I119" s="195" t="s">
        <v>123</v>
      </c>
      <c r="J119" s="196" t="s">
        <v>107</v>
      </c>
      <c r="K119" s="197" t="s">
        <v>124</v>
      </c>
      <c r="L119" s="198"/>
      <c r="M119" s="101" t="s">
        <v>1</v>
      </c>
      <c r="N119" s="102" t="s">
        <v>37</v>
      </c>
      <c r="O119" s="102" t="s">
        <v>125</v>
      </c>
      <c r="P119" s="102" t="s">
        <v>126</v>
      </c>
      <c r="Q119" s="102" t="s">
        <v>127</v>
      </c>
      <c r="R119" s="102" t="s">
        <v>128</v>
      </c>
      <c r="S119" s="102" t="s">
        <v>129</v>
      </c>
      <c r="T119" s="103" t="s">
        <v>130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131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109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72</v>
      </c>
      <c r="E121" s="207" t="s">
        <v>275</v>
      </c>
      <c r="F121" s="207" t="s">
        <v>276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P122+P138+P144</f>
        <v>0</v>
      </c>
      <c r="Q121" s="212"/>
      <c r="R121" s="213">
        <f>R122+R138+R144</f>
        <v>0</v>
      </c>
      <c r="S121" s="212"/>
      <c r="T121" s="214">
        <f>T122+T138+T144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166</v>
      </c>
      <c r="AT121" s="216" t="s">
        <v>72</v>
      </c>
      <c r="AU121" s="216" t="s">
        <v>73</v>
      </c>
      <c r="AY121" s="215" t="s">
        <v>134</v>
      </c>
      <c r="BK121" s="217">
        <f>BK122+BK138+BK144</f>
        <v>0</v>
      </c>
    </row>
    <row r="122" s="12" customFormat="1" ht="22.8" customHeight="1">
      <c r="A122" s="12"/>
      <c r="B122" s="204"/>
      <c r="C122" s="205"/>
      <c r="D122" s="206" t="s">
        <v>72</v>
      </c>
      <c r="E122" s="218" t="s">
        <v>277</v>
      </c>
      <c r="F122" s="218" t="s">
        <v>278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SUM(P123:P137)</f>
        <v>0</v>
      </c>
      <c r="Q122" s="212"/>
      <c r="R122" s="213">
        <f>SUM(R123:R137)</f>
        <v>0</v>
      </c>
      <c r="S122" s="212"/>
      <c r="T122" s="214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166</v>
      </c>
      <c r="AT122" s="216" t="s">
        <v>72</v>
      </c>
      <c r="AU122" s="216" t="s">
        <v>81</v>
      </c>
      <c r="AY122" s="215" t="s">
        <v>134</v>
      </c>
      <c r="BK122" s="217">
        <f>SUM(BK123:BK137)</f>
        <v>0</v>
      </c>
    </row>
    <row r="123" s="2" customFormat="1" ht="16.5" customHeight="1">
      <c r="A123" s="39"/>
      <c r="B123" s="40"/>
      <c r="C123" s="220" t="s">
        <v>81</v>
      </c>
      <c r="D123" s="220" t="s">
        <v>136</v>
      </c>
      <c r="E123" s="221" t="s">
        <v>995</v>
      </c>
      <c r="F123" s="222" t="s">
        <v>996</v>
      </c>
      <c r="G123" s="223" t="s">
        <v>281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140</v>
      </c>
      <c r="AT123" s="232" t="s">
        <v>136</v>
      </c>
      <c r="AU123" s="232" t="s">
        <v>83</v>
      </c>
      <c r="AY123" s="18" t="s">
        <v>134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81</v>
      </c>
      <c r="BK123" s="233">
        <f>ROUND(I123*H123,2)</f>
        <v>0</v>
      </c>
      <c r="BL123" s="18" t="s">
        <v>140</v>
      </c>
      <c r="BM123" s="232" t="s">
        <v>83</v>
      </c>
    </row>
    <row r="124" s="2" customFormat="1">
      <c r="A124" s="39"/>
      <c r="B124" s="40"/>
      <c r="C124" s="41"/>
      <c r="D124" s="234" t="s">
        <v>141</v>
      </c>
      <c r="E124" s="41"/>
      <c r="F124" s="235" t="s">
        <v>996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141</v>
      </c>
      <c r="AU124" s="18" t="s">
        <v>83</v>
      </c>
    </row>
    <row r="125" s="2" customFormat="1">
      <c r="A125" s="39"/>
      <c r="B125" s="40"/>
      <c r="C125" s="41"/>
      <c r="D125" s="234" t="s">
        <v>143</v>
      </c>
      <c r="E125" s="41"/>
      <c r="F125" s="239" t="s">
        <v>997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83</v>
      </c>
    </row>
    <row r="126" s="2" customFormat="1" ht="16.5" customHeight="1">
      <c r="A126" s="39"/>
      <c r="B126" s="40"/>
      <c r="C126" s="220" t="s">
        <v>83</v>
      </c>
      <c r="D126" s="220" t="s">
        <v>136</v>
      </c>
      <c r="E126" s="221" t="s">
        <v>279</v>
      </c>
      <c r="F126" s="222" t="s">
        <v>280</v>
      </c>
      <c r="G126" s="223" t="s">
        <v>281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140</v>
      </c>
      <c r="AT126" s="232" t="s">
        <v>136</v>
      </c>
      <c r="AU126" s="232" t="s">
        <v>83</v>
      </c>
      <c r="AY126" s="18" t="s">
        <v>134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140</v>
      </c>
      <c r="BM126" s="232" t="s">
        <v>140</v>
      </c>
    </row>
    <row r="127" s="2" customFormat="1">
      <c r="A127" s="39"/>
      <c r="B127" s="40"/>
      <c r="C127" s="41"/>
      <c r="D127" s="234" t="s">
        <v>141</v>
      </c>
      <c r="E127" s="41"/>
      <c r="F127" s="235" t="s">
        <v>280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83</v>
      </c>
    </row>
    <row r="128" s="2" customFormat="1">
      <c r="A128" s="39"/>
      <c r="B128" s="40"/>
      <c r="C128" s="41"/>
      <c r="D128" s="234" t="s">
        <v>143</v>
      </c>
      <c r="E128" s="41"/>
      <c r="F128" s="239" t="s">
        <v>998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83</v>
      </c>
    </row>
    <row r="129" s="2" customFormat="1" ht="16.5" customHeight="1">
      <c r="A129" s="39"/>
      <c r="B129" s="40"/>
      <c r="C129" s="220" t="s">
        <v>153</v>
      </c>
      <c r="D129" s="220" t="s">
        <v>136</v>
      </c>
      <c r="E129" s="221" t="s">
        <v>999</v>
      </c>
      <c r="F129" s="222" t="s">
        <v>1000</v>
      </c>
      <c r="G129" s="223" t="s">
        <v>281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140</v>
      </c>
      <c r="AT129" s="232" t="s">
        <v>136</v>
      </c>
      <c r="AU129" s="232" t="s">
        <v>83</v>
      </c>
      <c r="AY129" s="18" t="s">
        <v>134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140</v>
      </c>
      <c r="BM129" s="232" t="s">
        <v>156</v>
      </c>
    </row>
    <row r="130" s="2" customFormat="1">
      <c r="A130" s="39"/>
      <c r="B130" s="40"/>
      <c r="C130" s="41"/>
      <c r="D130" s="234" t="s">
        <v>141</v>
      </c>
      <c r="E130" s="41"/>
      <c r="F130" s="235" t="s">
        <v>1000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83</v>
      </c>
    </row>
    <row r="131" s="2" customFormat="1">
      <c r="A131" s="39"/>
      <c r="B131" s="40"/>
      <c r="C131" s="41"/>
      <c r="D131" s="234" t="s">
        <v>143</v>
      </c>
      <c r="E131" s="41"/>
      <c r="F131" s="239" t="s">
        <v>1001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83</v>
      </c>
    </row>
    <row r="132" s="2" customFormat="1" ht="16.5" customHeight="1">
      <c r="A132" s="39"/>
      <c r="B132" s="40"/>
      <c r="C132" s="220" t="s">
        <v>140</v>
      </c>
      <c r="D132" s="220" t="s">
        <v>136</v>
      </c>
      <c r="E132" s="221" t="s">
        <v>1002</v>
      </c>
      <c r="F132" s="222" t="s">
        <v>1003</v>
      </c>
      <c r="G132" s="223" t="s">
        <v>281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140</v>
      </c>
      <c r="AT132" s="232" t="s">
        <v>136</v>
      </c>
      <c r="AU132" s="232" t="s">
        <v>83</v>
      </c>
      <c r="AY132" s="18" t="s">
        <v>134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140</v>
      </c>
      <c r="BM132" s="232" t="s">
        <v>162</v>
      </c>
    </row>
    <row r="133" s="2" customFormat="1">
      <c r="A133" s="39"/>
      <c r="B133" s="40"/>
      <c r="C133" s="41"/>
      <c r="D133" s="234" t="s">
        <v>141</v>
      </c>
      <c r="E133" s="41"/>
      <c r="F133" s="235" t="s">
        <v>1003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83</v>
      </c>
    </row>
    <row r="134" s="2" customFormat="1">
      <c r="A134" s="39"/>
      <c r="B134" s="40"/>
      <c r="C134" s="41"/>
      <c r="D134" s="234" t="s">
        <v>143</v>
      </c>
      <c r="E134" s="41"/>
      <c r="F134" s="239" t="s">
        <v>1004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83</v>
      </c>
    </row>
    <row r="135" s="2" customFormat="1" ht="16.5" customHeight="1">
      <c r="A135" s="39"/>
      <c r="B135" s="40"/>
      <c r="C135" s="220" t="s">
        <v>166</v>
      </c>
      <c r="D135" s="220" t="s">
        <v>136</v>
      </c>
      <c r="E135" s="221" t="s">
        <v>1005</v>
      </c>
      <c r="F135" s="222" t="s">
        <v>1006</v>
      </c>
      <c r="G135" s="223" t="s">
        <v>281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140</v>
      </c>
      <c r="AT135" s="232" t="s">
        <v>136</v>
      </c>
      <c r="AU135" s="232" t="s">
        <v>83</v>
      </c>
      <c r="AY135" s="18" t="s">
        <v>134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140</v>
      </c>
      <c r="BM135" s="232" t="s">
        <v>169</v>
      </c>
    </row>
    <row r="136" s="2" customFormat="1">
      <c r="A136" s="39"/>
      <c r="B136" s="40"/>
      <c r="C136" s="41"/>
      <c r="D136" s="234" t="s">
        <v>141</v>
      </c>
      <c r="E136" s="41"/>
      <c r="F136" s="235" t="s">
        <v>1006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83</v>
      </c>
    </row>
    <row r="137" s="2" customFormat="1">
      <c r="A137" s="39"/>
      <c r="B137" s="40"/>
      <c r="C137" s="41"/>
      <c r="D137" s="234" t="s">
        <v>143</v>
      </c>
      <c r="E137" s="41"/>
      <c r="F137" s="239" t="s">
        <v>1007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83</v>
      </c>
    </row>
    <row r="138" s="12" customFormat="1" ht="22.8" customHeight="1">
      <c r="A138" s="12"/>
      <c r="B138" s="204"/>
      <c r="C138" s="205"/>
      <c r="D138" s="206" t="s">
        <v>72</v>
      </c>
      <c r="E138" s="218" t="s">
        <v>1008</v>
      </c>
      <c r="F138" s="218" t="s">
        <v>1009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SUM(P139:P143)</f>
        <v>0</v>
      </c>
      <c r="Q138" s="212"/>
      <c r="R138" s="213">
        <f>SUM(R139:R143)</f>
        <v>0</v>
      </c>
      <c r="S138" s="212"/>
      <c r="T138" s="21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166</v>
      </c>
      <c r="AT138" s="216" t="s">
        <v>72</v>
      </c>
      <c r="AU138" s="216" t="s">
        <v>81</v>
      </c>
      <c r="AY138" s="215" t="s">
        <v>134</v>
      </c>
      <c r="BK138" s="217">
        <f>SUM(BK139:BK143)</f>
        <v>0</v>
      </c>
    </row>
    <row r="139" s="2" customFormat="1" ht="16.5" customHeight="1">
      <c r="A139" s="39"/>
      <c r="B139" s="40"/>
      <c r="C139" s="220" t="s">
        <v>156</v>
      </c>
      <c r="D139" s="220" t="s">
        <v>136</v>
      </c>
      <c r="E139" s="221" t="s">
        <v>1010</v>
      </c>
      <c r="F139" s="222" t="s">
        <v>1009</v>
      </c>
      <c r="G139" s="223" t="s">
        <v>281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140</v>
      </c>
      <c r="AT139" s="232" t="s">
        <v>136</v>
      </c>
      <c r="AU139" s="232" t="s">
        <v>83</v>
      </c>
      <c r="AY139" s="18" t="s">
        <v>134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81</v>
      </c>
      <c r="BK139" s="233">
        <f>ROUND(I139*H139,2)</f>
        <v>0</v>
      </c>
      <c r="BL139" s="18" t="s">
        <v>140</v>
      </c>
      <c r="BM139" s="232" t="s">
        <v>8</v>
      </c>
    </row>
    <row r="140" s="2" customFormat="1">
      <c r="A140" s="39"/>
      <c r="B140" s="40"/>
      <c r="C140" s="41"/>
      <c r="D140" s="234" t="s">
        <v>141</v>
      </c>
      <c r="E140" s="41"/>
      <c r="F140" s="235" t="s">
        <v>1009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141</v>
      </c>
      <c r="AU140" s="18" t="s">
        <v>83</v>
      </c>
    </row>
    <row r="141" s="2" customFormat="1">
      <c r="A141" s="39"/>
      <c r="B141" s="40"/>
      <c r="C141" s="41"/>
      <c r="D141" s="234" t="s">
        <v>143</v>
      </c>
      <c r="E141" s="41"/>
      <c r="F141" s="239" t="s">
        <v>1011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83</v>
      </c>
    </row>
    <row r="142" s="2" customFormat="1" ht="16.5" customHeight="1">
      <c r="A142" s="39"/>
      <c r="B142" s="40"/>
      <c r="C142" s="220" t="s">
        <v>177</v>
      </c>
      <c r="D142" s="220" t="s">
        <v>136</v>
      </c>
      <c r="E142" s="221" t="s">
        <v>1012</v>
      </c>
      <c r="F142" s="222" t="s">
        <v>1013</v>
      </c>
      <c r="G142" s="223" t="s">
        <v>339</v>
      </c>
      <c r="H142" s="224">
        <v>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140</v>
      </c>
      <c r="AT142" s="232" t="s">
        <v>136</v>
      </c>
      <c r="AU142" s="232" t="s">
        <v>83</v>
      </c>
      <c r="AY142" s="18" t="s">
        <v>134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140</v>
      </c>
      <c r="BM142" s="232" t="s">
        <v>180</v>
      </c>
    </row>
    <row r="143" s="2" customFormat="1">
      <c r="A143" s="39"/>
      <c r="B143" s="40"/>
      <c r="C143" s="41"/>
      <c r="D143" s="234" t="s">
        <v>141</v>
      </c>
      <c r="E143" s="41"/>
      <c r="F143" s="235" t="s">
        <v>1013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83</v>
      </c>
    </row>
    <row r="144" s="12" customFormat="1" ht="22.8" customHeight="1">
      <c r="A144" s="12"/>
      <c r="B144" s="204"/>
      <c r="C144" s="205"/>
      <c r="D144" s="206" t="s">
        <v>72</v>
      </c>
      <c r="E144" s="218" t="s">
        <v>1014</v>
      </c>
      <c r="F144" s="218" t="s">
        <v>1015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SUM(P145:P149)</f>
        <v>0</v>
      </c>
      <c r="Q144" s="212"/>
      <c r="R144" s="213">
        <f>SUM(R145:R149)</f>
        <v>0</v>
      </c>
      <c r="S144" s="212"/>
      <c r="T144" s="214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166</v>
      </c>
      <c r="AT144" s="216" t="s">
        <v>72</v>
      </c>
      <c r="AU144" s="216" t="s">
        <v>81</v>
      </c>
      <c r="AY144" s="215" t="s">
        <v>134</v>
      </c>
      <c r="BK144" s="217">
        <f>SUM(BK145:BK149)</f>
        <v>0</v>
      </c>
    </row>
    <row r="145" s="2" customFormat="1" ht="16.5" customHeight="1">
      <c r="A145" s="39"/>
      <c r="B145" s="40"/>
      <c r="C145" s="220" t="s">
        <v>162</v>
      </c>
      <c r="D145" s="220" t="s">
        <v>136</v>
      </c>
      <c r="E145" s="221" t="s">
        <v>1016</v>
      </c>
      <c r="F145" s="222" t="s">
        <v>1017</v>
      </c>
      <c r="G145" s="223" t="s">
        <v>281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140</v>
      </c>
      <c r="AT145" s="232" t="s">
        <v>136</v>
      </c>
      <c r="AU145" s="232" t="s">
        <v>83</v>
      </c>
      <c r="AY145" s="18" t="s">
        <v>134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81</v>
      </c>
      <c r="BK145" s="233">
        <f>ROUND(I145*H145,2)</f>
        <v>0</v>
      </c>
      <c r="BL145" s="18" t="s">
        <v>140</v>
      </c>
      <c r="BM145" s="232" t="s">
        <v>187</v>
      </c>
    </row>
    <row r="146" s="2" customFormat="1">
      <c r="A146" s="39"/>
      <c r="B146" s="40"/>
      <c r="C146" s="41"/>
      <c r="D146" s="234" t="s">
        <v>141</v>
      </c>
      <c r="E146" s="41"/>
      <c r="F146" s="235" t="s">
        <v>1017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83</v>
      </c>
    </row>
    <row r="147" s="2" customFormat="1" ht="16.5" customHeight="1">
      <c r="A147" s="39"/>
      <c r="B147" s="40"/>
      <c r="C147" s="220" t="s">
        <v>191</v>
      </c>
      <c r="D147" s="220" t="s">
        <v>136</v>
      </c>
      <c r="E147" s="221" t="s">
        <v>1018</v>
      </c>
      <c r="F147" s="222" t="s">
        <v>1019</v>
      </c>
      <c r="G147" s="223" t="s">
        <v>281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140</v>
      </c>
      <c r="AT147" s="232" t="s">
        <v>136</v>
      </c>
      <c r="AU147" s="232" t="s">
        <v>83</v>
      </c>
      <c r="AY147" s="18" t="s">
        <v>134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81</v>
      </c>
      <c r="BK147" s="233">
        <f>ROUND(I147*H147,2)</f>
        <v>0</v>
      </c>
      <c r="BL147" s="18" t="s">
        <v>140</v>
      </c>
      <c r="BM147" s="232" t="s">
        <v>194</v>
      </c>
    </row>
    <row r="148" s="2" customFormat="1">
      <c r="A148" s="39"/>
      <c r="B148" s="40"/>
      <c r="C148" s="41"/>
      <c r="D148" s="234" t="s">
        <v>141</v>
      </c>
      <c r="E148" s="41"/>
      <c r="F148" s="235" t="s">
        <v>1019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141</v>
      </c>
      <c r="AU148" s="18" t="s">
        <v>83</v>
      </c>
    </row>
    <row r="149" s="2" customFormat="1">
      <c r="A149" s="39"/>
      <c r="B149" s="40"/>
      <c r="C149" s="41"/>
      <c r="D149" s="234" t="s">
        <v>143</v>
      </c>
      <c r="E149" s="41"/>
      <c r="F149" s="239" t="s">
        <v>1020</v>
      </c>
      <c r="G149" s="41"/>
      <c r="H149" s="41"/>
      <c r="I149" s="236"/>
      <c r="J149" s="41"/>
      <c r="K149" s="41"/>
      <c r="L149" s="45"/>
      <c r="M149" s="262"/>
      <c r="N149" s="263"/>
      <c r="O149" s="264"/>
      <c r="P149" s="264"/>
      <c r="Q149" s="264"/>
      <c r="R149" s="264"/>
      <c r="S149" s="264"/>
      <c r="T149" s="265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83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udr1TNK2ITAsdSGjyquRCzrbQ8SJe1ZIbvynDfq4z3No8/uTGlFi6ITR4ZhDjhV0tddMx5IHp49mVoYmLR56iw==" hashValue="YTa1zen74WYVoEeaqDiEufogXlfTxxpgQ9TZ/+LRfGjXydyRCc/TXfX1MHNVm8+qslybo1qOcQJd2dQFCwPByg==" algorithmName="SHA-512" password="CC35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Hanzlová Kateřina, Ing.</dc:creator>
  <cp:lastModifiedBy>Hanzlová Kateřina, Ing.</cp:lastModifiedBy>
  <dcterms:created xsi:type="dcterms:W3CDTF">2025-01-14T14:25:51Z</dcterms:created>
  <dcterms:modified xsi:type="dcterms:W3CDTF">2025-01-14T14:25:58Z</dcterms:modified>
</cp:coreProperties>
</file>