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chlum\Documents\Rozpočty\akce 2025\muzeum plzen\"/>
    </mc:Choice>
  </mc:AlternateContent>
  <bookViews>
    <workbookView xWindow="0" yWindow="0" windowWidth="0" windowHeight="0"/>
  </bookViews>
  <sheets>
    <sheet name="Rekapitulace stavby" sheetId="1" r:id="rId1"/>
    <sheet name="00 - Vedlejší náklady" sheetId="2" r:id="rId2"/>
    <sheet name="01 - Stavební část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Vedlejší náklady'!$C$79:$K$91</definedName>
    <definedName name="_xlnm.Print_Area" localSheetId="1">'00 - Vedlejší náklady'!$C$4:$J$39,'00 - Vedlejší náklady'!$C$45:$J$61,'00 - Vedlejší náklady'!$C$67:$K$91</definedName>
    <definedName name="_xlnm.Print_Titles" localSheetId="1">'00 - Vedlejší náklady'!$79:$79</definedName>
    <definedName name="_xlnm._FilterDatabase" localSheetId="2" hidden="1">'01 - Stavební část'!$C$99:$K$877</definedName>
    <definedName name="_xlnm.Print_Area" localSheetId="2">'01 - Stavební část'!$C$4:$J$39,'01 - Stavební část'!$C$45:$J$81,'01 - Stavební část'!$C$87:$K$877</definedName>
    <definedName name="_xlnm.Print_Titles" localSheetId="2">'01 - Stavební část'!$99:$99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76"/>
  <c r="BH876"/>
  <c r="BG876"/>
  <c r="BF876"/>
  <c r="T876"/>
  <c r="R876"/>
  <c r="P876"/>
  <c r="BI875"/>
  <c r="BH875"/>
  <c r="BG875"/>
  <c r="BF875"/>
  <c r="T875"/>
  <c r="R875"/>
  <c r="P875"/>
  <c r="BI872"/>
  <c r="BH872"/>
  <c r="BG872"/>
  <c r="BF872"/>
  <c r="T872"/>
  <c r="R872"/>
  <c r="P872"/>
  <c r="BI871"/>
  <c r="BH871"/>
  <c r="BG871"/>
  <c r="BF871"/>
  <c r="T871"/>
  <c r="R871"/>
  <c r="P871"/>
  <c r="BI870"/>
  <c r="BH870"/>
  <c r="BG870"/>
  <c r="BF870"/>
  <c r="T870"/>
  <c r="R870"/>
  <c r="P870"/>
  <c r="BI869"/>
  <c r="BH869"/>
  <c r="BG869"/>
  <c r="BF869"/>
  <c r="T869"/>
  <c r="R869"/>
  <c r="P869"/>
  <c r="BI868"/>
  <c r="BH868"/>
  <c r="BG868"/>
  <c r="BF868"/>
  <c r="T868"/>
  <c r="R868"/>
  <c r="P868"/>
  <c r="BI867"/>
  <c r="BH867"/>
  <c r="BG867"/>
  <c r="BF867"/>
  <c r="T867"/>
  <c r="R867"/>
  <c r="P867"/>
  <c r="BI866"/>
  <c r="BH866"/>
  <c r="BG866"/>
  <c r="BF866"/>
  <c r="T866"/>
  <c r="R866"/>
  <c r="P866"/>
  <c r="BI865"/>
  <c r="BH865"/>
  <c r="BG865"/>
  <c r="BF865"/>
  <c r="T865"/>
  <c r="R865"/>
  <c r="P865"/>
  <c r="BI864"/>
  <c r="BH864"/>
  <c r="BG864"/>
  <c r="BF864"/>
  <c r="T864"/>
  <c r="R864"/>
  <c r="P864"/>
  <c r="BI863"/>
  <c r="BH863"/>
  <c r="BG863"/>
  <c r="BF863"/>
  <c r="T863"/>
  <c r="R863"/>
  <c r="P863"/>
  <c r="BI862"/>
  <c r="BH862"/>
  <c r="BG862"/>
  <c r="BF862"/>
  <c r="T862"/>
  <c r="R862"/>
  <c r="P862"/>
  <c r="BI861"/>
  <c r="BH861"/>
  <c r="BG861"/>
  <c r="BF861"/>
  <c r="T861"/>
  <c r="R861"/>
  <c r="P861"/>
  <c r="BI860"/>
  <c r="BH860"/>
  <c r="BG860"/>
  <c r="BF860"/>
  <c r="T860"/>
  <c r="R860"/>
  <c r="P860"/>
  <c r="BI859"/>
  <c r="BH859"/>
  <c r="BG859"/>
  <c r="BF859"/>
  <c r="T859"/>
  <c r="R859"/>
  <c r="P859"/>
  <c r="BI858"/>
  <c r="BH858"/>
  <c r="BG858"/>
  <c r="BF858"/>
  <c r="T858"/>
  <c r="R858"/>
  <c r="P858"/>
  <c r="BI857"/>
  <c r="BH857"/>
  <c r="BG857"/>
  <c r="BF857"/>
  <c r="T857"/>
  <c r="R857"/>
  <c r="P857"/>
  <c r="BI856"/>
  <c r="BH856"/>
  <c r="BG856"/>
  <c r="BF856"/>
  <c r="T856"/>
  <c r="R856"/>
  <c r="P856"/>
  <c r="BI855"/>
  <c r="BH855"/>
  <c r="BG855"/>
  <c r="BF855"/>
  <c r="T855"/>
  <c r="R855"/>
  <c r="P855"/>
  <c r="BI854"/>
  <c r="BH854"/>
  <c r="BG854"/>
  <c r="BF854"/>
  <c r="T854"/>
  <c r="R854"/>
  <c r="P854"/>
  <c r="BI853"/>
  <c r="BH853"/>
  <c r="BG853"/>
  <c r="BF853"/>
  <c r="T853"/>
  <c r="R853"/>
  <c r="P853"/>
  <c r="BI852"/>
  <c r="BH852"/>
  <c r="BG852"/>
  <c r="BF852"/>
  <c r="T852"/>
  <c r="R852"/>
  <c r="P852"/>
  <c r="BI851"/>
  <c r="BH851"/>
  <c r="BG851"/>
  <c r="BF851"/>
  <c r="T851"/>
  <c r="R851"/>
  <c r="P851"/>
  <c r="BI847"/>
  <c r="BH847"/>
  <c r="BG847"/>
  <c r="BF847"/>
  <c r="T847"/>
  <c r="R847"/>
  <c r="P847"/>
  <c r="BI844"/>
  <c r="BH844"/>
  <c r="BG844"/>
  <c r="BF844"/>
  <c r="T844"/>
  <c r="R844"/>
  <c r="P844"/>
  <c r="BI842"/>
  <c r="BH842"/>
  <c r="BG842"/>
  <c r="BF842"/>
  <c r="T842"/>
  <c r="R842"/>
  <c r="P842"/>
  <c r="BI768"/>
  <c r="BH768"/>
  <c r="BG768"/>
  <c r="BF768"/>
  <c r="T768"/>
  <c r="R768"/>
  <c r="P768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3"/>
  <c r="BH683"/>
  <c r="BG683"/>
  <c r="BF683"/>
  <c r="T683"/>
  <c r="R683"/>
  <c r="P683"/>
  <c r="BI682"/>
  <c r="BH682"/>
  <c r="BG682"/>
  <c r="BF682"/>
  <c r="T682"/>
  <c r="R682"/>
  <c r="P682"/>
  <c r="BI681"/>
  <c r="BH681"/>
  <c r="BG681"/>
  <c r="BF681"/>
  <c r="T681"/>
  <c r="R681"/>
  <c r="P681"/>
  <c r="BI680"/>
  <c r="BH680"/>
  <c r="BG680"/>
  <c r="BF680"/>
  <c r="T680"/>
  <c r="R680"/>
  <c r="P680"/>
  <c r="BI679"/>
  <c r="BH679"/>
  <c r="BG679"/>
  <c r="BF679"/>
  <c r="T679"/>
  <c r="R679"/>
  <c r="P679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5"/>
  <c r="BH675"/>
  <c r="BG675"/>
  <c r="BF675"/>
  <c r="T675"/>
  <c r="R675"/>
  <c r="P675"/>
  <c r="BI674"/>
  <c r="BH674"/>
  <c r="BG674"/>
  <c r="BF674"/>
  <c r="T674"/>
  <c r="R674"/>
  <c r="P674"/>
  <c r="BI673"/>
  <c r="BH673"/>
  <c r="BG673"/>
  <c r="BF673"/>
  <c r="T673"/>
  <c r="R673"/>
  <c r="P673"/>
  <c r="BI672"/>
  <c r="BH672"/>
  <c r="BG672"/>
  <c r="BF672"/>
  <c r="T672"/>
  <c r="R672"/>
  <c r="P672"/>
  <c r="BI671"/>
  <c r="BH671"/>
  <c r="BG671"/>
  <c r="BF671"/>
  <c r="T671"/>
  <c r="R671"/>
  <c r="P671"/>
  <c r="BI668"/>
  <c r="BH668"/>
  <c r="BG668"/>
  <c r="BF668"/>
  <c r="T668"/>
  <c r="R668"/>
  <c r="P668"/>
  <c r="BI667"/>
  <c r="BH667"/>
  <c r="BG667"/>
  <c r="BF667"/>
  <c r="T667"/>
  <c r="R667"/>
  <c r="P667"/>
  <c r="BI666"/>
  <c r="BH666"/>
  <c r="BG666"/>
  <c r="BF666"/>
  <c r="T666"/>
  <c r="R666"/>
  <c r="P666"/>
  <c r="BI626"/>
  <c r="BH626"/>
  <c r="BG626"/>
  <c r="BF626"/>
  <c r="T626"/>
  <c r="R626"/>
  <c r="P626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81"/>
  <c r="BH581"/>
  <c r="BG581"/>
  <c r="BF581"/>
  <c r="T581"/>
  <c r="R581"/>
  <c r="P581"/>
  <c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4"/>
  <c r="BH574"/>
  <c r="BG574"/>
  <c r="BF574"/>
  <c r="T574"/>
  <c r="R574"/>
  <c r="P574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3"/>
  <c r="BH563"/>
  <c r="BG563"/>
  <c r="BF563"/>
  <c r="T563"/>
  <c r="R563"/>
  <c r="P563"/>
  <c r="BI562"/>
  <c r="BH562"/>
  <c r="BG562"/>
  <c r="BF562"/>
  <c r="T562"/>
  <c r="R562"/>
  <c r="P562"/>
  <c r="BI561"/>
  <c r="BH561"/>
  <c r="BG561"/>
  <c r="BF561"/>
  <c r="T561"/>
  <c r="R561"/>
  <c r="P561"/>
  <c r="BI560"/>
  <c r="BH560"/>
  <c r="BG560"/>
  <c r="BF560"/>
  <c r="T560"/>
  <c r="R560"/>
  <c r="P560"/>
  <c r="BI559"/>
  <c r="BH559"/>
  <c r="BG559"/>
  <c r="BF559"/>
  <c r="T559"/>
  <c r="R559"/>
  <c r="P559"/>
  <c r="BI558"/>
  <c r="BH558"/>
  <c r="BG558"/>
  <c r="BF558"/>
  <c r="T558"/>
  <c r="R558"/>
  <c r="P558"/>
  <c r="BI557"/>
  <c r="BH557"/>
  <c r="BG557"/>
  <c r="BF557"/>
  <c r="T557"/>
  <c r="R557"/>
  <c r="P557"/>
  <c r="BI553"/>
  <c r="BH553"/>
  <c r="BG553"/>
  <c r="BF553"/>
  <c r="T553"/>
  <c r="T552"/>
  <c r="R553"/>
  <c r="R552"/>
  <c r="P553"/>
  <c r="P552"/>
  <c r="BI550"/>
  <c r="BH550"/>
  <c r="BG550"/>
  <c r="BF550"/>
  <c r="T550"/>
  <c r="R550"/>
  <c r="P550"/>
  <c r="BI548"/>
  <c r="BH548"/>
  <c r="BG548"/>
  <c r="BF548"/>
  <c r="T548"/>
  <c r="R548"/>
  <c r="P548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6"/>
  <c r="BH536"/>
  <c r="BG536"/>
  <c r="BF536"/>
  <c r="T536"/>
  <c r="T461"/>
  <c r="R536"/>
  <c r="R461"/>
  <c r="P536"/>
  <c r="P461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4"/>
  <c r="BH424"/>
  <c r="BG424"/>
  <c r="BF424"/>
  <c r="T424"/>
  <c r="R424"/>
  <c r="P424"/>
  <c r="BI422"/>
  <c r="BH422"/>
  <c r="BG422"/>
  <c r="BF422"/>
  <c r="T422"/>
  <c r="R422"/>
  <c r="P422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341"/>
  <c r="BH341"/>
  <c r="BG341"/>
  <c r="BF341"/>
  <c r="T341"/>
  <c r="R341"/>
  <c r="P341"/>
  <c r="BI267"/>
  <c r="BH267"/>
  <c r="BG267"/>
  <c r="BF267"/>
  <c r="T267"/>
  <c r="R267"/>
  <c r="P267"/>
  <c r="BI193"/>
  <c r="BH193"/>
  <c r="BG193"/>
  <c r="BF193"/>
  <c r="T193"/>
  <c r="R193"/>
  <c r="P193"/>
  <c r="BI186"/>
  <c r="BH186"/>
  <c r="BG186"/>
  <c r="BF186"/>
  <c r="T186"/>
  <c r="R186"/>
  <c r="P186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F94"/>
  <c r="E92"/>
  <c r="F52"/>
  <c r="E50"/>
  <c r="J24"/>
  <c r="E24"/>
  <c r="J97"/>
  <c r="J23"/>
  <c r="J21"/>
  <c r="E21"/>
  <c r="J96"/>
  <c r="J20"/>
  <c r="J18"/>
  <c r="E18"/>
  <c r="F55"/>
  <c r="J17"/>
  <c r="J15"/>
  <c r="E15"/>
  <c r="F96"/>
  <c r="J14"/>
  <c r="J12"/>
  <c r="J94"/>
  <c r="E7"/>
  <c r="E90"/>
  <c i="2" r="J37"/>
  <c r="J36"/>
  <c i="1" r="AY55"/>
  <c i="2" r="J35"/>
  <c i="1" r="AX55"/>
  <c i="2"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F74"/>
  <c r="E72"/>
  <c r="F52"/>
  <c r="E50"/>
  <c r="J24"/>
  <c r="E24"/>
  <c r="J77"/>
  <c r="J23"/>
  <c r="J21"/>
  <c r="E21"/>
  <c r="J76"/>
  <c r="J20"/>
  <c r="J18"/>
  <c r="E18"/>
  <c r="F77"/>
  <c r="J17"/>
  <c r="J15"/>
  <c r="E15"/>
  <c r="F76"/>
  <c r="J14"/>
  <c r="J12"/>
  <c r="J74"/>
  <c r="E7"/>
  <c r="E70"/>
  <c i="1" r="L50"/>
  <c r="AM50"/>
  <c r="AM49"/>
  <c r="L49"/>
  <c r="AM47"/>
  <c r="L47"/>
  <c r="L45"/>
  <c r="L44"/>
  <c i="2" r="BK88"/>
  <c i="3" r="BK548"/>
  <c r="J186"/>
  <c r="J668"/>
  <c r="BK560"/>
  <c r="J442"/>
  <c r="J684"/>
  <c r="J566"/>
  <c r="J844"/>
  <c r="BK844"/>
  <c r="J863"/>
  <c r="BK424"/>
  <c r="J112"/>
  <c r="J558"/>
  <c r="J687"/>
  <c r="J681"/>
  <c r="BK446"/>
  <c r="BK566"/>
  <c r="BK557"/>
  <c r="BK439"/>
  <c r="BK550"/>
  <c r="J550"/>
  <c r="J685"/>
  <c r="BK606"/>
  <c r="BK593"/>
  <c r="BK674"/>
  <c r="J600"/>
  <c r="J193"/>
  <c i="2" r="BK86"/>
  <c i="3" r="BK671"/>
  <c r="BK854"/>
  <c r="BK193"/>
  <c r="J852"/>
  <c r="BK580"/>
  <c r="BK600"/>
  <c r="J585"/>
  <c r="BK341"/>
  <c i="2" r="F34"/>
  <c i="3" r="J622"/>
  <c r="J601"/>
  <c r="J620"/>
  <c r="J857"/>
  <c r="BK687"/>
  <c r="J619"/>
  <c r="BK869"/>
  <c r="J865"/>
  <c r="J677"/>
  <c r="BK585"/>
  <c r="J543"/>
  <c r="J617"/>
  <c r="BK667"/>
  <c r="BK112"/>
  <c r="BK842"/>
  <c r="BK673"/>
  <c r="J446"/>
  <c r="J672"/>
  <c r="J559"/>
  <c r="BK864"/>
  <c r="BK536"/>
  <c r="BK429"/>
  <c r="J541"/>
  <c i="2" r="J88"/>
  <c i="3" r="J341"/>
  <c r="BK686"/>
  <c r="BK876"/>
  <c r="J599"/>
  <c r="J667"/>
  <c r="BK267"/>
  <c r="J603"/>
  <c r="J457"/>
  <c r="J545"/>
  <c r="BK668"/>
  <c r="BK683"/>
  <c r="BK582"/>
  <c r="J439"/>
  <c r="J683"/>
  <c r="J462"/>
  <c r="J536"/>
  <c r="BK559"/>
  <c r="J853"/>
  <c r="BK562"/>
  <c r="J692"/>
  <c r="BK616"/>
  <c r="BK866"/>
  <c r="J675"/>
  <c r="J548"/>
  <c r="J422"/>
  <c r="BK618"/>
  <c r="BK543"/>
  <c r="BK597"/>
  <c r="J429"/>
  <c r="J616"/>
  <c r="BK601"/>
  <c i="2" r="F37"/>
  <c i="3" r="BK690"/>
  <c r="BK857"/>
  <c i="2" r="BK84"/>
  <c i="3" r="J855"/>
  <c r="BK847"/>
  <c r="J592"/>
  <c r="BK595"/>
  <c r="J768"/>
  <c i="2" r="F36"/>
  <c i="3" r="BK852"/>
  <c r="J674"/>
  <c r="J584"/>
  <c i="2" r="J90"/>
  <c i="3" r="J856"/>
  <c r="J673"/>
  <c r="J623"/>
  <c r="BK679"/>
  <c r="BK675"/>
  <c r="BK615"/>
  <c r="BK598"/>
  <c r="J562"/>
  <c r="BK586"/>
  <c r="BK870"/>
  <c r="J582"/>
  <c r="J686"/>
  <c r="J610"/>
  <c r="BK584"/>
  <c r="J596"/>
  <c r="J588"/>
  <c r="BK861"/>
  <c r="J593"/>
  <c r="BK682"/>
  <c r="J666"/>
  <c r="J851"/>
  <c r="BK858"/>
  <c r="J574"/>
  <c r="BK862"/>
  <c r="J613"/>
  <c r="BK617"/>
  <c r="J553"/>
  <c r="BK867"/>
  <c r="J581"/>
  <c r="J671"/>
  <c r="BK863"/>
  <c r="BK851"/>
  <c r="BK680"/>
  <c r="J607"/>
  <c r="BK875"/>
  <c r="J618"/>
  <c r="BK607"/>
  <c r="J609"/>
  <c r="BK434"/>
  <c r="J424"/>
  <c r="BK666"/>
  <c r="J444"/>
  <c r="BK558"/>
  <c r="BK432"/>
  <c r="J854"/>
  <c r="J678"/>
  <c r="J418"/>
  <c r="BK565"/>
  <c r="BK856"/>
  <c r="BK578"/>
  <c r="BK462"/>
  <c r="BK768"/>
  <c r="J612"/>
  <c r="BK694"/>
  <c r="J680"/>
  <c r="BK612"/>
  <c r="BK561"/>
  <c r="BK444"/>
  <c r="BK588"/>
  <c i="2" r="J86"/>
  <c i="3" r="J847"/>
  <c r="BK591"/>
  <c r="BK685"/>
  <c r="J602"/>
  <c r="J875"/>
  <c i="2" r="J34"/>
  <c i="3" r="J560"/>
  <c r="J679"/>
  <c r="BK621"/>
  <c r="BK594"/>
  <c r="BK103"/>
  <c r="BK860"/>
  <c r="J564"/>
  <c r="J557"/>
  <c r="BK567"/>
  <c r="J626"/>
  <c r="BK855"/>
  <c r="J583"/>
  <c r="BK117"/>
  <c r="BK865"/>
  <c r="BK678"/>
  <c r="BK186"/>
  <c r="J690"/>
  <c r="BK871"/>
  <c i="2" r="J84"/>
  <c i="3" r="BK602"/>
  <c r="BK599"/>
  <c r="J107"/>
  <c r="BK107"/>
  <c r="J434"/>
  <c r="J842"/>
  <c r="J871"/>
  <c r="J415"/>
  <c r="BK563"/>
  <c r="BK608"/>
  <c r="J606"/>
  <c r="BK541"/>
  <c r="J267"/>
  <c i="2" r="F35"/>
  <c i="3" r="BK422"/>
  <c r="BK614"/>
  <c r="BK545"/>
  <c i="2" r="BK82"/>
  <c i="3" r="BK452"/>
  <c r="BK610"/>
  <c r="BK603"/>
  <c r="J867"/>
  <c r="BK581"/>
  <c r="J579"/>
  <c r="BK418"/>
  <c r="BK623"/>
  <c r="J580"/>
  <c r="J567"/>
  <c r="J565"/>
  <c r="BK417"/>
  <c r="J615"/>
  <c r="J578"/>
  <c r="BK626"/>
  <c i="1" r="AS54"/>
  <c i="3" r="BK868"/>
  <c r="BK620"/>
  <c r="J563"/>
  <c r="BK853"/>
  <c r="BK596"/>
  <c r="J432"/>
  <c r="BK681"/>
  <c r="J866"/>
  <c r="J870"/>
  <c r="BK872"/>
  <c r="J859"/>
  <c r="BK415"/>
  <c r="BK564"/>
  <c r="J117"/>
  <c r="J872"/>
  <c r="J864"/>
  <c r="BK592"/>
  <c r="J868"/>
  <c r="BK121"/>
  <c r="J597"/>
  <c r="J449"/>
  <c r="J862"/>
  <c r="J869"/>
  <c r="J591"/>
  <c r="J861"/>
  <c r="J876"/>
  <c r="J608"/>
  <c r="BK579"/>
  <c r="J860"/>
  <c r="J586"/>
  <c r="BK613"/>
  <c i="2" r="BK90"/>
  <c i="3" r="J682"/>
  <c r="BK684"/>
  <c r="J611"/>
  <c r="BK553"/>
  <c r="BK611"/>
  <c r="J621"/>
  <c r="J676"/>
  <c r="J452"/>
  <c r="BK574"/>
  <c r="BK449"/>
  <c r="J103"/>
  <c r="J598"/>
  <c i="2" r="J82"/>
  <c i="3" r="J561"/>
  <c r="BK457"/>
  <c r="J594"/>
  <c r="BK619"/>
  <c r="BK859"/>
  <c r="BK622"/>
  <c r="BK672"/>
  <c r="BK692"/>
  <c r="J858"/>
  <c r="J417"/>
  <c r="BK676"/>
  <c r="J595"/>
  <c r="BK609"/>
  <c r="BK583"/>
  <c r="J694"/>
  <c r="BK677"/>
  <c r="J614"/>
  <c r="J121"/>
  <c r="BK442"/>
  <c l="1" r="R111"/>
  <c r="T111"/>
  <c r="T556"/>
  <c r="BK605"/>
  <c r="J605"/>
  <c r="J73"/>
  <c r="BK625"/>
  <c r="J625"/>
  <c r="J74"/>
  <c r="T540"/>
  <c r="R590"/>
  <c r="R605"/>
  <c r="P625"/>
  <c r="P670"/>
  <c i="2" r="BK81"/>
  <c r="J81"/>
  <c r="J60"/>
  <c r="R81"/>
  <c r="R80"/>
  <c i="3" r="BK120"/>
  <c r="J120"/>
  <c r="J63"/>
  <c r="BK414"/>
  <c r="J414"/>
  <c r="J64"/>
  <c r="R414"/>
  <c r="R423"/>
  <c r="P451"/>
  <c r="R540"/>
  <c r="P590"/>
  <c r="P605"/>
  <c r="T625"/>
  <c r="R670"/>
  <c r="T120"/>
  <c r="T414"/>
  <c r="T423"/>
  <c r="R451"/>
  <c r="BK556"/>
  <c r="J556"/>
  <c r="J71"/>
  <c r="T689"/>
  <c r="P850"/>
  <c r="BK102"/>
  <c r="J102"/>
  <c r="J61"/>
  <c r="P111"/>
  <c r="P556"/>
  <c r="R689"/>
  <c r="R850"/>
  <c r="BK874"/>
  <c r="J874"/>
  <c r="J80"/>
  <c i="2" r="P81"/>
  <c r="P80"/>
  <c i="1" r="AU55"/>
  <c i="2" r="T81"/>
  <c r="T80"/>
  <c i="3" r="P102"/>
  <c r="R102"/>
  <c r="T102"/>
  <c r="BK111"/>
  <c r="J111"/>
  <c r="J62"/>
  <c r="R120"/>
  <c r="BK423"/>
  <c r="J423"/>
  <c r="J65"/>
  <c r="BK451"/>
  <c r="J451"/>
  <c r="J66"/>
  <c r="T451"/>
  <c r="P540"/>
  <c r="BK590"/>
  <c r="J590"/>
  <c r="J72"/>
  <c r="BK689"/>
  <c r="J689"/>
  <c r="J76"/>
  <c r="P843"/>
  <c r="BK850"/>
  <c r="J850"/>
  <c r="J78"/>
  <c r="P874"/>
  <c r="P873"/>
  <c r="R556"/>
  <c r="T590"/>
  <c r="T605"/>
  <c r="R625"/>
  <c r="BK670"/>
  <c r="J670"/>
  <c r="J75"/>
  <c r="T670"/>
  <c r="BK843"/>
  <c r="J843"/>
  <c r="J77"/>
  <c r="T850"/>
  <c r="R874"/>
  <c r="R873"/>
  <c r="P120"/>
  <c r="P414"/>
  <c r="P423"/>
  <c r="BK540"/>
  <c r="J540"/>
  <c r="J68"/>
  <c r="P689"/>
  <c r="R843"/>
  <c r="T843"/>
  <c r="T874"/>
  <c r="T873"/>
  <c r="BK461"/>
  <c r="J461"/>
  <c r="J67"/>
  <c r="BK552"/>
  <c r="J552"/>
  <c r="J69"/>
  <c r="J54"/>
  <c r="F97"/>
  <c r="BE267"/>
  <c r="BE422"/>
  <c r="BE541"/>
  <c r="BE553"/>
  <c r="BE584"/>
  <c r="BE585"/>
  <c r="BE594"/>
  <c r="BE600"/>
  <c r="BE676"/>
  <c r="BE680"/>
  <c r="BE852"/>
  <c r="BE859"/>
  <c r="BE860"/>
  <c r="BE864"/>
  <c r="BE867"/>
  <c r="BE870"/>
  <c r="BE871"/>
  <c r="BE872"/>
  <c r="BE875"/>
  <c r="BE876"/>
  <c r="E48"/>
  <c r="BE417"/>
  <c r="BE434"/>
  <c r="BE444"/>
  <c r="BE452"/>
  <c r="BE558"/>
  <c r="BE562"/>
  <c r="BE563"/>
  <c r="BE566"/>
  <c r="BE574"/>
  <c r="BE579"/>
  <c r="BE592"/>
  <c r="BE596"/>
  <c r="BE607"/>
  <c r="BE608"/>
  <c r="BE615"/>
  <c r="BE668"/>
  <c r="BE673"/>
  <c r="BE674"/>
  <c r="BE865"/>
  <c i="2" r="BK80"/>
  <c r="J80"/>
  <c r="J59"/>
  <c i="3" r="J52"/>
  <c r="BE193"/>
  <c r="BE418"/>
  <c r="BE424"/>
  <c r="BE429"/>
  <c r="BE446"/>
  <c r="BE449"/>
  <c r="BE457"/>
  <c r="BE462"/>
  <c r="BE564"/>
  <c r="BE582"/>
  <c r="BE583"/>
  <c r="BE586"/>
  <c r="BE588"/>
  <c r="BE597"/>
  <c r="BE609"/>
  <c r="BE622"/>
  <c r="BE626"/>
  <c r="BE679"/>
  <c r="BE681"/>
  <c r="BE685"/>
  <c r="BE842"/>
  <c r="BE851"/>
  <c r="BE857"/>
  <c r="BE863"/>
  <c r="BE866"/>
  <c r="BE869"/>
  <c r="BE103"/>
  <c r="BE107"/>
  <c r="BE432"/>
  <c r="BE439"/>
  <c r="BE545"/>
  <c r="BE561"/>
  <c r="BE567"/>
  <c r="BE578"/>
  <c r="BE612"/>
  <c r="BE616"/>
  <c r="BE617"/>
  <c r="BE620"/>
  <c r="BE621"/>
  <c r="BE672"/>
  <c r="BE684"/>
  <c r="BE687"/>
  <c r="BE694"/>
  <c r="BE862"/>
  <c r="BE117"/>
  <c r="BE442"/>
  <c r="BE557"/>
  <c r="BE565"/>
  <c r="BE599"/>
  <c r="BE601"/>
  <c r="BE692"/>
  <c r="BE861"/>
  <c r="BE186"/>
  <c r="BE581"/>
  <c r="BE593"/>
  <c r="BE595"/>
  <c r="BE598"/>
  <c r="BE602"/>
  <c r="BE603"/>
  <c r="BE618"/>
  <c r="BE678"/>
  <c r="BE682"/>
  <c r="BE844"/>
  <c r="BE853"/>
  <c r="BE854"/>
  <c r="BE855"/>
  <c r="BE856"/>
  <c r="BE868"/>
  <c r="J55"/>
  <c r="BE112"/>
  <c r="BE121"/>
  <c r="BE536"/>
  <c r="BE543"/>
  <c r="BE548"/>
  <c r="BE550"/>
  <c r="BE560"/>
  <c r="BE610"/>
  <c r="BE611"/>
  <c r="BE613"/>
  <c r="BE614"/>
  <c r="BE671"/>
  <c r="BE677"/>
  <c r="BE686"/>
  <c r="BE690"/>
  <c r="BE768"/>
  <c r="F54"/>
  <c r="BE341"/>
  <c r="BE415"/>
  <c r="BE559"/>
  <c r="BE580"/>
  <c r="BE591"/>
  <c r="BE606"/>
  <c r="BE619"/>
  <c r="BE623"/>
  <c r="BE666"/>
  <c r="BE667"/>
  <c r="BE675"/>
  <c r="BE683"/>
  <c r="BE847"/>
  <c r="BE858"/>
  <c i="2" r="E48"/>
  <c r="J52"/>
  <c r="F54"/>
  <c r="J54"/>
  <c r="F55"/>
  <c r="J55"/>
  <c r="BE82"/>
  <c r="BE84"/>
  <c r="BE86"/>
  <c r="BE88"/>
  <c r="BE90"/>
  <c i="1" r="BB55"/>
  <c r="AW55"/>
  <c r="BA55"/>
  <c r="BC55"/>
  <c r="BD55"/>
  <c i="3" r="J34"/>
  <c i="1" r="AW56"/>
  <c i="3" r="F36"/>
  <c i="1" r="BC56"/>
  <c r="BC54"/>
  <c r="W32"/>
  <c i="3" r="F37"/>
  <c i="1" r="BD56"/>
  <c r="BD54"/>
  <c r="W33"/>
  <c i="3" r="F35"/>
  <c i="1" r="BB56"/>
  <c r="BB54"/>
  <c r="W31"/>
  <c i="3" r="F34"/>
  <c i="1" r="BA56"/>
  <c r="BA54"/>
  <c r="W30"/>
  <c i="3" l="1" r="T101"/>
  <c r="R555"/>
  <c r="P101"/>
  <c r="R101"/>
  <c r="R100"/>
  <c r="P555"/>
  <c r="P100"/>
  <c i="1" r="AU56"/>
  <c i="3" r="T555"/>
  <c r="T100"/>
  <c r="BK555"/>
  <c r="J555"/>
  <c r="J70"/>
  <c r="BK873"/>
  <c r="J873"/>
  <c r="J79"/>
  <c r="BK101"/>
  <c r="J101"/>
  <c r="J60"/>
  <c r="F33"/>
  <c i="1" r="AZ56"/>
  <c i="2" r="J33"/>
  <c i="1" r="AV55"/>
  <c r="AT55"/>
  <c r="AW54"/>
  <c r="AK30"/>
  <c i="2" r="J30"/>
  <c i="1" r="AG55"/>
  <c r="AY54"/>
  <c i="3" r="J33"/>
  <c i="1" r="AV56"/>
  <c r="AT56"/>
  <c r="AX54"/>
  <c r="AU54"/>
  <c i="2" r="F33"/>
  <c i="1" r="AZ55"/>
  <c i="3" l="1" r="BK100"/>
  <c r="J100"/>
  <c i="1" r="AN55"/>
  <c i="2" r="J39"/>
  <c i="3" r="J30"/>
  <c i="1" r="AG56"/>
  <c r="AZ54"/>
  <c r="W29"/>
  <c i="3" l="1" r="J39"/>
  <c r="J59"/>
  <c i="1" r="AN56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<sst xmlns="http://schemas.openxmlformats.org/spreadsheetml/2006/main">
  <si>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</si>
  <si>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</si>
  <si>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</si>
  <si>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</si>
  <si>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</si>
  <si>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{7e6a0290-7419-43fc-8ce8-90f72eefd669}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</si>
  <si>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</si>
  <si>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</si>
  <si>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</si>
  <si>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</si>
  <si>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</si>
  <si>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</si>
  <si>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</si>
  <si>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</si>
  <si>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453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</si>
  <si>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</si>
  <si>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</si>
  <si>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Zpč. muzeum v Plzni - Stavební úpravy uliční fasády - střed</t>
  </si>
  <si>
    <t>KSO:</t>
  </si>
  <si>
    <t/>
  </si>
  <si>
    <t>CC-CZ:</t>
  </si>
  <si>
    <t>Místo:</t>
  </si>
  <si>
    <t xml:space="preserve"> </t>
  </si>
  <si>
    <t>Datum:</t>
  </si>
  <si>
    <t>23. 1. 2025</t>
  </si>
  <si>
    <t>Zadavatel:</t>
  </si>
  <si>
    <t>IČ:</t>
  </si>
  <si>
    <t>Západočeské muzeum v Plzni, přísp. org.</t>
  </si>
  <si>
    <t>DIČ:</t>
  </si>
  <si>
    <t>Účastník:</t>
  </si>
  <si>
    <t>Vyplň údaj</t>
  </si>
  <si>
    <t>Projektant:</t>
  </si>
  <si>
    <t>Ateliér Soukup Opl Švehla s.r.o.</t>
  </si>
  <si>
    <t>True</t>
  </si>
  <si>
    <t>Zpracovatel:</t>
  </si>
  <si>
    <t>Tomáš Chlumecký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</si>
  <si>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</si>
  <si>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</si>
  <si>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</si>
  <si>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</si>
  <si>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</si>
  <si>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</si>
  <si>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</si>
  <si>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</si>
  <si>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</si>
  <si>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</si>
  <si>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</si>
  <si>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</si>
  <si>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</si>
  <si>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</si>
  <si>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</si>
  <si>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</si>
  <si>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</si>
  <si>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</si>
  <si>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</si>
  <si>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</si>
  <si>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</si>
  <si>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</si>
  <si>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</si>
  <si>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</si>
  <si>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</si>
  <si>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</si>
  <si>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</si>
  <si>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</si>
  <si>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</si>
  <si>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</si>
  <si>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</si>
  <si>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</si>
  <si>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</si>
  <si>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</si>
  <si>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</si>
  <si>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</si>
  <si>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</si>
  <si>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</si>
  <si>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</si>
  <si>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</si>
  <si>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</si>
  <si>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</si>
  <si>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náklady</t>
  </si>
  <si>
    <t>VON</t>
  </si>
  <si>
    <t>1</t>
  </si>
  <si>
    <t>{8fafbb4d-dcd2-4d96-af69-a3296ebc66bd}</t>
  </si>
  <si>
    <t>2</t>
  </si>
  <si>
    <t>01</t>
  </si>
  <si>
    <t>Stavební část</t>
  </si>
  <si>
    <t>STA</t>
  </si>
  <si>
    <t>{b0b3be74-84a6-4ab3-972e-cff050da6fe5}</t>
  </si>
  <si>
    <t>KRYCÍ LIST SOUPISU PRACÍ</t>
  </si>
  <si>
    <t>Objekt:</t>
  </si>
  <si>
    <t>00 - Vedlejší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</si>
  <si>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</si>
  <si>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</si>
  <si>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</si>
  <si>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</si>
  <si>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</si>
  <si>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</si>
  <si>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</si>
  <si>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</si>
  <si>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</si>
  <si>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</si>
  <si>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</si>
  <si>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</si>
  <si>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</si>
  <si>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</si>
  <si>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</si>
  <si>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</si>
  <si>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</si>
  <si>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</si>
  <si>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</si>
  <si>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</si>
  <si>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</si>
  <si>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</si>
  <si>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</si>
  <si>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030001000</t>
  </si>
  <si>
    <t>Zařízení staveniště</t>
  </si>
  <si>
    <t>Kč</t>
  </si>
  <si>
    <t>CS ÚRS 2024 01</t>
  </si>
  <si>
    <t>1024</t>
  </si>
  <si>
    <t>-561481064</t>
  </si>
  <si>
    <t>Online PSC</t>
  </si>
  <si>
    <t>https://podminky.urs.cz/item/CS_URS_2024_01/030001000</t>
  </si>
  <si>
    <t>045002000</t>
  </si>
  <si>
    <t>Kompletační a koordinační činnost</t>
  </si>
  <si>
    <t>-39746466</t>
  </si>
  <si>
    <t>https://podminky.urs.cz/item/CS_URS_2024_01/045002000</t>
  </si>
  <si>
    <t>3</t>
  </si>
  <si>
    <t>031303000</t>
  </si>
  <si>
    <t>Náklady na zábor pozemku</t>
  </si>
  <si>
    <t>1238619358</t>
  </si>
  <si>
    <t>https://podminky.urs.cz/item/CS_URS_2024_01/031303000</t>
  </si>
  <si>
    <t>4</t>
  </si>
  <si>
    <t>034603000</t>
  </si>
  <si>
    <t>Ostraha staveniště</t>
  </si>
  <si>
    <t>-1977899428</t>
  </si>
  <si>
    <t>https://podminky.urs.cz/item/CS_URS_2024_01/034603000</t>
  </si>
  <si>
    <t>034503000</t>
  </si>
  <si>
    <t>Informační tabule na staveništi</t>
  </si>
  <si>
    <t>312625123</t>
  </si>
  <si>
    <t>https://podminky.urs.cz/item/CS_URS_2024_01/034503000</t>
  </si>
  <si>
    <t>01 - Stavební část</t>
  </si>
  <si>
    <t xml:space="preserve">HSV - Práce a dodávky HSV   </t>
  </si>
  <si>
    <t xml:space="preserve">    3 - Svislé a kompletní konstrukce   </t>
  </si>
  <si>
    <t xml:space="preserve">    61 - Upravy povrchů vnitřní   </t>
  </si>
  <si>
    <t xml:space="preserve">    62 - Upravy povrchů vnější   </t>
  </si>
  <si>
    <t xml:space="preserve">    9 - Ostatní  práce   </t>
  </si>
  <si>
    <t xml:space="preserve">    94 - Lešení a stavební výtahy   </t>
  </si>
  <si>
    <t xml:space="preserve">    95 - Dokončovací kce na pozem.stav.   </t>
  </si>
  <si>
    <t xml:space="preserve">    97 - Prorážení otvorů   </t>
  </si>
  <si>
    <t xml:space="preserve">    997 - Doprava suti a vybouraných hmot</t>
  </si>
  <si>
    <t xml:space="preserve">    998 - Přesun hmot</t>
  </si>
  <si>
    <t xml:space="preserve">PSV - Práce a dodávky PSV   </t>
  </si>
  <si>
    <t xml:space="preserve">    764 - Konstrukce klempířské   </t>
  </si>
  <si>
    <t xml:space="preserve">    766 - Konstrukce truhlářské   </t>
  </si>
  <si>
    <t xml:space="preserve">    767 - Konstrukce zámečnické   </t>
  </si>
  <si>
    <t xml:space="preserve">    781 - Obklady keramické   </t>
  </si>
  <si>
    <t xml:space="preserve">    782 - Konstrukce z přírodního kamene   </t>
  </si>
  <si>
    <t xml:space="preserve">    783 - Nátěry   </t>
  </si>
  <si>
    <t xml:space="preserve">    784 - Malby   </t>
  </si>
  <si>
    <t xml:space="preserve">    794 - Práce restaurátorské   </t>
  </si>
  <si>
    <t xml:space="preserve">M - Práce a dodávky M   </t>
  </si>
  <si>
    <t xml:space="preserve">    21-M - Elektromontáže</t>
  </si>
  <si>
    <t>HSV</t>
  </si>
  <si>
    <t xml:space="preserve">Práce a dodávky HSV   </t>
  </si>
  <si>
    <t xml:space="preserve">Svislé a kompletní konstrukce   </t>
  </si>
  <si>
    <t>317235811</t>
  </si>
  <si>
    <t>Doplnění zdiva hlavních a kordonových říms s dodáním hmot, cihlami pálenými na maltu</t>
  </si>
  <si>
    <t>m3</t>
  </si>
  <si>
    <t>https://podminky.urs.cz/item/CS_URS_2024_01/317235811</t>
  </si>
  <si>
    <t>VV</t>
  </si>
  <si>
    <t xml:space="preserve"> po provedení odpadu</t>
  </si>
  <si>
    <t>0,2</t>
  </si>
  <si>
    <t>388995215</t>
  </si>
  <si>
    <t>Chránička kabelů v římse z trub HDPE přes DN 160 do DN 200</t>
  </si>
  <si>
    <t>m</t>
  </si>
  <si>
    <t>1751112302</t>
  </si>
  <si>
    <t>https://podminky.urs.cz/item/CS_URS_2024_01/388995215</t>
  </si>
  <si>
    <t>prostup římsou pro svody</t>
  </si>
  <si>
    <t xml:space="preserve">(1,5+0,6)*2   </t>
  </si>
  <si>
    <t>61</t>
  </si>
  <si>
    <t xml:space="preserve">Upravy povrchů vnitřní   </t>
  </si>
  <si>
    <t>612135101</t>
  </si>
  <si>
    <t>Hrubá výplň rýh maltou jakékoli šířky rýhy ve stěnách</t>
  </si>
  <si>
    <t>m2</t>
  </si>
  <si>
    <t>https://podminky.urs.cz/item/CS_URS_2024_01/612135101</t>
  </si>
  <si>
    <t>po prvotní výměně oken</t>
  </si>
  <si>
    <t xml:space="preserve">15,92+29,64+52,4+32,7+24,44+57,72+16,64+26,6+46+19,2+66,64+18+21,12+14,14   </t>
  </si>
  <si>
    <t>441,16*0,1 'Přepočtené koeficientem množství</t>
  </si>
  <si>
    <t>619995001</t>
  </si>
  <si>
    <t>Začištění omítek kolem oken, dveří apod.</t>
  </si>
  <si>
    <t>6</t>
  </si>
  <si>
    <t>https://podminky.urs.cz/item/CS_URS_2024_01/619995001</t>
  </si>
  <si>
    <t>62</t>
  </si>
  <si>
    <t xml:space="preserve">Upravy povrchů vnější   </t>
  </si>
  <si>
    <t>629991011</t>
  </si>
  <si>
    <t>Zakrytí výplní vnějších otvorů z lešení okna+ prvky rest.</t>
  </si>
  <si>
    <t>8</t>
  </si>
  <si>
    <t>https://podminky.urs.cz/item/CS_URS_2024_01/629991011</t>
  </si>
  <si>
    <t xml:space="preserve">3,15*3,50*2   </t>
  </si>
  <si>
    <t xml:space="preserve">3,36*2,75*2   </t>
  </si>
  <si>
    <t xml:space="preserve">3,27*4,04*2   </t>
  </si>
  <si>
    <t xml:space="preserve">0,75*1,63*3*2   </t>
  </si>
  <si>
    <t xml:space="preserve">   </t>
  </si>
  <si>
    <t xml:space="preserve">1,00*0,50*8*2   </t>
  </si>
  <si>
    <t xml:space="preserve">5,30*0,50*2   </t>
  </si>
  <si>
    <t xml:space="preserve">0,90*0,50*8*2   </t>
  </si>
  <si>
    <t xml:space="preserve">1,20*0,70*8*2   </t>
  </si>
  <si>
    <t xml:space="preserve">3,27*0,30*2   </t>
  </si>
  <si>
    <t xml:space="preserve">Mezisoučet plocha 1. (2x)   </t>
  </si>
  <si>
    <t xml:space="preserve">2,27*3,48*2   </t>
  </si>
  <si>
    <t xml:space="preserve">2,15*4,04*2   </t>
  </si>
  <si>
    <t xml:space="preserve">0,75*1,63*2*2   </t>
  </si>
  <si>
    <t xml:space="preserve">0,30*0,50*8*2   </t>
  </si>
  <si>
    <t xml:space="preserve">3,40*0,50*2   </t>
  </si>
  <si>
    <t xml:space="preserve">0,20*0,50*8*2   </t>
  </si>
  <si>
    <t xml:space="preserve">0,25*0,25*2*2   </t>
  </si>
  <si>
    <t xml:space="preserve">0,70*0,70*8*2   </t>
  </si>
  <si>
    <t xml:space="preserve">1,00*0,70*2*2   </t>
  </si>
  <si>
    <t xml:space="preserve">3,00*2,20*2   </t>
  </si>
  <si>
    <t xml:space="preserve">Mezisoučet plocha 2. (2x)   </t>
  </si>
  <si>
    <t xml:space="preserve">1,25*3,25*2   </t>
  </si>
  <si>
    <t xml:space="preserve">1,19*2,79*2   </t>
  </si>
  <si>
    <t xml:space="preserve">1,33*3,95*2   </t>
  </si>
  <si>
    <t xml:space="preserve">0,40*0,50*6*2   </t>
  </si>
  <si>
    <t xml:space="preserve">2,75*0,50*2*2   </t>
  </si>
  <si>
    <t xml:space="preserve">1,30*0,50*5*2   </t>
  </si>
  <si>
    <t xml:space="preserve">0,40*0,50*8*2   </t>
  </si>
  <si>
    <t xml:space="preserve">1,30*0,50*4*2   </t>
  </si>
  <si>
    <t xml:space="preserve">1,30*0,30*2   </t>
  </si>
  <si>
    <t xml:space="preserve">1,30*0,70*4   </t>
  </si>
  <si>
    <t xml:space="preserve">Mezisoučet plocha 3. (2x)   </t>
  </si>
  <si>
    <t xml:space="preserve">1,75*3,10*2   </t>
  </si>
  <si>
    <t xml:space="preserve">2,50*5,82*3   </t>
  </si>
  <si>
    <t xml:space="preserve">2,48*5,50*3   </t>
  </si>
  <si>
    <t xml:space="preserve">1,75*1,63*2*2   </t>
  </si>
  <si>
    <t xml:space="preserve">3,65*0,50*2   </t>
  </si>
  <si>
    <t xml:space="preserve">0,15*0,50*8*2   </t>
  </si>
  <si>
    <t xml:space="preserve">0,15*0,20*2*2   </t>
  </si>
  <si>
    <t xml:space="preserve">0,75*0,70*8*2   </t>
  </si>
  <si>
    <t xml:space="preserve">1,30*0,60*2*2   </t>
  </si>
  <si>
    <t xml:space="preserve">5,25*8,85   </t>
  </si>
  <si>
    <t xml:space="preserve">Mezisoučet plocha 4.   </t>
  </si>
  <si>
    <t xml:space="preserve">Součet   </t>
  </si>
  <si>
    <t>629995101</t>
  </si>
  <si>
    <t>Očištění vnějších ploch tlakovou vodou omytím</t>
  </si>
  <si>
    <t>https://podminky.urs.cz/item/CS_URS_2024_01/629995101</t>
  </si>
  <si>
    <t>fasáda, ker obklad, sokl</t>
  </si>
  <si>
    <t xml:space="preserve">644,071   </t>
  </si>
  <si>
    <t xml:space="preserve">125,782   </t>
  </si>
  <si>
    <t>154,083</t>
  </si>
  <si>
    <t>7</t>
  </si>
  <si>
    <t>985131311</t>
  </si>
  <si>
    <t>Očištění ploch stěn, rubu kleneb a podlah ruční dočištění ocelovými kartáči</t>
  </si>
  <si>
    <t>14</t>
  </si>
  <si>
    <t>https://podminky.urs.cz/item/CS_URS_2024_01/985131311</t>
  </si>
  <si>
    <t xml:space="preserve">17,73*6,30*2   </t>
  </si>
  <si>
    <t xml:space="preserve">-3,15*3,50*2   </t>
  </si>
  <si>
    <t xml:space="preserve">-3,36*2,75*2   </t>
  </si>
  <si>
    <t xml:space="preserve">-3,27*4,04*2   </t>
  </si>
  <si>
    <t xml:space="preserve">-1,00*0,50*8*2   </t>
  </si>
  <si>
    <t xml:space="preserve">-5,30*0,50*2   </t>
  </si>
  <si>
    <t xml:space="preserve">-0,90*0,50*8*2   </t>
  </si>
  <si>
    <t xml:space="preserve">-1,20*0,70*8*2   </t>
  </si>
  <si>
    <t xml:space="preserve">-3,27*0,30*2   </t>
  </si>
  <si>
    <t xml:space="preserve">19,43*4,30*2   </t>
  </si>
  <si>
    <t xml:space="preserve">-2,27*3,48*2   </t>
  </si>
  <si>
    <t xml:space="preserve">-2,15*4,04*2   </t>
  </si>
  <si>
    <t xml:space="preserve">-0,30*0,50*8*2   </t>
  </si>
  <si>
    <t xml:space="preserve">-3,40*0,50*2   </t>
  </si>
  <si>
    <t xml:space="preserve">-0,20*0,50*8*2   </t>
  </si>
  <si>
    <t xml:space="preserve">-0,25*0,25*2*2   </t>
  </si>
  <si>
    <t xml:space="preserve">-0,70*0,70*8*2   </t>
  </si>
  <si>
    <t xml:space="preserve">-1,00*0,70*2*2   </t>
  </si>
  <si>
    <t xml:space="preserve">-3,00*2,20*2   </t>
  </si>
  <si>
    <t xml:space="preserve">17,73*5,90*2   </t>
  </si>
  <si>
    <t xml:space="preserve">-1,25*3,25*2   </t>
  </si>
  <si>
    <t xml:space="preserve">-1,19*2,79*2   </t>
  </si>
  <si>
    <t xml:space="preserve">-1,33*3,95*2   </t>
  </si>
  <si>
    <t xml:space="preserve">-0,40*0,50*6*2   </t>
  </si>
  <si>
    <t xml:space="preserve">-2,75*0,50*2*2   </t>
  </si>
  <si>
    <t xml:space="preserve">-1,30*0,50*5*2   </t>
  </si>
  <si>
    <t xml:space="preserve">-0,40*0,50*8*2   </t>
  </si>
  <si>
    <t xml:space="preserve">-1,30*0,50*4*2   </t>
  </si>
  <si>
    <t xml:space="preserve">-1,30*0,30*2   </t>
  </si>
  <si>
    <t xml:space="preserve">-1,30*0,70*4   </t>
  </si>
  <si>
    <t xml:space="preserve">19,43*22,40   </t>
  </si>
  <si>
    <t xml:space="preserve">-1,75*1,10*2   </t>
  </si>
  <si>
    <t xml:space="preserve">-2,50*5,82*3   </t>
  </si>
  <si>
    <t xml:space="preserve">-2,48*5,50*3   </t>
  </si>
  <si>
    <t xml:space="preserve">-3,65*0,50*2   </t>
  </si>
  <si>
    <t xml:space="preserve">-0,15*0,50*8*2   </t>
  </si>
  <si>
    <t xml:space="preserve">-0,15*0,20*2*2   </t>
  </si>
  <si>
    <t xml:space="preserve">-0,75*0,70*8*2   </t>
  </si>
  <si>
    <t xml:space="preserve">-1,30*0,60*2*2   </t>
  </si>
  <si>
    <t xml:space="preserve">-5,25*8,85   </t>
  </si>
  <si>
    <t xml:space="preserve">1,60*6,50*2   </t>
  </si>
  <si>
    <t xml:space="preserve">1,60*10,70   </t>
  </si>
  <si>
    <t xml:space="preserve">Mezisoučet plocha 5. a 6. (balkon)   </t>
  </si>
  <si>
    <t>622326653</t>
  </si>
  <si>
    <t>Oprava vápenocementové omítky s celoplošným přeštukováním vnějších ploch stupně členitosti 5, v rozsahu opravované plochy přes 20 do 30%</t>
  </si>
  <si>
    <t>16</t>
  </si>
  <si>
    <t>https://podminky.urs.cz/item/CS_URS_2024_01/622326653</t>
  </si>
  <si>
    <t>9</t>
  </si>
  <si>
    <t>Přípl za fixaci a konzervaci omítky</t>
  </si>
  <si>
    <t>24</t>
  </si>
  <si>
    <t xml:space="preserve">Ostatní  práce   </t>
  </si>
  <si>
    <t>10</t>
  </si>
  <si>
    <t>901</t>
  </si>
  <si>
    <t>Montážní zakrytí oken - deska OSB, dřev rošt, po dobu repase oken</t>
  </si>
  <si>
    <t>-201698804</t>
  </si>
  <si>
    <t>28,776+37,84+31,248+18,48+22,05+31,598+10,675+17,115+8,125+6,64+10,507+29,1</t>
  </si>
  <si>
    <t>11</t>
  </si>
  <si>
    <t>902</t>
  </si>
  <si>
    <t>Montážní zakrytí stáv prvků (mimo oken a restaurátora) proti poškození</t>
  </si>
  <si>
    <t>447991256</t>
  </si>
  <si>
    <t>985141112</t>
  </si>
  <si>
    <t>Vyčištění trhlin nebo dutin ve zdivu šířky do 30 mm, hloubky přes 150 do 300 mm</t>
  </si>
  <si>
    <t>-1191113834</t>
  </si>
  <si>
    <t>https://podminky.urs.cz/item/CS_URS_2024_01/985141112</t>
  </si>
  <si>
    <t>tz</t>
  </si>
  <si>
    <t>13</t>
  </si>
  <si>
    <t>985421151.1</t>
  </si>
  <si>
    <t>Výplň trhlin š 20 mm v cihelném zdivu tl do 300 mm aktivovanou maltou</t>
  </si>
  <si>
    <t>1535583776</t>
  </si>
  <si>
    <t>94</t>
  </si>
  <si>
    <t xml:space="preserve">Lešení a stavební výtahy   </t>
  </si>
  <si>
    <t>941211112</t>
  </si>
  <si>
    <t>Lešení řadové rámové lehké pracovní s podlahami s provozním zatížením tř. 3 do 200 kg/m2 šířky tř. SW06 od 0,6 do 0,9 m výšky přes 10 do 25 m montáž</t>
  </si>
  <si>
    <t>38</t>
  </si>
  <si>
    <t>https://podminky.urs.cz/item/CS_URS_2024_01/941211112</t>
  </si>
  <si>
    <t xml:space="preserve">(4,40+1,20+22,10+1,20+4,40)*22,68   </t>
  </si>
  <si>
    <t xml:space="preserve">(5,90+1,20+6,50+6,50+1,20+5,90)*20,98   </t>
  </si>
  <si>
    <t>15</t>
  </si>
  <si>
    <t>941211212</t>
  </si>
  <si>
    <t>Lešení řadové rámové lehké pracovní s podlahami s provozním zatížením tř. 3 do 200 kg/m2 šířky tř. SW06 od 0,6 do 0,9 m výšky přes 10 do 25 m příplatek za každý den použití</t>
  </si>
  <si>
    <t>1218897617</t>
  </si>
  <si>
    <t>https://podminky.urs.cz/item/CS_URS_2024_01/941211212</t>
  </si>
  <si>
    <t>1325,9*150 'Přepočtené koeficientem množství</t>
  </si>
  <si>
    <t>941211812</t>
  </si>
  <si>
    <t>Lešení řadové rámové lehké pracovní s podlahami s provozním zatížením tř. 3 do 200 kg/m2 šířky tř. SW06 od 0,6 do 0,9 m výšky přes 10 do 25 m demontáž</t>
  </si>
  <si>
    <t>-1114857546</t>
  </si>
  <si>
    <t>https://podminky.urs.cz/item/CS_URS_2024_01/941211812</t>
  </si>
  <si>
    <t>17</t>
  </si>
  <si>
    <t>944511111</t>
  </si>
  <si>
    <t>Síť ochranná zavěšená na konstrukci lešení z textilie z umělých vláken montáž</t>
  </si>
  <si>
    <t>42</t>
  </si>
  <si>
    <t>https://podminky.urs.cz/item/CS_URS_2024_01/944511111</t>
  </si>
  <si>
    <t>18</t>
  </si>
  <si>
    <t>944511211</t>
  </si>
  <si>
    <t>Síť ochranná zavěšená na konstrukci lešení z textilie z umělých vláken příplatek k ceně za každý den použití</t>
  </si>
  <si>
    <t>-211102634</t>
  </si>
  <si>
    <t>https://podminky.urs.cz/item/CS_URS_2024_01/944511211</t>
  </si>
  <si>
    <t>19</t>
  </si>
  <si>
    <t>944511811</t>
  </si>
  <si>
    <t>Síť ochranná zavěšená na konstrukci lešení z textilie z umělých vláken demontáž</t>
  </si>
  <si>
    <t>-921881695</t>
  </si>
  <si>
    <t>https://podminky.urs.cz/item/CS_URS_2024_01/944511811</t>
  </si>
  <si>
    <t>20</t>
  </si>
  <si>
    <t>944711114</t>
  </si>
  <si>
    <t>Stříška záchytná zřizovaná současně s lehkým nebo těžkým lešením šířky přes 2,5 m montáž</t>
  </si>
  <si>
    <t>50</t>
  </si>
  <si>
    <t>https://podminky.urs.cz/item/CS_URS_2024_01/944711114</t>
  </si>
  <si>
    <t>944711214</t>
  </si>
  <si>
    <t>Stříška záchytná zřizovaná současně s lehkým nebo těžkým lešením šířky přes 2,5 m příplatek k ceně za každý den použití</t>
  </si>
  <si>
    <t>-582708818</t>
  </si>
  <si>
    <t>https://podminky.urs.cz/item/CS_URS_2024_01/944711214</t>
  </si>
  <si>
    <t>4*150 'Přepočtené koeficientem množství</t>
  </si>
  <si>
    <t>22</t>
  </si>
  <si>
    <t>944711814</t>
  </si>
  <si>
    <t>Stříška záchytná zřizovaná současně s lehkým nebo těžkým lešením šířky přes 2,5 m demontáž</t>
  </si>
  <si>
    <t>-510061189</t>
  </si>
  <si>
    <t>https://podminky.urs.cz/item/CS_URS_2024_01/944711814</t>
  </si>
  <si>
    <t>95</t>
  </si>
  <si>
    <t xml:space="preserve">Dokončovací kce na pozem.stav.   </t>
  </si>
  <si>
    <t>23</t>
  </si>
  <si>
    <t>952901103</t>
  </si>
  <si>
    <t>Čištění budov při provádění oprav a udržovacích prací oken nebo balkonových dveří jednoduchých omytím, plochy do přes 1,5 do 2,5 m2</t>
  </si>
  <si>
    <t>56</t>
  </si>
  <si>
    <t>https://podminky.urs.cz/item/CS_URS_2024_01/952901103</t>
  </si>
  <si>
    <t xml:space="preserve">2,32*4,75   </t>
  </si>
  <si>
    <t>952902131</t>
  </si>
  <si>
    <t>Vyčištění chodníků a zpevněných ploch po opravě fasád</t>
  </si>
  <si>
    <t>58</t>
  </si>
  <si>
    <t>https://podminky.urs.cz/item/CS_URS_2024_01/952902131</t>
  </si>
  <si>
    <t xml:space="preserve">Vyčištění chodníků a zpevněných ploch po opravě fasád   </t>
  </si>
  <si>
    <t xml:space="preserve">(35,10+10,30+10,30)*2   </t>
  </si>
  <si>
    <t>97</t>
  </si>
  <si>
    <t xml:space="preserve">Prorážení otvorů   </t>
  </si>
  <si>
    <t>25</t>
  </si>
  <si>
    <t>978019341</t>
  </si>
  <si>
    <t>Otlučení vápenných nebo vápenocementových omítek vnějších ploch s vyškrabáním spar a s očištěním zdiva stupně členitosti 3 až 5, v rozsahu přes 20 do 30 %</t>
  </si>
  <si>
    <t>60</t>
  </si>
  <si>
    <t>https://podminky.urs.cz/item/CS_URS_2024_01/978019341</t>
  </si>
  <si>
    <t>26</t>
  </si>
  <si>
    <t>977151124</t>
  </si>
  <si>
    <t>Jádrové vrty diamantovými korunkami do stavebních materiálů (železobetonu, betonu, cihel, obkladů, dlažeb, kamene) průměru přes 150 do 180 mm</t>
  </si>
  <si>
    <t>64</t>
  </si>
  <si>
    <t>https://podminky.urs.cz/item/CS_URS_2024_01/977151124</t>
  </si>
  <si>
    <t>997</t>
  </si>
  <si>
    <t>Doprava suti a vybouraných hmot</t>
  </si>
  <si>
    <t>27</t>
  </si>
  <si>
    <t>997013117</t>
  </si>
  <si>
    <t>Vnitrostaveništní doprava suti a vybouraných hmot vodorovně do 50 m s naložením základní pro budovy a haly výšky přes 21 do 24 m</t>
  </si>
  <si>
    <t>t</t>
  </si>
  <si>
    <t>68</t>
  </si>
  <si>
    <t>https://podminky.urs.cz/item/CS_URS_2024_01/997013117</t>
  </si>
  <si>
    <t>28</t>
  </si>
  <si>
    <t>997013501</t>
  </si>
  <si>
    <t>Odvoz suti a vybouraných hmot na skládku nebo meziskládku se složením, na vzdálenost do 1 km</t>
  </si>
  <si>
    <t>1695312628</t>
  </si>
  <si>
    <t>https://podminky.urs.cz/item/CS_URS_2024_01/997013501</t>
  </si>
  <si>
    <t>29</t>
  </si>
  <si>
    <t>997013509</t>
  </si>
  <si>
    <t>Odvoz suti a vybouraných hmot na skládku nebo meziskládku se složením, na vzdálenost Příplatek k ceně za každý další započatý 1 km přes 1 km</t>
  </si>
  <si>
    <t>-1739581926</t>
  </si>
  <si>
    <t>https://podminky.urs.cz/item/CS_URS_2024_01/997013509</t>
  </si>
  <si>
    <t>14,725*14 'Přepočtené koeficientem množství</t>
  </si>
  <si>
    <t>30</t>
  </si>
  <si>
    <t>997013863</t>
  </si>
  <si>
    <t>Poplatek za uložení stavebního odpadu na recyklační skládce (skládkovné) cihelného zatříděného do Katalogu odpadů pod kódem 17 01 02</t>
  </si>
  <si>
    <t>76</t>
  </si>
  <si>
    <t>https://podminky.urs.cz/item/CS_URS_2024_01/997013863</t>
  </si>
  <si>
    <t>31</t>
  </si>
  <si>
    <t>997013871</t>
  </si>
  <si>
    <t>Poplatek za uložení stavebního odpadu na recyklační skládce (skládkovné) směsného stavebního a demoličního zatříděného do Katalogu odpadů pod kódem 17 09 04</t>
  </si>
  <si>
    <t>-306410103</t>
  </si>
  <si>
    <t>https://podminky.urs.cz/item/CS_URS_2024_01/997013871</t>
  </si>
  <si>
    <t>998</t>
  </si>
  <si>
    <t>Přesun hmot</t>
  </si>
  <si>
    <t>32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</si>
  <si>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</si>
  <si>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</si>
  <si>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80</t>
  </si>
  <si>
    <t>https://podminky.urs.cz/item/CS_URS_2024_01/998011003</t>
  </si>
  <si>
    <t>PSV</t>
  </si>
  <si>
    <t xml:space="preserve">Práce a dodávky PSV   </t>
  </si>
  <si>
    <t>764</t>
  </si>
  <si>
    <t xml:space="preserve">Konstrukce klempířské   </t>
  </si>
  <si>
    <t>33</t>
  </si>
  <si>
    <t>KL/1 očištění stáv povrchu římsy</t>
  </si>
  <si>
    <t>82</t>
  </si>
  <si>
    <t>34</t>
  </si>
  <si>
    <t>48</t>
  </si>
  <si>
    <t>KL/2a očištění + kontrola + přetmelení</t>
  </si>
  <si>
    <t>84</t>
  </si>
  <si>
    <t>35</t>
  </si>
  <si>
    <t>49</t>
  </si>
  <si>
    <t>KL/2b dtto</t>
  </si>
  <si>
    <t>86</t>
  </si>
  <si>
    <t>36</t>
  </si>
  <si>
    <t>KL/3a dtto</t>
  </si>
  <si>
    <t>88</t>
  </si>
  <si>
    <t>37</t>
  </si>
  <si>
    <t>51</t>
  </si>
  <si>
    <t>KL/3b dtto</t>
  </si>
  <si>
    <t>90</t>
  </si>
  <si>
    <t>KL/4 dtto horní ploha frontonu</t>
  </si>
  <si>
    <t>92</t>
  </si>
  <si>
    <t>39</t>
  </si>
  <si>
    <t>53</t>
  </si>
  <si>
    <t>KL/6 dtto - nástřešní žlab vč,doplňků</t>
  </si>
  <si>
    <t>40</t>
  </si>
  <si>
    <t>54</t>
  </si>
  <si>
    <t>KL/8 dtto - pojistný plech pod žlabem nástřešním</t>
  </si>
  <si>
    <t>96</t>
  </si>
  <si>
    <t>41</t>
  </si>
  <si>
    <t>52</t>
  </si>
  <si>
    <t>KL/12dtto horní plocha poutce</t>
  </si>
  <si>
    <t>98</t>
  </si>
  <si>
    <t>KL/13 dtto</t>
  </si>
  <si>
    <t>100</t>
  </si>
  <si>
    <t>43</t>
  </si>
  <si>
    <t>764004861</t>
  </si>
  <si>
    <t>Demontáž klempířských konstrukcí svodu do suti</t>
  </si>
  <si>
    <t>102</t>
  </si>
  <si>
    <t>https://podminky.urs.cz/item/CS_URS_2024_01/764004861</t>
  </si>
  <si>
    <t>kl28, 29</t>
  </si>
  <si>
    <t>20+20</t>
  </si>
  <si>
    <t>provizorní svod</t>
  </si>
  <si>
    <t>Součet</t>
  </si>
  <si>
    <t>44</t>
  </si>
  <si>
    <t>764518623</t>
  </si>
  <si>
    <t>Svod z pozinkovaného plechu s upraveným povrchem včetně objímek, kolen a odskoků kruhový, průměru 120 mm</t>
  </si>
  <si>
    <t>104</t>
  </si>
  <si>
    <t>https://podminky.urs.cz/item/CS_URS_2024_01/764518623</t>
  </si>
  <si>
    <t>45</t>
  </si>
  <si>
    <t>KL30</t>
  </si>
  <si>
    <t>D+M odskok trouby z plechu, kruhové, D 125 mm provedené model.způsobem Pz s povrch úpravou</t>
  </si>
  <si>
    <t>106</t>
  </si>
  <si>
    <t>46</t>
  </si>
  <si>
    <t>KL30a</t>
  </si>
  <si>
    <t xml:space="preserve">Demontáž odskoků D až 200 mm </t>
  </si>
  <si>
    <t>kus</t>
  </si>
  <si>
    <t>108</t>
  </si>
  <si>
    <t>47</t>
  </si>
  <si>
    <t>KL37</t>
  </si>
  <si>
    <t>D+M odpadní trouba- mezikus s čistícím otvorem D 125 Pz s povrch úpravou</t>
  </si>
  <si>
    <t>ks</t>
  </si>
  <si>
    <t>110</t>
  </si>
  <si>
    <t>Kl38, 39</t>
  </si>
  <si>
    <t>D+M přechodová manžeta D 125 Pz s povrch úpravou</t>
  </si>
  <si>
    <t>112</t>
  </si>
  <si>
    <t>KL40</t>
  </si>
  <si>
    <t xml:space="preserve">Demontáž kolen D 125 </t>
  </si>
  <si>
    <t>116</t>
  </si>
  <si>
    <t>KL41</t>
  </si>
  <si>
    <t>D+M doplnění a napojení stáv.žlabu na sovd skrz římsu D 125, dl. 1 m Pz s povrch úpravou</t>
  </si>
  <si>
    <t>114</t>
  </si>
  <si>
    <t>KL43</t>
  </si>
  <si>
    <t>D+M úprava stáv.oplech.v místě kolize římsy a svodu, stáv Cu plech</t>
  </si>
  <si>
    <t>118</t>
  </si>
  <si>
    <t>KL44</t>
  </si>
  <si>
    <t>D+M olověný pásek do spoje Cu žlabu a Pz svodu rš 330 dl.100 mm</t>
  </si>
  <si>
    <t>120</t>
  </si>
  <si>
    <t>764503903</t>
  </si>
  <si>
    <t>Montáž provizorního odvodnění upevněním náhradních svodů z flexibilních PVC trubek</t>
  </si>
  <si>
    <t>122</t>
  </si>
  <si>
    <t>https://podminky.urs.cz/item/CS_URS_2024_01/764503903</t>
  </si>
  <si>
    <t>998764203</t>
  </si>
  <si>
    <t>Přesun hmot pro konstrukce klempířské stanovený procentní sazbou (%) z ceny vodorovná dopravní vzdálenost do 50 m s užitím mechanizace v objektech výšky přes 12 do 24 m</t>
  </si>
  <si>
    <t>%</t>
  </si>
  <si>
    <t>124</t>
  </si>
  <si>
    <t>https://podminky.urs.cz/item/CS_URS_2024_01/998764203</t>
  </si>
  <si>
    <t>766</t>
  </si>
  <si>
    <t xml:space="preserve">Konstrukce truhlářské   </t>
  </si>
  <si>
    <t>55</t>
  </si>
  <si>
    <t>TR/10 repase stáv. okna vč, nátěru T.S.010, T.S. 011</t>
  </si>
  <si>
    <t>126</t>
  </si>
  <si>
    <t>TR/11 dtto</t>
  </si>
  <si>
    <t>128</t>
  </si>
  <si>
    <t>57</t>
  </si>
  <si>
    <t>TR/12 dtto</t>
  </si>
  <si>
    <t>130</t>
  </si>
  <si>
    <t>TR/13 dtto</t>
  </si>
  <si>
    <t>132</t>
  </si>
  <si>
    <t>59</t>
  </si>
  <si>
    <t>74</t>
  </si>
  <si>
    <t>TR/16 dtto</t>
  </si>
  <si>
    <t>134</t>
  </si>
  <si>
    <t>TR/17 dtto</t>
  </si>
  <si>
    <t>136</t>
  </si>
  <si>
    <t>77</t>
  </si>
  <si>
    <t>TR/18 dtto</t>
  </si>
  <si>
    <t>138</t>
  </si>
  <si>
    <t>TR/19 repase okna v soklu</t>
  </si>
  <si>
    <t>140</t>
  </si>
  <si>
    <t>63</t>
  </si>
  <si>
    <t>70</t>
  </si>
  <si>
    <t>TR/23 dtto</t>
  </si>
  <si>
    <t>142</t>
  </si>
  <si>
    <t>71</t>
  </si>
  <si>
    <t>TR/24 dtto</t>
  </si>
  <si>
    <t>144</t>
  </si>
  <si>
    <t>65</t>
  </si>
  <si>
    <t>72</t>
  </si>
  <si>
    <t>TR/25 dtto</t>
  </si>
  <si>
    <t>146</t>
  </si>
  <si>
    <t>66</t>
  </si>
  <si>
    <t>TR/14 kontrola a případné doplnění zasklení</t>
  </si>
  <si>
    <t>148</t>
  </si>
  <si>
    <t>998766203</t>
  </si>
  <si>
    <t>Přesun hmot pro konstrukce truhlářské stanovený procentní sazbou (%) z ceny vodorovná dopravní vzdálenost do 50 m základní v objektech výšky přes 12 do 24 m</t>
  </si>
  <si>
    <t>1218868149</t>
  </si>
  <si>
    <t>https://podminky.urs.cz/item/CS_URS_2024_01/998766203</t>
  </si>
  <si>
    <t>767</t>
  </si>
  <si>
    <t xml:space="preserve">Konstrukce zámečnické   </t>
  </si>
  <si>
    <t>69</t>
  </si>
  <si>
    <t>75</t>
  </si>
  <si>
    <t>Z/1 repase větrací mřížky 55/30</t>
  </si>
  <si>
    <t>152</t>
  </si>
  <si>
    <t>78</t>
  </si>
  <si>
    <t>Z/2 nová větrací mosazná mřížka 20/20</t>
  </si>
  <si>
    <t>154</t>
  </si>
  <si>
    <t>Z/3 repase mříže v soklových oknech vel. 75/163</t>
  </si>
  <si>
    <t>156</t>
  </si>
  <si>
    <t>Z/7 repasa slohového okna 250/582 s příp.doplněním skla</t>
  </si>
  <si>
    <t>158</t>
  </si>
  <si>
    <t>73</t>
  </si>
  <si>
    <t>Z/8 oprava hromosvodové tyče</t>
  </si>
  <si>
    <t>160</t>
  </si>
  <si>
    <t>Z/9 ocelový poklop 28/42</t>
  </si>
  <si>
    <t>162</t>
  </si>
  <si>
    <t>Z/10 oprava ocel.tabulky</t>
  </si>
  <si>
    <t>164</t>
  </si>
  <si>
    <t>99</t>
  </si>
  <si>
    <t>Z/11 ochrana proti holubům- síťový systém</t>
  </si>
  <si>
    <t>166</t>
  </si>
  <si>
    <t>Z/12nová úprava římsy - hrotový systém H 126 viz TS 012</t>
  </si>
  <si>
    <t>168</t>
  </si>
  <si>
    <t>Z/13 dtto horní římsa - TS012</t>
  </si>
  <si>
    <t>170</t>
  </si>
  <si>
    <t>79</t>
  </si>
  <si>
    <t>Z/14 , 15 horní plocha římsy</t>
  </si>
  <si>
    <t>172</t>
  </si>
  <si>
    <t>Z/17 dtto nástřešní žlab - typ hrotů H 112 TS012</t>
  </si>
  <si>
    <t>174</t>
  </si>
  <si>
    <t>81</t>
  </si>
  <si>
    <t>Z/23 ochrana prvku na fasádě R25 typ H126 TS012</t>
  </si>
  <si>
    <t>176</t>
  </si>
  <si>
    <t>Z/24,25,27,28,29,30 dtto -parapety oken typ H113 TS012</t>
  </si>
  <si>
    <t>178</t>
  </si>
  <si>
    <t>83</t>
  </si>
  <si>
    <t>Z/31 Oprava stávající mříže 147/332 cm - odrezení, nátěr, montáž do ostění okna</t>
  </si>
  <si>
    <t>180</t>
  </si>
  <si>
    <t>103</t>
  </si>
  <si>
    <t>Z/32 ochrana horního líce římsy a hlavic sloupů typ H 114 TS012</t>
  </si>
  <si>
    <t>182</t>
  </si>
  <si>
    <t>85</t>
  </si>
  <si>
    <t>Z91</t>
  </si>
  <si>
    <t>Repase, revize a dotažení odhalených zedních kleštin</t>
  </si>
  <si>
    <t>-1807181689</t>
  </si>
  <si>
    <t>998767203</t>
  </si>
  <si>
    <t>Přesun hmot pro zámečnické konstrukce stanovený procentní sazbou (%) z ceny vodorovná dopravní vzdálenost do 50 m základní v objektech výšky přes 12 do 24 m</t>
  </si>
  <si>
    <t>-2096785242</t>
  </si>
  <si>
    <t>https://podminky.urs.cz/item/CS_URS_2024_01/998767203</t>
  </si>
  <si>
    <t>781</t>
  </si>
  <si>
    <t xml:space="preserve">Obklady keramické   </t>
  </si>
  <si>
    <t>87</t>
  </si>
  <si>
    <t>Prověření přilnavosti obkladových pásků + oprava výměra dle TZ - 30 % - vč. materiálu</t>
  </si>
  <si>
    <t>184</t>
  </si>
  <si>
    <t xml:space="preserve">1,30*0,70*4*2   </t>
  </si>
  <si>
    <t>Chemické ošetření celého obkladu T.S.0.1.3</t>
  </si>
  <si>
    <t>186</t>
  </si>
  <si>
    <t>89</t>
  </si>
  <si>
    <t>Hydrofobní impregnace k obkladům viz TS 008</t>
  </si>
  <si>
    <t>188</t>
  </si>
  <si>
    <t>998781203</t>
  </si>
  <si>
    <t>Přesun hmot pro obklady keramické stanovený procentní sazbou (%) z ceny vodorovná dopravní vzdálenost do 50 m základní v objektech výšky přes 12 do 24 m</t>
  </si>
  <si>
    <t>-505599703</t>
  </si>
  <si>
    <t>https://podminky.urs.cz/item/CS_URS_2024_01/998781203</t>
  </si>
  <si>
    <t>782</t>
  </si>
  <si>
    <t xml:space="preserve">Konstrukce z přírodního kamene   </t>
  </si>
  <si>
    <t>91</t>
  </si>
  <si>
    <t>KA2</t>
  </si>
  <si>
    <t>Repase stáv kamen soklu, vč barevné retuše</t>
  </si>
  <si>
    <t>1964544778</t>
  </si>
  <si>
    <t>KA/3 repase balustrádového zábradlí vel.100/310</t>
  </si>
  <si>
    <t>190</t>
  </si>
  <si>
    <t>93</t>
  </si>
  <si>
    <t>KA/4 dtto vel. 100/220</t>
  </si>
  <si>
    <t>192</t>
  </si>
  <si>
    <t>KA/6 kamenný sloupek u TR/10</t>
  </si>
  <si>
    <t>194</t>
  </si>
  <si>
    <t>KA/7 dtto u T/11</t>
  </si>
  <si>
    <t>196</t>
  </si>
  <si>
    <t>KA/9 dtto u TR13</t>
  </si>
  <si>
    <t>198</t>
  </si>
  <si>
    <t>KA/10 dtto u TR16</t>
  </si>
  <si>
    <t>200</t>
  </si>
  <si>
    <t>KA/11 dtto u TR/14</t>
  </si>
  <si>
    <t>202</t>
  </si>
  <si>
    <t>KA/12 dtto u TR17</t>
  </si>
  <si>
    <t>204</t>
  </si>
  <si>
    <t>KA/13 kamenná vyprofilovaná římsa</t>
  </si>
  <si>
    <t>206</t>
  </si>
  <si>
    <t>101</t>
  </si>
  <si>
    <t>KA/17 repase prahu dl. 4,7</t>
  </si>
  <si>
    <t>208</t>
  </si>
  <si>
    <t>KA/25 repase balustrádového zábradlí vel. 100/170</t>
  </si>
  <si>
    <t>210</t>
  </si>
  <si>
    <t>KA/26 dtto dl.2,8 m/1,7 m</t>
  </si>
  <si>
    <t>212</t>
  </si>
  <si>
    <t>KA/27 dtto 100/280</t>
  </si>
  <si>
    <t>214</t>
  </si>
  <si>
    <t>105</t>
  </si>
  <si>
    <t>KA/29 kamenná římsa v čelní fasádě</t>
  </si>
  <si>
    <t>216</t>
  </si>
  <si>
    <t>KA/30 balustrádové zábadlí 100/280</t>
  </si>
  <si>
    <t>218</t>
  </si>
  <si>
    <t>107</t>
  </si>
  <si>
    <t>998782203</t>
  </si>
  <si>
    <t>Přesun hmot pro obklady kamenné stanovený procentní sazbou (%) z ceny vodorovná dopravní vzdálenost do 50 m základní v objektech výšky přes 12 do 60 m</t>
  </si>
  <si>
    <t>1381768785</t>
  </si>
  <si>
    <t>https://podminky.urs.cz/item/CS_URS_2024_01/998782203</t>
  </si>
  <si>
    <t>783</t>
  </si>
  <si>
    <t xml:space="preserve">Nátěry   </t>
  </si>
  <si>
    <t>783806807</t>
  </si>
  <si>
    <t>Odstranění nátěrů z omítek odstraňovačem nátěrů s obroušením</t>
  </si>
  <si>
    <t>-187610282</t>
  </si>
  <si>
    <t>https://podminky.urs.cz/item/CS_URS_2024_01/783806807</t>
  </si>
  <si>
    <t>109</t>
  </si>
  <si>
    <t>783805180</t>
  </si>
  <si>
    <t>Provedení funkčního nátěru omítek antigraffiti, protikarbonatačního, fotokatalytického, hydrofobizačního apod., ploch hladkých omítek hladkých, zrnitých tenkovrstvých nebo štukových stupně členitosti 5</t>
  </si>
  <si>
    <t>https://podminky.urs.cz/item/CS_URS_2024_01/783805180</t>
  </si>
  <si>
    <t>783803180</t>
  </si>
  <si>
    <t>Provedení penetračního nátěru omítek hladkých omítek hladkých, zrnitých tenkovrstvých nebo štukových stupně členitosti 5</t>
  </si>
  <si>
    <t>https://podminky.urs.cz/item/CS_URS_2024_01/783803180</t>
  </si>
  <si>
    <t>111</t>
  </si>
  <si>
    <t>783827485</t>
  </si>
  <si>
    <t>Krycí (ochranný ) nátěr omítek dvojnásobný hladkých omítek hladkých, zrnitých tenkovrstvých nebo štukových stupně členitosti 5 silikonový</t>
  </si>
  <si>
    <t>https://podminky.urs.cz/item/CS_URS_2024_01/783827485</t>
  </si>
  <si>
    <t>78391</t>
  </si>
  <si>
    <t>Přípl za složitost nátěru - iluzivní kamen vzor</t>
  </si>
  <si>
    <t>784</t>
  </si>
  <si>
    <t xml:space="preserve">Malby   </t>
  </si>
  <si>
    <t>113</t>
  </si>
  <si>
    <t>784181125</t>
  </si>
  <si>
    <t>Penetrace podkladu jednonásobná hloubková bezbarvá v místnostech výšky přes 5,00 m</t>
  </si>
  <si>
    <t>224</t>
  </si>
  <si>
    <t>https://podminky.urs.cz/item/CS_URS_2024_01/784181125</t>
  </si>
  <si>
    <t xml:space="preserve">441,16*0,30   </t>
  </si>
  <si>
    <t>784221105</t>
  </si>
  <si>
    <t>Malby z malířských směsí otěruvzdorných za sucha dvojnásobné, bílé za sucha otěruvzdorné dobře v místnostech výšky přes 5,00 m</t>
  </si>
  <si>
    <t>226</t>
  </si>
  <si>
    <t>https://podminky.urs.cz/item/CS_URS_2024_01/784221105</t>
  </si>
  <si>
    <t>794</t>
  </si>
  <si>
    <t xml:space="preserve">Práce restaurátorské   </t>
  </si>
  <si>
    <t>115</t>
  </si>
  <si>
    <t>R/2 nárožní reliéfní kartuš</t>
  </si>
  <si>
    <t>230</t>
  </si>
  <si>
    <t>R/3 okenní klenák v čelní fasádě</t>
  </si>
  <si>
    <t>232</t>
  </si>
  <si>
    <t>117</t>
  </si>
  <si>
    <t>R/4 půlkruhový profilovaný štítek</t>
  </si>
  <si>
    <t>234</t>
  </si>
  <si>
    <t>R/5 štuková výzdoba -repase</t>
  </si>
  <si>
    <t>236</t>
  </si>
  <si>
    <t>119</t>
  </si>
  <si>
    <t>R/6 pásová výzdoba s roslinnými motivy</t>
  </si>
  <si>
    <t>238</t>
  </si>
  <si>
    <t>R/7 dtto okenního klenáku</t>
  </si>
  <si>
    <t>240</t>
  </si>
  <si>
    <t>121</t>
  </si>
  <si>
    <t>R/8 štuková výzdoba klenáku - hlava</t>
  </si>
  <si>
    <t>242</t>
  </si>
  <si>
    <t>R/9 pozalcená písmena MUSEUM</t>
  </si>
  <si>
    <t>244</t>
  </si>
  <si>
    <t>123</t>
  </si>
  <si>
    <t>R/10 výzdoba válcových sloupů 4NP</t>
  </si>
  <si>
    <t>246</t>
  </si>
  <si>
    <t>R/12 zdobná hlavice</t>
  </si>
  <si>
    <t>248</t>
  </si>
  <si>
    <t>125</t>
  </si>
  <si>
    <t>R/14 výzdoba vlysu pod věžemi</t>
  </si>
  <si>
    <t>250</t>
  </si>
  <si>
    <t>R/15 výzdoba s postavou</t>
  </si>
  <si>
    <t>252</t>
  </si>
  <si>
    <t>127</t>
  </si>
  <si>
    <t>R/16 dtto</t>
  </si>
  <si>
    <t>254</t>
  </si>
  <si>
    <t>R/17 horní římsa pod frontonem</t>
  </si>
  <si>
    <t>256</t>
  </si>
  <si>
    <t>129</t>
  </si>
  <si>
    <t>R/20výzdoba s mísou s plameny</t>
  </si>
  <si>
    <t>258</t>
  </si>
  <si>
    <t>R/21 horní římsa s roslinnými motivy</t>
  </si>
  <si>
    <t>260</t>
  </si>
  <si>
    <t>131</t>
  </si>
  <si>
    <t>R/27 výzdoba vlysu horní římsy - boční křídla</t>
  </si>
  <si>
    <t>262</t>
  </si>
  <si>
    <t>R/28 dtto</t>
  </si>
  <si>
    <t>264</t>
  </si>
  <si>
    <t>133</t>
  </si>
  <si>
    <t>R/33 výzdoba segmentů u oken lodžie</t>
  </si>
  <si>
    <t>266</t>
  </si>
  <si>
    <t>R/38 pásová výzdoba s roslinnými motivy</t>
  </si>
  <si>
    <t>268</t>
  </si>
  <si>
    <t>135</t>
  </si>
  <si>
    <t>R/41 celní fasáda vedle nápisu MUSEUM</t>
  </si>
  <si>
    <t>270</t>
  </si>
  <si>
    <t>R/42 výzdoba vlysu pod hlavní římsou -čelo</t>
  </si>
  <si>
    <t>272</t>
  </si>
  <si>
    <t>M</t>
  </si>
  <si>
    <t xml:space="preserve">Práce a dodávky M   </t>
  </si>
  <si>
    <t>21-M</t>
  </si>
  <si>
    <t>Elektromontáže</t>
  </si>
  <si>
    <t>137</t>
  </si>
  <si>
    <t>Revize hromosvodu</t>
  </si>
  <si>
    <t>220731051</t>
  </si>
  <si>
    <t>Demontáž kamery, zpětná montáž kamery vč. změny jejího umístění</t>
  </si>
  <si>
    <t>276</t>
  </si>
  <si>
    <t>https://podminky.urs.cz/item/CS_URS_2024_01/220731051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</si>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</sst>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1" xfId="0" applyFont="1" applyBorder="1" applyAlignment="1" applyProtection="1">
      <alignment horizontal="left" vertical="center"/>
    </xf>
    <xf numFmtId="0" fontId="8" fillId="0" borderId="21" xfId="0" applyFont="1" applyBorder="1" applyAlignment="1" applyProtection="1">
      <alignment vertical="center"/>
    </xf>
    <xf numFmtId="4" fontId="8" fillId="0" borderId="21" xfId="0" applyNumberFormat="1" applyFont="1" applyBorder="1" applyAlignment="1" applyProtection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45002000" TargetMode="External" /><Relationship Id="rId3" Type="http://schemas.openxmlformats.org/officeDocument/2006/relationships/hyperlink" Target="https://podminky.urs.cz/item/CS_URS_2024_01/031303000" TargetMode="External" /><Relationship Id="rId4" Type="http://schemas.openxmlformats.org/officeDocument/2006/relationships/hyperlink" Target="https://podminky.urs.cz/item/CS_URS_2024_01/034603000" TargetMode="External" /><Relationship Id="rId5" Type="http://schemas.openxmlformats.org/officeDocument/2006/relationships/hyperlink" Target="https://podminky.urs.cz/item/CS_URS_2024_01/03450300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7235811" TargetMode="External" /><Relationship Id="rId2" Type="http://schemas.openxmlformats.org/officeDocument/2006/relationships/hyperlink" Target="https://podminky.urs.cz/item/CS_URS_2024_01/388995215" TargetMode="External" /><Relationship Id="rId3" Type="http://schemas.openxmlformats.org/officeDocument/2006/relationships/hyperlink" Target="https://podminky.urs.cz/item/CS_URS_2024_01/612135101" TargetMode="External" /><Relationship Id="rId4" Type="http://schemas.openxmlformats.org/officeDocument/2006/relationships/hyperlink" Target="https://podminky.urs.cz/item/CS_URS_2024_01/619995001" TargetMode="External" /><Relationship Id="rId5" Type="http://schemas.openxmlformats.org/officeDocument/2006/relationships/hyperlink" Target="https://podminky.urs.cz/item/CS_URS_2024_01/629991011" TargetMode="External" /><Relationship Id="rId6" Type="http://schemas.openxmlformats.org/officeDocument/2006/relationships/hyperlink" Target="https://podminky.urs.cz/item/CS_URS_2024_01/629995101" TargetMode="External" /><Relationship Id="rId7" Type="http://schemas.openxmlformats.org/officeDocument/2006/relationships/hyperlink" Target="https://podminky.urs.cz/item/CS_URS_2024_01/985131311" TargetMode="External" /><Relationship Id="rId8" Type="http://schemas.openxmlformats.org/officeDocument/2006/relationships/hyperlink" Target="https://podminky.urs.cz/item/CS_URS_2024_01/622326653" TargetMode="External" /><Relationship Id="rId9" Type="http://schemas.openxmlformats.org/officeDocument/2006/relationships/hyperlink" Target="https://podminky.urs.cz/item/CS_URS_2024_01/985141112" TargetMode="External" /><Relationship Id="rId10" Type="http://schemas.openxmlformats.org/officeDocument/2006/relationships/hyperlink" Target="https://podminky.urs.cz/item/CS_URS_2024_01/941211112" TargetMode="External" /><Relationship Id="rId11" Type="http://schemas.openxmlformats.org/officeDocument/2006/relationships/hyperlink" Target="https://podminky.urs.cz/item/CS_URS_2024_01/941211212" TargetMode="External" /><Relationship Id="rId12" Type="http://schemas.openxmlformats.org/officeDocument/2006/relationships/hyperlink" Target="https://podminky.urs.cz/item/CS_URS_2024_01/941211812" TargetMode="External" /><Relationship Id="rId13" Type="http://schemas.openxmlformats.org/officeDocument/2006/relationships/hyperlink" Target="https://podminky.urs.cz/item/CS_URS_2024_01/944511111" TargetMode="External" /><Relationship Id="rId14" Type="http://schemas.openxmlformats.org/officeDocument/2006/relationships/hyperlink" Target="https://podminky.urs.cz/item/CS_URS_2024_01/944511211" TargetMode="External" /><Relationship Id="rId15" Type="http://schemas.openxmlformats.org/officeDocument/2006/relationships/hyperlink" Target="https://podminky.urs.cz/item/CS_URS_2024_01/944511811" TargetMode="External" /><Relationship Id="rId16" Type="http://schemas.openxmlformats.org/officeDocument/2006/relationships/hyperlink" Target="https://podminky.urs.cz/item/CS_URS_2024_01/944711114" TargetMode="External" /><Relationship Id="rId17" Type="http://schemas.openxmlformats.org/officeDocument/2006/relationships/hyperlink" Target="https://podminky.urs.cz/item/CS_URS_2024_01/944711214" TargetMode="External" /><Relationship Id="rId18" Type="http://schemas.openxmlformats.org/officeDocument/2006/relationships/hyperlink" Target="https://podminky.urs.cz/item/CS_URS_2024_01/944711814" TargetMode="External" /><Relationship Id="rId19" Type="http://schemas.openxmlformats.org/officeDocument/2006/relationships/hyperlink" Target="https://podminky.urs.cz/item/CS_URS_2024_01/952901103" TargetMode="External" /><Relationship Id="rId20" Type="http://schemas.openxmlformats.org/officeDocument/2006/relationships/hyperlink" Target="https://podminky.urs.cz/item/CS_URS_2024_01/952902131" TargetMode="External" /><Relationship Id="rId21" Type="http://schemas.openxmlformats.org/officeDocument/2006/relationships/hyperlink" Target="https://podminky.urs.cz/item/CS_URS_2024_01/978019341" TargetMode="External" /><Relationship Id="rId22" Type="http://schemas.openxmlformats.org/officeDocument/2006/relationships/hyperlink" Target="https://podminky.urs.cz/item/CS_URS_2024_01/977151124" TargetMode="External" /><Relationship Id="rId23" Type="http://schemas.openxmlformats.org/officeDocument/2006/relationships/hyperlink" Target="https://podminky.urs.cz/item/CS_URS_2024_01/997013117" TargetMode="External" /><Relationship Id="rId24" Type="http://schemas.openxmlformats.org/officeDocument/2006/relationships/hyperlink" Target="https://podminky.urs.cz/item/CS_URS_2024_01/997013501" TargetMode="External" /><Relationship Id="rId25" Type="http://schemas.openxmlformats.org/officeDocument/2006/relationships/hyperlink" Target="https://podminky.urs.cz/item/CS_URS_2024_01/997013509" TargetMode="External" /><Relationship Id="rId26" Type="http://schemas.openxmlformats.org/officeDocument/2006/relationships/hyperlink" Target="https://podminky.urs.cz/item/CS_URS_2024_01/997013863" TargetMode="External" /><Relationship Id="rId27" Type="http://schemas.openxmlformats.org/officeDocument/2006/relationships/hyperlink" Target="https://podminky.urs.cz/item/CS_URS_2024_01/997013871" TargetMode="External" /><Relationship Id="rId28" Type="http://schemas.openxmlformats.org/officeDocument/2006/relationships/hyperlink" Target="https://podminky.urs.cz/item/CS_URS_2024_01/998011003" TargetMode="External" /><Relationship Id="rId29" Type="http://schemas.openxmlformats.org/officeDocument/2006/relationships/hyperlink" Target="https://podminky.urs.cz/item/CS_URS_2024_01/764004861" TargetMode="External" /><Relationship Id="rId30" Type="http://schemas.openxmlformats.org/officeDocument/2006/relationships/hyperlink" Target="https://podminky.urs.cz/item/CS_URS_2024_01/764518623" TargetMode="External" /><Relationship Id="rId31" Type="http://schemas.openxmlformats.org/officeDocument/2006/relationships/hyperlink" Target="https://podminky.urs.cz/item/CS_URS_2024_01/764503903" TargetMode="External" /><Relationship Id="rId32" Type="http://schemas.openxmlformats.org/officeDocument/2006/relationships/hyperlink" Target="https://podminky.urs.cz/item/CS_URS_2024_01/998764203" TargetMode="External" /><Relationship Id="rId33" Type="http://schemas.openxmlformats.org/officeDocument/2006/relationships/hyperlink" Target="https://podminky.urs.cz/item/CS_URS_2024_01/998766203" TargetMode="External" /><Relationship Id="rId34" Type="http://schemas.openxmlformats.org/officeDocument/2006/relationships/hyperlink" Target="https://podminky.urs.cz/item/CS_URS_2024_01/998767203" TargetMode="External" /><Relationship Id="rId35" Type="http://schemas.openxmlformats.org/officeDocument/2006/relationships/hyperlink" Target="https://podminky.urs.cz/item/CS_URS_2024_01/998781203" TargetMode="External" /><Relationship Id="rId36" Type="http://schemas.openxmlformats.org/officeDocument/2006/relationships/hyperlink" Target="https://podminky.urs.cz/item/CS_URS_2024_01/998782203" TargetMode="External" /><Relationship Id="rId37" Type="http://schemas.openxmlformats.org/officeDocument/2006/relationships/hyperlink" Target="https://podminky.urs.cz/item/CS_URS_2024_01/783806807" TargetMode="External" /><Relationship Id="rId38" Type="http://schemas.openxmlformats.org/officeDocument/2006/relationships/hyperlink" Target="https://podminky.urs.cz/item/CS_URS_2024_01/783805180" TargetMode="External" /><Relationship Id="rId39" Type="http://schemas.openxmlformats.org/officeDocument/2006/relationships/hyperlink" Target="https://podminky.urs.cz/item/CS_URS_2024_01/783803180" TargetMode="External" /><Relationship Id="rId40" Type="http://schemas.openxmlformats.org/officeDocument/2006/relationships/hyperlink" Target="https://podminky.urs.cz/item/CS_URS_2024_01/783827485" TargetMode="External" /><Relationship Id="rId41" Type="http://schemas.openxmlformats.org/officeDocument/2006/relationships/hyperlink" Target="https://podminky.urs.cz/item/CS_URS_2024_01/784181125" TargetMode="External" /><Relationship Id="rId42" Type="http://schemas.openxmlformats.org/officeDocument/2006/relationships/hyperlink" Target="https://podminky.urs.cz/item/CS_URS_2024_01/784221105" TargetMode="External" /><Relationship Id="rId43" Type="http://schemas.openxmlformats.org/officeDocument/2006/relationships/hyperlink" Target="https://podminky.urs.cz/item/CS_URS_2024_01/220731051" TargetMode="External" /><Relationship Id="rId4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453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Zpč. muzeum v Plzni - Stavební úpravy uliční fasády - střed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23. 1. 2025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Západočeské muzeum v Plzni, přísp. org.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Ateliér Soukup Opl Švehla s.r.o.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Tomáš Chlumecký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náklady'!J30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'00 - Vedlejší náklady'!P80</f>
        <v>0</v>
      </c>
      <c r="AV55" s="123">
        <f>'00 - Vedlejší náklady'!J33</f>
        <v>0</v>
      </c>
      <c r="AW55" s="123">
        <f>'00 - Vedlejší náklady'!J34</f>
        <v>0</v>
      </c>
      <c r="AX55" s="123">
        <f>'00 - Vedlejší náklady'!J35</f>
        <v>0</v>
      </c>
      <c r="AY55" s="123">
        <f>'00 - Vedlejší náklady'!J36</f>
        <v>0</v>
      </c>
      <c r="AZ55" s="123">
        <f>'00 - Vedlejší náklady'!F33</f>
        <v>0</v>
      </c>
      <c r="BA55" s="123">
        <f>'00 - Vedlejší náklady'!F34</f>
        <v>0</v>
      </c>
      <c r="BB55" s="123">
        <f>'00 - Vedlejší náklady'!F35</f>
        <v>0</v>
      </c>
      <c r="BC55" s="123">
        <f>'00 - Vedlejší náklady'!F36</f>
        <v>0</v>
      </c>
      <c r="BD55" s="125">
        <f>'00 - Vedlejší náklady'!F37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7">
        <v>0</v>
      </c>
      <c r="AT56" s="128">
        <f>ROUND(SUM(AV56:AW56),2)</f>
        <v>0</v>
      </c>
      <c r="AU56" s="129">
        <f>'01 - Stavební část'!P100</f>
        <v>0</v>
      </c>
      <c r="AV56" s="128">
        <f>'01 - Stavební část'!J33</f>
        <v>0</v>
      </c>
      <c r="AW56" s="128">
        <f>'01 - Stavební část'!J34</f>
        <v>0</v>
      </c>
      <c r="AX56" s="128">
        <f>'01 - Stavební část'!J35</f>
        <v>0</v>
      </c>
      <c r="AY56" s="128">
        <f>'01 - Stavební část'!J36</f>
        <v>0</v>
      </c>
      <c r="AZ56" s="128">
        <f>'01 - Stavební část'!F33</f>
        <v>0</v>
      </c>
      <c r="BA56" s="128">
        <f>'01 - Stavební část'!F34</f>
        <v>0</v>
      </c>
      <c r="BB56" s="128">
        <f>'01 - Stavební část'!F35</f>
        <v>0</v>
      </c>
      <c r="BC56" s="128">
        <f>'01 - Stavební část'!F36</f>
        <v>0</v>
      </c>
      <c r="BD56" s="130">
        <f>'01 - Stavební část'!F37</f>
        <v>0</v>
      </c>
      <c r="BE56" s="7"/>
      <c r="BT56" s="126" t="s">
        <v>80</v>
      </c>
      <c r="BV56" s="126" t="s">
        <v>74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f3hQKc5i5hJj6hkaxbc78XNWO1+o3M34huL0QZSdfXM3rbX+Y+9aVaWWUdqzyvuy2N0iT3lSGJaLywun2DIn5g==" hashValue="pLnKHDNb6zRHyzjqslAb+5/H6Eh5vL3XXlOmv/zTsmmUV6U+EqMvuBUPLotf+i8rc8IQPiI3TcqO0/fs8A5me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Vedlejší náklady'!C2" display="/"/>
    <hyperlink ref="A56" location="'01 - Stavební čás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Zpč. muzeum v Plzni - Stavební úpravy uliční fasády - střed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89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Západočeské muzeum v Plzni, přísp. org.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Ateliér Soukup Opl Švehla s.r.o.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Tomáš Chlumecký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ROUND((SUM(BE80:BE91)),  2)</f>
        <v>0</v>
      </c>
      <c r="G33" s="41"/>
      <c r="H33" s="41"/>
      <c r="I33" s="151">
        <v>0.20999999999999999</v>
      </c>
      <c r="J33" s="150">
        <f>ROUND(((SUM(BE80:BE91))*I33),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ROUND((SUM(BF80:BF91)),  2)</f>
        <v>0</v>
      </c>
      <c r="G34" s="41"/>
      <c r="H34" s="41"/>
      <c r="I34" s="151">
        <v>0.12</v>
      </c>
      <c r="J34" s="150">
        <f>ROUND(((SUM(BF80:BF91))*I34),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ROUND((SUM(BG80:BG91)),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ROUND((SUM(BH80:BH91)),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ROUND((SUM(BI80:BI91)),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Zpč. muzeum v Plzni - Stavební úpravy uliční fasády - střed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23. 1. 2025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Západočeské muzeum v Plzni, přísp. org.</v>
      </c>
      <c r="G54" s="43"/>
      <c r="H54" s="43"/>
      <c r="I54" s="35" t="s">
        <v>31</v>
      </c>
      <c r="J54" s="39" t="str">
        <f>E21</f>
        <v>Ateliér Soukup Opl Švehla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Tomáš Chlumecký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94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95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Zpč. muzeum v Plzni - Stavební úpravy uliční fasády - střed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88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00 - Vedlejší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23. 1. 2025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5.65" customHeight="1">
      <c r="A76" s="41"/>
      <c r="B76" s="42"/>
      <c r="C76" s="35" t="s">
        <v>25</v>
      </c>
      <c r="D76" s="43"/>
      <c r="E76" s="43"/>
      <c r="F76" s="30" t="str">
        <f>E15</f>
        <v>Západočeské muzeum v Plzni, přísp. org.</v>
      </c>
      <c r="G76" s="43"/>
      <c r="H76" s="43"/>
      <c r="I76" s="35" t="s">
        <v>31</v>
      </c>
      <c r="J76" s="39" t="str">
        <f>E21</f>
        <v>Ateliér Soukup Opl Švehla s.r.o.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34</v>
      </c>
      <c r="J77" s="39" t="str">
        <f>E24</f>
        <v>Tomáš Chlumecký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0" customFormat="1" ht="29.28" customHeight="1">
      <c r="A79" s="174"/>
      <c r="B79" s="175"/>
      <c r="C79" s="176" t="s">
        <v>96</v>
      </c>
      <c r="D79" s="177" t="s">
        <v>57</v>
      </c>
      <c r="E79" s="177" t="s">
        <v>53</v>
      </c>
      <c r="F79" s="177" t="s">
        <v>54</v>
      </c>
      <c r="G79" s="177" t="s">
        <v>97</v>
      </c>
      <c r="H79" s="177" t="s">
        <v>98</v>
      </c>
      <c r="I79" s="177" t="s">
        <v>99</v>
      </c>
      <c r="J79" s="177" t="s">
        <v>92</v>
      </c>
      <c r="K79" s="178" t="s">
        <v>100</v>
      </c>
      <c r="L79" s="179"/>
      <c r="M79" s="95" t="s">
        <v>19</v>
      </c>
      <c r="N79" s="96" t="s">
        <v>42</v>
      </c>
      <c r="O79" s="96" t="s">
        <v>101</v>
      </c>
      <c r="P79" s="96" t="s">
        <v>102</v>
      </c>
      <c r="Q79" s="96" t="s">
        <v>103</v>
      </c>
      <c r="R79" s="96" t="s">
        <v>104</v>
      </c>
      <c r="S79" s="96" t="s">
        <v>105</v>
      </c>
      <c r="T79" s="97" t="s">
        <v>106</v>
      </c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</row>
    <row r="80" s="2" customFormat="1" ht="22.8" customHeight="1">
      <c r="A80" s="41"/>
      <c r="B80" s="42"/>
      <c r="C80" s="102" t="s">
        <v>107</v>
      </c>
      <c r="D80" s="43"/>
      <c r="E80" s="43"/>
      <c r="F80" s="43"/>
      <c r="G80" s="43"/>
      <c r="H80" s="43"/>
      <c r="I80" s="43"/>
      <c r="J80" s="180">
        <f>BK80</f>
        <v>0</v>
      </c>
      <c r="K80" s="43"/>
      <c r="L80" s="47"/>
      <c r="M80" s="98"/>
      <c r="N80" s="181"/>
      <c r="O80" s="99"/>
      <c r="P80" s="182">
        <f>P81</f>
        <v>0</v>
      </c>
      <c r="Q80" s="99"/>
      <c r="R80" s="182">
        <f>R81</f>
        <v>0</v>
      </c>
      <c r="S80" s="99"/>
      <c r="T80" s="183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71</v>
      </c>
      <c r="AU80" s="20" t="s">
        <v>93</v>
      </c>
      <c r="BK80" s="184">
        <f>BK81</f>
        <v>0</v>
      </c>
    </row>
    <row r="81" s="11" customFormat="1" ht="25.92" customHeight="1">
      <c r="A81" s="11"/>
      <c r="B81" s="185"/>
      <c r="C81" s="186"/>
      <c r="D81" s="187" t="s">
        <v>71</v>
      </c>
      <c r="E81" s="188" t="s">
        <v>108</v>
      </c>
      <c r="F81" s="188" t="s">
        <v>109</v>
      </c>
      <c r="G81" s="186"/>
      <c r="H81" s="186"/>
      <c r="I81" s="189"/>
      <c r="J81" s="190">
        <f>BK81</f>
        <v>0</v>
      </c>
      <c r="K81" s="186"/>
      <c r="L81" s="191"/>
      <c r="M81" s="192"/>
      <c r="N81" s="193"/>
      <c r="O81" s="193"/>
      <c r="P81" s="194">
        <f>SUM(P82:P91)</f>
        <v>0</v>
      </c>
      <c r="Q81" s="193"/>
      <c r="R81" s="194">
        <f>SUM(R82:R91)</f>
        <v>0</v>
      </c>
      <c r="S81" s="193"/>
      <c r="T81" s="195">
        <f>SUM(T82:T91)</f>
        <v>0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196" t="s">
        <v>110</v>
      </c>
      <c r="AT81" s="197" t="s">
        <v>71</v>
      </c>
      <c r="AU81" s="197" t="s">
        <v>72</v>
      </c>
      <c r="AY81" s="196" t="s">
        <v>111</v>
      </c>
      <c r="BK81" s="198">
        <f>SUM(BK82:BK91)</f>
        <v>0</v>
      </c>
    </row>
    <row r="82" s="2" customFormat="1" ht="16.5" customHeight="1">
      <c r="A82" s="41"/>
      <c r="B82" s="42"/>
      <c r="C82" s="199" t="s">
        <v>80</v>
      </c>
      <c r="D82" s="199" t="s">
        <v>112</v>
      </c>
      <c r="E82" s="200" t="s">
        <v>113</v>
      </c>
      <c r="F82" s="201" t="s">
        <v>114</v>
      </c>
      <c r="G82" s="202" t="s">
        <v>115</v>
      </c>
      <c r="H82" s="203">
        <v>1</v>
      </c>
      <c r="I82" s="204"/>
      <c r="J82" s="205">
        <f>ROUND(I82*H82,2)</f>
        <v>0</v>
      </c>
      <c r="K82" s="201" t="s">
        <v>116</v>
      </c>
      <c r="L82" s="47"/>
      <c r="M82" s="206" t="s">
        <v>19</v>
      </c>
      <c r="N82" s="207" t="s">
        <v>43</v>
      </c>
      <c r="O82" s="87"/>
      <c r="P82" s="208">
        <f>O82*H82</f>
        <v>0</v>
      </c>
      <c r="Q82" s="208">
        <v>0</v>
      </c>
      <c r="R82" s="208">
        <f>Q82*H82</f>
        <v>0</v>
      </c>
      <c r="S82" s="208">
        <v>0</v>
      </c>
      <c r="T82" s="209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0" t="s">
        <v>117</v>
      </c>
      <c r="AT82" s="210" t="s">
        <v>112</v>
      </c>
      <c r="AU82" s="210" t="s">
        <v>80</v>
      </c>
      <c r="AY82" s="20" t="s">
        <v>111</v>
      </c>
      <c r="BE82" s="211">
        <f>IF(N82="základní",J82,0)</f>
        <v>0</v>
      </c>
      <c r="BF82" s="211">
        <f>IF(N82="snížená",J82,0)</f>
        <v>0</v>
      </c>
      <c r="BG82" s="211">
        <f>IF(N82="zákl. přenesená",J82,0)</f>
        <v>0</v>
      </c>
      <c r="BH82" s="211">
        <f>IF(N82="sníž. přenesená",J82,0)</f>
        <v>0</v>
      </c>
      <c r="BI82" s="211">
        <f>IF(N82="nulová",J82,0)</f>
        <v>0</v>
      </c>
      <c r="BJ82" s="20" t="s">
        <v>80</v>
      </c>
      <c r="BK82" s="211">
        <f>ROUND(I82*H82,2)</f>
        <v>0</v>
      </c>
      <c r="BL82" s="20" t="s">
        <v>117</v>
      </c>
      <c r="BM82" s="210" t="s">
        <v>118</v>
      </c>
    </row>
    <row r="83" s="2" customFormat="1">
      <c r="A83" s="41"/>
      <c r="B83" s="42"/>
      <c r="C83" s="43"/>
      <c r="D83" s="212" t="s">
        <v>119</v>
      </c>
      <c r="E83" s="43"/>
      <c r="F83" s="213" t="s">
        <v>120</v>
      </c>
      <c r="G83" s="43"/>
      <c r="H83" s="43"/>
      <c r="I83" s="214"/>
      <c r="J83" s="43"/>
      <c r="K83" s="43"/>
      <c r="L83" s="47"/>
      <c r="M83" s="215"/>
      <c r="N83" s="216"/>
      <c r="O83" s="87"/>
      <c r="P83" s="87"/>
      <c r="Q83" s="87"/>
      <c r="R83" s="87"/>
      <c r="S83" s="87"/>
      <c r="T83" s="88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119</v>
      </c>
      <c r="AU83" s="20" t="s">
        <v>80</v>
      </c>
    </row>
    <row r="84" s="2" customFormat="1" ht="16.5" customHeight="1">
      <c r="A84" s="41"/>
      <c r="B84" s="42"/>
      <c r="C84" s="199" t="s">
        <v>82</v>
      </c>
      <c r="D84" s="199" t="s">
        <v>112</v>
      </c>
      <c r="E84" s="200" t="s">
        <v>121</v>
      </c>
      <c r="F84" s="201" t="s">
        <v>122</v>
      </c>
      <c r="G84" s="202" t="s">
        <v>115</v>
      </c>
      <c r="H84" s="203">
        <v>1</v>
      </c>
      <c r="I84" s="204"/>
      <c r="J84" s="205">
        <f>ROUND(I84*H84,2)</f>
        <v>0</v>
      </c>
      <c r="K84" s="201" t="s">
        <v>116</v>
      </c>
      <c r="L84" s="47"/>
      <c r="M84" s="206" t="s">
        <v>19</v>
      </c>
      <c r="N84" s="207" t="s">
        <v>43</v>
      </c>
      <c r="O84" s="87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0" t="s">
        <v>117</v>
      </c>
      <c r="AT84" s="210" t="s">
        <v>112</v>
      </c>
      <c r="AU84" s="210" t="s">
        <v>80</v>
      </c>
      <c r="AY84" s="20" t="s">
        <v>111</v>
      </c>
      <c r="BE84" s="211">
        <f>IF(N84="základní",J84,0)</f>
        <v>0</v>
      </c>
      <c r="BF84" s="211">
        <f>IF(N84="snížená",J84,0)</f>
        <v>0</v>
      </c>
      <c r="BG84" s="211">
        <f>IF(N84="zákl. přenesená",J84,0)</f>
        <v>0</v>
      </c>
      <c r="BH84" s="211">
        <f>IF(N84="sníž. přenesená",J84,0)</f>
        <v>0</v>
      </c>
      <c r="BI84" s="211">
        <f>IF(N84="nulová",J84,0)</f>
        <v>0</v>
      </c>
      <c r="BJ84" s="20" t="s">
        <v>80</v>
      </c>
      <c r="BK84" s="211">
        <f>ROUND(I84*H84,2)</f>
        <v>0</v>
      </c>
      <c r="BL84" s="20" t="s">
        <v>117</v>
      </c>
      <c r="BM84" s="210" t="s">
        <v>123</v>
      </c>
    </row>
    <row r="85" s="2" customFormat="1">
      <c r="A85" s="41"/>
      <c r="B85" s="42"/>
      <c r="C85" s="43"/>
      <c r="D85" s="212" t="s">
        <v>119</v>
      </c>
      <c r="E85" s="43"/>
      <c r="F85" s="213" t="s">
        <v>124</v>
      </c>
      <c r="G85" s="43"/>
      <c r="H85" s="43"/>
      <c r="I85" s="214"/>
      <c r="J85" s="43"/>
      <c r="K85" s="43"/>
      <c r="L85" s="47"/>
      <c r="M85" s="215"/>
      <c r="N85" s="216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119</v>
      </c>
      <c r="AU85" s="20" t="s">
        <v>80</v>
      </c>
    </row>
    <row r="86" s="2" customFormat="1" ht="16.5" customHeight="1">
      <c r="A86" s="41"/>
      <c r="B86" s="42"/>
      <c r="C86" s="199" t="s">
        <v>125</v>
      </c>
      <c r="D86" s="199" t="s">
        <v>112</v>
      </c>
      <c r="E86" s="200" t="s">
        <v>126</v>
      </c>
      <c r="F86" s="201" t="s">
        <v>127</v>
      </c>
      <c r="G86" s="202" t="s">
        <v>115</v>
      </c>
      <c r="H86" s="203">
        <v>1</v>
      </c>
      <c r="I86" s="204"/>
      <c r="J86" s="205">
        <f>ROUND(I86*H86,2)</f>
        <v>0</v>
      </c>
      <c r="K86" s="201" t="s">
        <v>116</v>
      </c>
      <c r="L86" s="47"/>
      <c r="M86" s="206" t="s">
        <v>19</v>
      </c>
      <c r="N86" s="207" t="s">
        <v>43</v>
      </c>
      <c r="O86" s="87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0" t="s">
        <v>117</v>
      </c>
      <c r="AT86" s="210" t="s">
        <v>112</v>
      </c>
      <c r="AU86" s="210" t="s">
        <v>80</v>
      </c>
      <c r="AY86" s="20" t="s">
        <v>111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0" t="s">
        <v>80</v>
      </c>
      <c r="BK86" s="211">
        <f>ROUND(I86*H86,2)</f>
        <v>0</v>
      </c>
      <c r="BL86" s="20" t="s">
        <v>117</v>
      </c>
      <c r="BM86" s="210" t="s">
        <v>128</v>
      </c>
    </row>
    <row r="87" s="2" customFormat="1">
      <c r="A87" s="41"/>
      <c r="B87" s="42"/>
      <c r="C87" s="43"/>
      <c r="D87" s="212" t="s">
        <v>119</v>
      </c>
      <c r="E87" s="43"/>
      <c r="F87" s="213" t="s">
        <v>129</v>
      </c>
      <c r="G87" s="43"/>
      <c r="H87" s="43"/>
      <c r="I87" s="214"/>
      <c r="J87" s="43"/>
      <c r="K87" s="43"/>
      <c r="L87" s="47"/>
      <c r="M87" s="215"/>
      <c r="N87" s="216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119</v>
      </c>
      <c r="AU87" s="20" t="s">
        <v>80</v>
      </c>
    </row>
    <row r="88" s="2" customFormat="1" ht="16.5" customHeight="1">
      <c r="A88" s="41"/>
      <c r="B88" s="42"/>
      <c r="C88" s="199" t="s">
        <v>130</v>
      </c>
      <c r="D88" s="199" t="s">
        <v>112</v>
      </c>
      <c r="E88" s="200" t="s">
        <v>131</v>
      </c>
      <c r="F88" s="201" t="s">
        <v>132</v>
      </c>
      <c r="G88" s="202" t="s">
        <v>115</v>
      </c>
      <c r="H88" s="203">
        <v>1</v>
      </c>
      <c r="I88" s="204"/>
      <c r="J88" s="205">
        <f>ROUND(I88*H88,2)</f>
        <v>0</v>
      </c>
      <c r="K88" s="201" t="s">
        <v>116</v>
      </c>
      <c r="L88" s="47"/>
      <c r="M88" s="206" t="s">
        <v>19</v>
      </c>
      <c r="N88" s="207" t="s">
        <v>43</v>
      </c>
      <c r="O88" s="87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0" t="s">
        <v>117</v>
      </c>
      <c r="AT88" s="210" t="s">
        <v>112</v>
      </c>
      <c r="AU88" s="210" t="s">
        <v>80</v>
      </c>
      <c r="AY88" s="20" t="s">
        <v>111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0" t="s">
        <v>80</v>
      </c>
      <c r="BK88" s="211">
        <f>ROUND(I88*H88,2)</f>
        <v>0</v>
      </c>
      <c r="BL88" s="20" t="s">
        <v>117</v>
      </c>
      <c r="BM88" s="210" t="s">
        <v>133</v>
      </c>
    </row>
    <row r="89" s="2" customFormat="1">
      <c r="A89" s="41"/>
      <c r="B89" s="42"/>
      <c r="C89" s="43"/>
      <c r="D89" s="212" t="s">
        <v>119</v>
      </c>
      <c r="E89" s="43"/>
      <c r="F89" s="213" t="s">
        <v>134</v>
      </c>
      <c r="G89" s="43"/>
      <c r="H89" s="43"/>
      <c r="I89" s="214"/>
      <c r="J89" s="43"/>
      <c r="K89" s="43"/>
      <c r="L89" s="47"/>
      <c r="M89" s="215"/>
      <c r="N89" s="216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119</v>
      </c>
      <c r="AU89" s="20" t="s">
        <v>80</v>
      </c>
    </row>
    <row r="90" s="2" customFormat="1" ht="16.5" customHeight="1">
      <c r="A90" s="41"/>
      <c r="B90" s="42"/>
      <c r="C90" s="199" t="s">
        <v>110</v>
      </c>
      <c r="D90" s="199" t="s">
        <v>112</v>
      </c>
      <c r="E90" s="200" t="s">
        <v>135</v>
      </c>
      <c r="F90" s="201" t="s">
        <v>136</v>
      </c>
      <c r="G90" s="202" t="s">
        <v>115</v>
      </c>
      <c r="H90" s="203">
        <v>1</v>
      </c>
      <c r="I90" s="204"/>
      <c r="J90" s="205">
        <f>ROUND(I90*H90,2)</f>
        <v>0</v>
      </c>
      <c r="K90" s="201" t="s">
        <v>116</v>
      </c>
      <c r="L90" s="47"/>
      <c r="M90" s="206" t="s">
        <v>19</v>
      </c>
      <c r="N90" s="207" t="s">
        <v>43</v>
      </c>
      <c r="O90" s="87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0" t="s">
        <v>117</v>
      </c>
      <c r="AT90" s="210" t="s">
        <v>112</v>
      </c>
      <c r="AU90" s="210" t="s">
        <v>80</v>
      </c>
      <c r="AY90" s="20" t="s">
        <v>111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0" t="s">
        <v>80</v>
      </c>
      <c r="BK90" s="211">
        <f>ROUND(I90*H90,2)</f>
        <v>0</v>
      </c>
      <c r="BL90" s="20" t="s">
        <v>117</v>
      </c>
      <c r="BM90" s="210" t="s">
        <v>137</v>
      </c>
    </row>
    <row r="91" s="2" customFormat="1">
      <c r="A91" s="41"/>
      <c r="B91" s="42"/>
      <c r="C91" s="43"/>
      <c r="D91" s="212" t="s">
        <v>119</v>
      </c>
      <c r="E91" s="43"/>
      <c r="F91" s="213" t="s">
        <v>138</v>
      </c>
      <c r="G91" s="43"/>
      <c r="H91" s="43"/>
      <c r="I91" s="214"/>
      <c r="J91" s="43"/>
      <c r="K91" s="43"/>
      <c r="L91" s="47"/>
      <c r="M91" s="217"/>
      <c r="N91" s="218"/>
      <c r="O91" s="219"/>
      <c r="P91" s="219"/>
      <c r="Q91" s="219"/>
      <c r="R91" s="219"/>
      <c r="S91" s="219"/>
      <c r="T91" s="220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119</v>
      </c>
      <c r="AU91" s="20" t="s">
        <v>80</v>
      </c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47"/>
      <c r="M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</sheetData>
  <sheetProtection sheet="1" autoFilter="0" formatColumns="0" formatRows="0" objects="1" scenarios="1" spinCount="100000" saltValue="8d1Ojs4hxQ2HnJTbBl6suQQlPFEGiFdIzj1zGoJSRfIeDpy/sXpcsoDCcaGwJ2RHZXblatd4+0sCEmuwr4Ayow==" hashValue="rPq9SBJLkTv+wURIsSCf+f26ygzJ4HnlVFff5/CTUhSxcWys1KzJISv4RnssrUMwPEldPXHoekaaK8oUhSGujg==" algorithmName="SHA-512" password="CC35"/>
  <autoFilter ref="C79:K91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3" r:id="rId1" display="https://podminky.urs.cz/item/CS_URS_2024_01/030001000"/>
    <hyperlink ref="F85" r:id="rId2" display="https://podminky.urs.cz/item/CS_URS_2024_01/045002000"/>
    <hyperlink ref="F87" r:id="rId3" display="https://podminky.urs.cz/item/CS_URS_2024_01/031303000"/>
    <hyperlink ref="F89" r:id="rId4" display="https://podminky.urs.cz/item/CS_URS_2024_01/034603000"/>
    <hyperlink ref="F91" r:id="rId5" display="https://podminky.urs.cz/item/CS_URS_2024_01/0345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82</v>
      </c>
    </row>
    <row r="4" s="1" customFormat="1" ht="24.96" customHeight="1">
      <c r="B4" s="23"/>
      <c r="D4" s="133" t="s">
        <v>87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Zpč. muzeum v Plzni - Stavební úpravy uliční fasády - střed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88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23. 1. 2025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Západočeské muzeum v Plzni, přísp. org.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Ateliér Soukup Opl Švehla s.r.o.</v>
      </c>
      <c r="F21" s="41"/>
      <c r="G21" s="41"/>
      <c r="H21" s="41"/>
      <c r="I21" s="135" t="s">
        <v>28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34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>Tomáš Chlumecký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36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147">
        <f>ROUND(J100,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40</v>
      </c>
      <c r="G32" s="41"/>
      <c r="H32" s="41"/>
      <c r="I32" s="148" t="s">
        <v>39</v>
      </c>
      <c r="J32" s="148" t="s">
        <v>41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42</v>
      </c>
      <c r="E33" s="135" t="s">
        <v>43</v>
      </c>
      <c r="F33" s="150">
        <f>ROUND((SUM(BE100:BE877)),  2)</f>
        <v>0</v>
      </c>
      <c r="G33" s="41"/>
      <c r="H33" s="41"/>
      <c r="I33" s="151">
        <v>0.20999999999999999</v>
      </c>
      <c r="J33" s="150">
        <f>ROUND(((SUM(BE100:BE877))*I33),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44</v>
      </c>
      <c r="F34" s="150">
        <f>ROUND((SUM(BF100:BF877)),  2)</f>
        <v>0</v>
      </c>
      <c r="G34" s="41"/>
      <c r="H34" s="41"/>
      <c r="I34" s="151">
        <v>0.12</v>
      </c>
      <c r="J34" s="150">
        <f>ROUND(((SUM(BF100:BF877))*I34),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45</v>
      </c>
      <c r="F35" s="150">
        <f>ROUND((SUM(BG100:BG877)),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46</v>
      </c>
      <c r="F36" s="150">
        <f>ROUND((SUM(BH100:BH877)),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47</v>
      </c>
      <c r="F37" s="150">
        <f>ROUND((SUM(BI100:BI877)),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Zpč. muzeum v Plzni - Stavební úpravy uliční fasády - střed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23. 1. 2025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25.65" customHeight="1">
      <c r="A54" s="41"/>
      <c r="B54" s="42"/>
      <c r="C54" s="35" t="s">
        <v>25</v>
      </c>
      <c r="D54" s="43"/>
      <c r="E54" s="43"/>
      <c r="F54" s="30" t="str">
        <f>E15</f>
        <v>Západočeské muzeum v Plzni, přísp. org.</v>
      </c>
      <c r="G54" s="43"/>
      <c r="H54" s="43"/>
      <c r="I54" s="35" t="s">
        <v>31</v>
      </c>
      <c r="J54" s="39" t="str">
        <f>E21</f>
        <v>Ateliér Soukup Opl Švehla s.r.o.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Tomáš Chlumecký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91</v>
      </c>
      <c r="D57" s="165"/>
      <c r="E57" s="165"/>
      <c r="F57" s="165"/>
      <c r="G57" s="165"/>
      <c r="H57" s="165"/>
      <c r="I57" s="165"/>
      <c r="J57" s="166" t="s">
        <v>92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70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93</v>
      </c>
    </row>
    <row r="60" s="9" customFormat="1" ht="24.96" customHeight="1">
      <c r="A60" s="9"/>
      <c r="B60" s="168"/>
      <c r="C60" s="169"/>
      <c r="D60" s="170" t="s">
        <v>140</v>
      </c>
      <c r="E60" s="171"/>
      <c r="F60" s="171"/>
      <c r="G60" s="171"/>
      <c r="H60" s="171"/>
      <c r="I60" s="171"/>
      <c r="J60" s="172">
        <f>J101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2" customFormat="1" ht="19.92" customHeight="1">
      <c r="A61" s="12"/>
      <c r="B61" s="221"/>
      <c r="C61" s="222"/>
      <c r="D61" s="223" t="s">
        <v>141</v>
      </c>
      <c r="E61" s="224"/>
      <c r="F61" s="224"/>
      <c r="G61" s="224"/>
      <c r="H61" s="224"/>
      <c r="I61" s="224"/>
      <c r="J61" s="225">
        <f>J102</f>
        <v>0</v>
      </c>
      <c r="K61" s="222"/>
      <c r="L61" s="226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="12" customFormat="1" ht="19.92" customHeight="1">
      <c r="A62" s="12"/>
      <c r="B62" s="221"/>
      <c r="C62" s="222"/>
      <c r="D62" s="223" t="s">
        <v>142</v>
      </c>
      <c r="E62" s="224"/>
      <c r="F62" s="224"/>
      <c r="G62" s="224"/>
      <c r="H62" s="224"/>
      <c r="I62" s="224"/>
      <c r="J62" s="225">
        <f>J111</f>
        <v>0</v>
      </c>
      <c r="K62" s="222"/>
      <c r="L62" s="226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="12" customFormat="1" ht="19.92" customHeight="1">
      <c r="A63" s="12"/>
      <c r="B63" s="221"/>
      <c r="C63" s="222"/>
      <c r="D63" s="223" t="s">
        <v>143</v>
      </c>
      <c r="E63" s="224"/>
      <c r="F63" s="224"/>
      <c r="G63" s="224"/>
      <c r="H63" s="224"/>
      <c r="I63" s="224"/>
      <c r="J63" s="225">
        <f>J120</f>
        <v>0</v>
      </c>
      <c r="K63" s="222"/>
      <c r="L63" s="226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="12" customFormat="1" ht="19.92" customHeight="1">
      <c r="A64" s="12"/>
      <c r="B64" s="221"/>
      <c r="C64" s="222"/>
      <c r="D64" s="223" t="s">
        <v>144</v>
      </c>
      <c r="E64" s="224"/>
      <c r="F64" s="224"/>
      <c r="G64" s="224"/>
      <c r="H64" s="224"/>
      <c r="I64" s="224"/>
      <c r="J64" s="225">
        <f>J414</f>
        <v>0</v>
      </c>
      <c r="K64" s="222"/>
      <c r="L64" s="226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="12" customFormat="1" ht="19.92" customHeight="1">
      <c r="A65" s="12"/>
      <c r="B65" s="221"/>
      <c r="C65" s="222"/>
      <c r="D65" s="223" t="s">
        <v>145</v>
      </c>
      <c r="E65" s="224"/>
      <c r="F65" s="224"/>
      <c r="G65" s="224"/>
      <c r="H65" s="224"/>
      <c r="I65" s="224"/>
      <c r="J65" s="225">
        <f>J423</f>
        <v>0</v>
      </c>
      <c r="K65" s="222"/>
      <c r="L65" s="226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s="12" customFormat="1" ht="19.92" customHeight="1">
      <c r="A66" s="12"/>
      <c r="B66" s="221"/>
      <c r="C66" s="222"/>
      <c r="D66" s="223" t="s">
        <v>146</v>
      </c>
      <c r="E66" s="224"/>
      <c r="F66" s="224"/>
      <c r="G66" s="224"/>
      <c r="H66" s="224"/>
      <c r="I66" s="224"/>
      <c r="J66" s="225">
        <f>J451</f>
        <v>0</v>
      </c>
      <c r="K66" s="222"/>
      <c r="L66" s="226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s="12" customFormat="1" ht="19.92" customHeight="1">
      <c r="A67" s="12"/>
      <c r="B67" s="221"/>
      <c r="C67" s="222"/>
      <c r="D67" s="223" t="s">
        <v>147</v>
      </c>
      <c r="E67" s="224"/>
      <c r="F67" s="224"/>
      <c r="G67" s="224"/>
      <c r="H67" s="224"/>
      <c r="I67" s="224"/>
      <c r="J67" s="225">
        <f>J461</f>
        <v>0</v>
      </c>
      <c r="K67" s="222"/>
      <c r="L67" s="226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</row>
    <row r="68" s="12" customFormat="1" ht="19.92" customHeight="1">
      <c r="A68" s="12"/>
      <c r="B68" s="221"/>
      <c r="C68" s="222"/>
      <c r="D68" s="223" t="s">
        <v>148</v>
      </c>
      <c r="E68" s="224"/>
      <c r="F68" s="224"/>
      <c r="G68" s="224"/>
      <c r="H68" s="224"/>
      <c r="I68" s="224"/>
      <c r="J68" s="225">
        <f>J540</f>
        <v>0</v>
      </c>
      <c r="K68" s="222"/>
      <c r="L68" s="226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</row>
    <row r="69" s="12" customFormat="1" ht="19.92" customHeight="1">
      <c r="A69" s="12"/>
      <c r="B69" s="221"/>
      <c r="C69" s="222"/>
      <c r="D69" s="223" t="s">
        <v>149</v>
      </c>
      <c r="E69" s="224"/>
      <c r="F69" s="224"/>
      <c r="G69" s="224"/>
      <c r="H69" s="224"/>
      <c r="I69" s="224"/>
      <c r="J69" s="225">
        <f>J552</f>
        <v>0</v>
      </c>
      <c r="K69" s="222"/>
      <c r="L69" s="226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</row>
    <row r="70" s="9" customFormat="1" ht="24.96" customHeight="1">
      <c r="A70" s="9"/>
      <c r="B70" s="168"/>
      <c r="C70" s="169"/>
      <c r="D70" s="170" t="s">
        <v>150</v>
      </c>
      <c r="E70" s="171"/>
      <c r="F70" s="171"/>
      <c r="G70" s="171"/>
      <c r="H70" s="171"/>
      <c r="I70" s="171"/>
      <c r="J70" s="172">
        <f>J555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2" customFormat="1" ht="19.92" customHeight="1">
      <c r="A71" s="12"/>
      <c r="B71" s="221"/>
      <c r="C71" s="222"/>
      <c r="D71" s="223" t="s">
        <v>151</v>
      </c>
      <c r="E71" s="224"/>
      <c r="F71" s="224"/>
      <c r="G71" s="224"/>
      <c r="H71" s="224"/>
      <c r="I71" s="224"/>
      <c r="J71" s="225">
        <f>J556</f>
        <v>0</v>
      </c>
      <c r="K71" s="222"/>
      <c r="L71" s="226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</row>
    <row r="72" s="12" customFormat="1" ht="19.92" customHeight="1">
      <c r="A72" s="12"/>
      <c r="B72" s="221"/>
      <c r="C72" s="222"/>
      <c r="D72" s="223" t="s">
        <v>152</v>
      </c>
      <c r="E72" s="224"/>
      <c r="F72" s="224"/>
      <c r="G72" s="224"/>
      <c r="H72" s="224"/>
      <c r="I72" s="224"/>
      <c r="J72" s="225">
        <f>J590</f>
        <v>0</v>
      </c>
      <c r="K72" s="222"/>
      <c r="L72" s="226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</row>
    <row r="73" s="12" customFormat="1" ht="19.92" customHeight="1">
      <c r="A73" s="12"/>
      <c r="B73" s="221"/>
      <c r="C73" s="222"/>
      <c r="D73" s="223" t="s">
        <v>153</v>
      </c>
      <c r="E73" s="224"/>
      <c r="F73" s="224"/>
      <c r="G73" s="224"/>
      <c r="H73" s="224"/>
      <c r="I73" s="224"/>
      <c r="J73" s="225">
        <f>J605</f>
        <v>0</v>
      </c>
      <c r="K73" s="222"/>
      <c r="L73" s="226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</row>
    <row r="74" s="12" customFormat="1" ht="19.92" customHeight="1">
      <c r="A74" s="12"/>
      <c r="B74" s="221"/>
      <c r="C74" s="222"/>
      <c r="D74" s="223" t="s">
        <v>154</v>
      </c>
      <c r="E74" s="224"/>
      <c r="F74" s="224"/>
      <c r="G74" s="224"/>
      <c r="H74" s="224"/>
      <c r="I74" s="224"/>
      <c r="J74" s="225">
        <f>J625</f>
        <v>0</v>
      </c>
      <c r="K74" s="222"/>
      <c r="L74" s="226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</row>
    <row r="75" s="12" customFormat="1" ht="19.92" customHeight="1">
      <c r="A75" s="12"/>
      <c r="B75" s="221"/>
      <c r="C75" s="222"/>
      <c r="D75" s="223" t="s">
        <v>155</v>
      </c>
      <c r="E75" s="224"/>
      <c r="F75" s="224"/>
      <c r="G75" s="224"/>
      <c r="H75" s="224"/>
      <c r="I75" s="224"/>
      <c r="J75" s="225">
        <f>J670</f>
        <v>0</v>
      </c>
      <c r="K75" s="222"/>
      <c r="L75" s="226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="12" customFormat="1" ht="19.92" customHeight="1">
      <c r="A76" s="12"/>
      <c r="B76" s="221"/>
      <c r="C76" s="222"/>
      <c r="D76" s="223" t="s">
        <v>156</v>
      </c>
      <c r="E76" s="224"/>
      <c r="F76" s="224"/>
      <c r="G76" s="224"/>
      <c r="H76" s="224"/>
      <c r="I76" s="224"/>
      <c r="J76" s="225">
        <f>J689</f>
        <v>0</v>
      </c>
      <c r="K76" s="222"/>
      <c r="L76" s="226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</row>
    <row r="77" s="12" customFormat="1" ht="19.92" customHeight="1">
      <c r="A77" s="12"/>
      <c r="B77" s="221"/>
      <c r="C77" s="222"/>
      <c r="D77" s="223" t="s">
        <v>157</v>
      </c>
      <c r="E77" s="224"/>
      <c r="F77" s="224"/>
      <c r="G77" s="224"/>
      <c r="H77" s="224"/>
      <c r="I77" s="224"/>
      <c r="J77" s="225">
        <f>J843</f>
        <v>0</v>
      </c>
      <c r="K77" s="222"/>
      <c r="L77" s="226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</row>
    <row r="78" s="12" customFormat="1" ht="19.92" customHeight="1">
      <c r="A78" s="12"/>
      <c r="B78" s="221"/>
      <c r="C78" s="222"/>
      <c r="D78" s="223" t="s">
        <v>158</v>
      </c>
      <c r="E78" s="224"/>
      <c r="F78" s="224"/>
      <c r="G78" s="224"/>
      <c r="H78" s="224"/>
      <c r="I78" s="224"/>
      <c r="J78" s="225">
        <f>J850</f>
        <v>0</v>
      </c>
      <c r="K78" s="222"/>
      <c r="L78" s="226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</row>
    <row r="79" s="9" customFormat="1" ht="24.96" customHeight="1">
      <c r="A79" s="9"/>
      <c r="B79" s="168"/>
      <c r="C79" s="169"/>
      <c r="D79" s="170" t="s">
        <v>159</v>
      </c>
      <c r="E79" s="171"/>
      <c r="F79" s="171"/>
      <c r="G79" s="171"/>
      <c r="H79" s="171"/>
      <c r="I79" s="171"/>
      <c r="J79" s="172">
        <f>J873</f>
        <v>0</v>
      </c>
      <c r="K79" s="169"/>
      <c r="L79" s="173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2" customFormat="1" ht="19.92" customHeight="1">
      <c r="A80" s="12"/>
      <c r="B80" s="221"/>
      <c r="C80" s="222"/>
      <c r="D80" s="223" t="s">
        <v>160</v>
      </c>
      <c r="E80" s="224"/>
      <c r="F80" s="224"/>
      <c r="G80" s="224"/>
      <c r="H80" s="224"/>
      <c r="I80" s="224"/>
      <c r="J80" s="225">
        <f>J874</f>
        <v>0</v>
      </c>
      <c r="K80" s="222"/>
      <c r="L80" s="226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95</v>
      </c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63" t="str">
        <f>E7</f>
        <v>Zpč. muzeum v Plzni - Stavební úpravy uliční fasády - střed</v>
      </c>
      <c r="F90" s="35"/>
      <c r="G90" s="35"/>
      <c r="H90" s="35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88</v>
      </c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>01 - Stavební část</v>
      </c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 xml:space="preserve"> </v>
      </c>
      <c r="G94" s="43"/>
      <c r="H94" s="43"/>
      <c r="I94" s="35" t="s">
        <v>23</v>
      </c>
      <c r="J94" s="75" t="str">
        <f>IF(J12="","",J12)</f>
        <v>23. 1. 2025</v>
      </c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5.65" customHeight="1">
      <c r="A96" s="41"/>
      <c r="B96" s="42"/>
      <c r="C96" s="35" t="s">
        <v>25</v>
      </c>
      <c r="D96" s="43"/>
      <c r="E96" s="43"/>
      <c r="F96" s="30" t="str">
        <f>E15</f>
        <v>Západočeské muzeum v Plzni, přísp. org.</v>
      </c>
      <c r="G96" s="43"/>
      <c r="H96" s="43"/>
      <c r="I96" s="35" t="s">
        <v>31</v>
      </c>
      <c r="J96" s="39" t="str">
        <f>E21</f>
        <v>Ateliér Soukup Opl Švehla s.r.o.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IF(E18="","",E18)</f>
        <v>Vyplň údaj</v>
      </c>
      <c r="G97" s="43"/>
      <c r="H97" s="43"/>
      <c r="I97" s="35" t="s">
        <v>34</v>
      </c>
      <c r="J97" s="39" t="str">
        <f>E24</f>
        <v>Tomáš Chlumecký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0" customFormat="1" ht="29.28" customHeight="1">
      <c r="A99" s="174"/>
      <c r="B99" s="175"/>
      <c r="C99" s="176" t="s">
        <v>96</v>
      </c>
      <c r="D99" s="177" t="s">
        <v>57</v>
      </c>
      <c r="E99" s="177" t="s">
        <v>53</v>
      </c>
      <c r="F99" s="177" t="s">
        <v>54</v>
      </c>
      <c r="G99" s="177" t="s">
        <v>97</v>
      </c>
      <c r="H99" s="177" t="s">
        <v>98</v>
      </c>
      <c r="I99" s="177" t="s">
        <v>99</v>
      </c>
      <c r="J99" s="177" t="s">
        <v>92</v>
      </c>
      <c r="K99" s="178" t="s">
        <v>100</v>
      </c>
      <c r="L99" s="179"/>
      <c r="M99" s="95" t="s">
        <v>19</v>
      </c>
      <c r="N99" s="96" t="s">
        <v>42</v>
      </c>
      <c r="O99" s="96" t="s">
        <v>101</v>
      </c>
      <c r="P99" s="96" t="s">
        <v>102</v>
      </c>
      <c r="Q99" s="96" t="s">
        <v>103</v>
      </c>
      <c r="R99" s="96" t="s">
        <v>104</v>
      </c>
      <c r="S99" s="96" t="s">
        <v>105</v>
      </c>
      <c r="T99" s="97" t="s">
        <v>106</v>
      </c>
      <c r="U99" s="174"/>
      <c r="V99" s="174"/>
      <c r="W99" s="174"/>
      <c r="X99" s="174"/>
      <c r="Y99" s="174"/>
      <c r="Z99" s="174"/>
      <c r="AA99" s="174"/>
      <c r="AB99" s="174"/>
      <c r="AC99" s="174"/>
      <c r="AD99" s="174"/>
      <c r="AE99" s="174"/>
    </row>
    <row r="100" s="2" customFormat="1" ht="22.8" customHeight="1">
      <c r="A100" s="41"/>
      <c r="B100" s="42"/>
      <c r="C100" s="102" t="s">
        <v>107</v>
      </c>
      <c r="D100" s="43"/>
      <c r="E100" s="43"/>
      <c r="F100" s="43"/>
      <c r="G100" s="43"/>
      <c r="H100" s="43"/>
      <c r="I100" s="43"/>
      <c r="J100" s="180">
        <f>BK100</f>
        <v>0</v>
      </c>
      <c r="K100" s="43"/>
      <c r="L100" s="47"/>
      <c r="M100" s="98"/>
      <c r="N100" s="181"/>
      <c r="O100" s="99"/>
      <c r="P100" s="182">
        <f>P101+P555+P873</f>
        <v>0</v>
      </c>
      <c r="Q100" s="99"/>
      <c r="R100" s="182">
        <f>R101+R555+R873</f>
        <v>25.176037270000002</v>
      </c>
      <c r="S100" s="99"/>
      <c r="T100" s="183">
        <f>T101+T555+T873</f>
        <v>14.72455626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93</v>
      </c>
      <c r="BK100" s="184">
        <f>BK101+BK555+BK873</f>
        <v>0</v>
      </c>
    </row>
    <row r="101" s="11" customFormat="1" ht="25.92" customHeight="1">
      <c r="A101" s="11"/>
      <c r="B101" s="185"/>
      <c r="C101" s="186"/>
      <c r="D101" s="187" t="s">
        <v>71</v>
      </c>
      <c r="E101" s="188" t="s">
        <v>161</v>
      </c>
      <c r="F101" s="188" t="s">
        <v>162</v>
      </c>
      <c r="G101" s="186"/>
      <c r="H101" s="186"/>
      <c r="I101" s="189"/>
      <c r="J101" s="190">
        <f>BK101</f>
        <v>0</v>
      </c>
      <c r="K101" s="186"/>
      <c r="L101" s="191"/>
      <c r="M101" s="192"/>
      <c r="N101" s="193"/>
      <c r="O101" s="193"/>
      <c r="P101" s="194">
        <f>P102+P111+P120+P414+P423+P451+P461+P540+P552</f>
        <v>0</v>
      </c>
      <c r="Q101" s="193"/>
      <c r="R101" s="194">
        <f>R102+R111+R120+R414+R423+R451+R461+R540+R552</f>
        <v>24.228538710000002</v>
      </c>
      <c r="S101" s="193"/>
      <c r="T101" s="195">
        <f>T102+T111+T120+T414+T423+T451+T461+T540+T552</f>
        <v>14.409356259999999</v>
      </c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R101" s="196" t="s">
        <v>80</v>
      </c>
      <c r="AT101" s="197" t="s">
        <v>71</v>
      </c>
      <c r="AU101" s="197" t="s">
        <v>72</v>
      </c>
      <c r="AY101" s="196" t="s">
        <v>111</v>
      </c>
      <c r="BK101" s="198">
        <f>BK102+BK111+BK120+BK414+BK423+BK451+BK461+BK540+BK552</f>
        <v>0</v>
      </c>
    </row>
    <row r="102" s="11" customFormat="1" ht="22.8" customHeight="1">
      <c r="A102" s="11"/>
      <c r="B102" s="185"/>
      <c r="C102" s="186"/>
      <c r="D102" s="187" t="s">
        <v>71</v>
      </c>
      <c r="E102" s="227" t="s">
        <v>125</v>
      </c>
      <c r="F102" s="227" t="s">
        <v>163</v>
      </c>
      <c r="G102" s="186"/>
      <c r="H102" s="186"/>
      <c r="I102" s="189"/>
      <c r="J102" s="228">
        <f>BK102</f>
        <v>0</v>
      </c>
      <c r="K102" s="186"/>
      <c r="L102" s="191"/>
      <c r="M102" s="192"/>
      <c r="N102" s="193"/>
      <c r="O102" s="193"/>
      <c r="P102" s="194">
        <f>SUM(P103:P110)</f>
        <v>0</v>
      </c>
      <c r="Q102" s="193"/>
      <c r="R102" s="194">
        <f>SUM(R103:R110)</f>
        <v>0.39140200000000003</v>
      </c>
      <c r="S102" s="193"/>
      <c r="T102" s="195">
        <f>SUM(T103:T110)</f>
        <v>0</v>
      </c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R102" s="196" t="s">
        <v>80</v>
      </c>
      <c r="AT102" s="197" t="s">
        <v>71</v>
      </c>
      <c r="AU102" s="197" t="s">
        <v>80</v>
      </c>
      <c r="AY102" s="196" t="s">
        <v>111</v>
      </c>
      <c r="BK102" s="198">
        <f>SUM(BK103:BK110)</f>
        <v>0</v>
      </c>
    </row>
    <row r="103" s="2" customFormat="1" ht="16.5" customHeight="1">
      <c r="A103" s="41"/>
      <c r="B103" s="42"/>
      <c r="C103" s="199" t="s">
        <v>80</v>
      </c>
      <c r="D103" s="199" t="s">
        <v>112</v>
      </c>
      <c r="E103" s="200" t="s">
        <v>164</v>
      </c>
      <c r="F103" s="201" t="s">
        <v>165</v>
      </c>
      <c r="G103" s="202" t="s">
        <v>166</v>
      </c>
      <c r="H103" s="203">
        <v>0.20000000000000001</v>
      </c>
      <c r="I103" s="204"/>
      <c r="J103" s="205">
        <f>ROUND(I103*H103,2)</f>
        <v>0</v>
      </c>
      <c r="K103" s="201" t="s">
        <v>116</v>
      </c>
      <c r="L103" s="47"/>
      <c r="M103" s="206" t="s">
        <v>19</v>
      </c>
      <c r="N103" s="207" t="s">
        <v>43</v>
      </c>
      <c r="O103" s="87"/>
      <c r="P103" s="208">
        <f>O103*H103</f>
        <v>0</v>
      </c>
      <c r="Q103" s="208">
        <v>1.9085000000000001</v>
      </c>
      <c r="R103" s="208">
        <f>Q103*H103</f>
        <v>0.38170000000000004</v>
      </c>
      <c r="S103" s="208">
        <v>0</v>
      </c>
      <c r="T103" s="209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0" t="s">
        <v>130</v>
      </c>
      <c r="AT103" s="210" t="s">
        <v>112</v>
      </c>
      <c r="AU103" s="210" t="s">
        <v>82</v>
      </c>
      <c r="AY103" s="20" t="s">
        <v>111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0" t="s">
        <v>80</v>
      </c>
      <c r="BK103" s="211">
        <f>ROUND(I103*H103,2)</f>
        <v>0</v>
      </c>
      <c r="BL103" s="20" t="s">
        <v>130</v>
      </c>
      <c r="BM103" s="210" t="s">
        <v>82</v>
      </c>
    </row>
    <row r="104" s="2" customFormat="1">
      <c r="A104" s="41"/>
      <c r="B104" s="42"/>
      <c r="C104" s="43"/>
      <c r="D104" s="212" t="s">
        <v>119</v>
      </c>
      <c r="E104" s="43"/>
      <c r="F104" s="213" t="s">
        <v>167</v>
      </c>
      <c r="G104" s="43"/>
      <c r="H104" s="43"/>
      <c r="I104" s="214"/>
      <c r="J104" s="43"/>
      <c r="K104" s="43"/>
      <c r="L104" s="47"/>
      <c r="M104" s="215"/>
      <c r="N104" s="216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119</v>
      </c>
      <c r="AU104" s="20" t="s">
        <v>82</v>
      </c>
    </row>
    <row r="105" s="13" customFormat="1">
      <c r="A105" s="13"/>
      <c r="B105" s="229"/>
      <c r="C105" s="230"/>
      <c r="D105" s="231" t="s">
        <v>168</v>
      </c>
      <c r="E105" s="232" t="s">
        <v>19</v>
      </c>
      <c r="F105" s="233" t="s">
        <v>169</v>
      </c>
      <c r="G105" s="230"/>
      <c r="H105" s="232" t="s">
        <v>19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168</v>
      </c>
      <c r="AU105" s="239" t="s">
        <v>82</v>
      </c>
      <c r="AV105" s="13" t="s">
        <v>80</v>
      </c>
      <c r="AW105" s="13" t="s">
        <v>33</v>
      </c>
      <c r="AX105" s="13" t="s">
        <v>72</v>
      </c>
      <c r="AY105" s="239" t="s">
        <v>111</v>
      </c>
    </row>
    <row r="106" s="14" customFormat="1">
      <c r="A106" s="14"/>
      <c r="B106" s="240"/>
      <c r="C106" s="241"/>
      <c r="D106" s="231" t="s">
        <v>168</v>
      </c>
      <c r="E106" s="242" t="s">
        <v>19</v>
      </c>
      <c r="F106" s="243" t="s">
        <v>170</v>
      </c>
      <c r="G106" s="241"/>
      <c r="H106" s="244">
        <v>0.20000000000000001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168</v>
      </c>
      <c r="AU106" s="250" t="s">
        <v>82</v>
      </c>
      <c r="AV106" s="14" t="s">
        <v>82</v>
      </c>
      <c r="AW106" s="14" t="s">
        <v>33</v>
      </c>
      <c r="AX106" s="14" t="s">
        <v>80</v>
      </c>
      <c r="AY106" s="250" t="s">
        <v>111</v>
      </c>
    </row>
    <row r="107" s="2" customFormat="1" ht="16.5" customHeight="1">
      <c r="A107" s="41"/>
      <c r="B107" s="42"/>
      <c r="C107" s="199" t="s">
        <v>82</v>
      </c>
      <c r="D107" s="199" t="s">
        <v>112</v>
      </c>
      <c r="E107" s="200" t="s">
        <v>171</v>
      </c>
      <c r="F107" s="201" t="s">
        <v>172</v>
      </c>
      <c r="G107" s="202" t="s">
        <v>173</v>
      </c>
      <c r="H107" s="203">
        <v>4.2000000000000002</v>
      </c>
      <c r="I107" s="204"/>
      <c r="J107" s="205">
        <f>ROUND(I107*H107,2)</f>
        <v>0</v>
      </c>
      <c r="K107" s="201" t="s">
        <v>116</v>
      </c>
      <c r="L107" s="47"/>
      <c r="M107" s="206" t="s">
        <v>19</v>
      </c>
      <c r="N107" s="207" t="s">
        <v>43</v>
      </c>
      <c r="O107" s="87"/>
      <c r="P107" s="208">
        <f>O107*H107</f>
        <v>0</v>
      </c>
      <c r="Q107" s="208">
        <v>0.00231</v>
      </c>
      <c r="R107" s="208">
        <f>Q107*H107</f>
        <v>0.0097020000000000006</v>
      </c>
      <c r="S107" s="208">
        <v>0</v>
      </c>
      <c r="T107" s="209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0" t="s">
        <v>130</v>
      </c>
      <c r="AT107" s="210" t="s">
        <v>112</v>
      </c>
      <c r="AU107" s="210" t="s">
        <v>82</v>
      </c>
      <c r="AY107" s="20" t="s">
        <v>111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20" t="s">
        <v>80</v>
      </c>
      <c r="BK107" s="211">
        <f>ROUND(I107*H107,2)</f>
        <v>0</v>
      </c>
      <c r="BL107" s="20" t="s">
        <v>130</v>
      </c>
      <c r="BM107" s="210" t="s">
        <v>174</v>
      </c>
    </row>
    <row r="108" s="2" customFormat="1">
      <c r="A108" s="41"/>
      <c r="B108" s="42"/>
      <c r="C108" s="43"/>
      <c r="D108" s="212" t="s">
        <v>119</v>
      </c>
      <c r="E108" s="43"/>
      <c r="F108" s="213" t="s">
        <v>175</v>
      </c>
      <c r="G108" s="43"/>
      <c r="H108" s="43"/>
      <c r="I108" s="214"/>
      <c r="J108" s="43"/>
      <c r="K108" s="43"/>
      <c r="L108" s="47"/>
      <c r="M108" s="215"/>
      <c r="N108" s="216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119</v>
      </c>
      <c r="AU108" s="20" t="s">
        <v>82</v>
      </c>
    </row>
    <row r="109" s="13" customFormat="1">
      <c r="A109" s="13"/>
      <c r="B109" s="229"/>
      <c r="C109" s="230"/>
      <c r="D109" s="231" t="s">
        <v>168</v>
      </c>
      <c r="E109" s="232" t="s">
        <v>19</v>
      </c>
      <c r="F109" s="233" t="s">
        <v>176</v>
      </c>
      <c r="G109" s="230"/>
      <c r="H109" s="232" t="s">
        <v>19</v>
      </c>
      <c r="I109" s="234"/>
      <c r="J109" s="230"/>
      <c r="K109" s="230"/>
      <c r="L109" s="235"/>
      <c r="M109" s="236"/>
      <c r="N109" s="237"/>
      <c r="O109" s="237"/>
      <c r="P109" s="237"/>
      <c r="Q109" s="237"/>
      <c r="R109" s="237"/>
      <c r="S109" s="237"/>
      <c r="T109" s="23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9" t="s">
        <v>168</v>
      </c>
      <c r="AU109" s="239" t="s">
        <v>82</v>
      </c>
      <c r="AV109" s="13" t="s">
        <v>80</v>
      </c>
      <c r="AW109" s="13" t="s">
        <v>33</v>
      </c>
      <c r="AX109" s="13" t="s">
        <v>72</v>
      </c>
      <c r="AY109" s="239" t="s">
        <v>111</v>
      </c>
    </row>
    <row r="110" s="14" customFormat="1">
      <c r="A110" s="14"/>
      <c r="B110" s="240"/>
      <c r="C110" s="241"/>
      <c r="D110" s="231" t="s">
        <v>168</v>
      </c>
      <c r="E110" s="242" t="s">
        <v>19</v>
      </c>
      <c r="F110" s="243" t="s">
        <v>177</v>
      </c>
      <c r="G110" s="241"/>
      <c r="H110" s="244">
        <v>4.2000000000000002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168</v>
      </c>
      <c r="AU110" s="250" t="s">
        <v>82</v>
      </c>
      <c r="AV110" s="14" t="s">
        <v>82</v>
      </c>
      <c r="AW110" s="14" t="s">
        <v>33</v>
      </c>
      <c r="AX110" s="14" t="s">
        <v>80</v>
      </c>
      <c r="AY110" s="250" t="s">
        <v>111</v>
      </c>
    </row>
    <row r="111" s="11" customFormat="1" ht="22.8" customHeight="1">
      <c r="A111" s="11"/>
      <c r="B111" s="185"/>
      <c r="C111" s="186"/>
      <c r="D111" s="187" t="s">
        <v>71</v>
      </c>
      <c r="E111" s="227" t="s">
        <v>178</v>
      </c>
      <c r="F111" s="227" t="s">
        <v>179</v>
      </c>
      <c r="G111" s="186"/>
      <c r="H111" s="186"/>
      <c r="I111" s="189"/>
      <c r="J111" s="228">
        <f>BK111</f>
        <v>0</v>
      </c>
      <c r="K111" s="186"/>
      <c r="L111" s="191"/>
      <c r="M111" s="192"/>
      <c r="N111" s="193"/>
      <c r="O111" s="193"/>
      <c r="P111" s="194">
        <f>SUM(P112:P119)</f>
        <v>0</v>
      </c>
      <c r="Q111" s="193"/>
      <c r="R111" s="194">
        <f>SUM(R112:R119)</f>
        <v>3.1322360000000002</v>
      </c>
      <c r="S111" s="193"/>
      <c r="T111" s="195">
        <f>SUM(T112:T119)</f>
        <v>0</v>
      </c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R111" s="196" t="s">
        <v>80</v>
      </c>
      <c r="AT111" s="197" t="s">
        <v>71</v>
      </c>
      <c r="AU111" s="197" t="s">
        <v>80</v>
      </c>
      <c r="AY111" s="196" t="s">
        <v>111</v>
      </c>
      <c r="BK111" s="198">
        <f>SUM(BK112:BK119)</f>
        <v>0</v>
      </c>
    </row>
    <row r="112" s="2" customFormat="1" ht="16.5" customHeight="1">
      <c r="A112" s="41"/>
      <c r="B112" s="42"/>
      <c r="C112" s="199" t="s">
        <v>125</v>
      </c>
      <c r="D112" s="199" t="s">
        <v>112</v>
      </c>
      <c r="E112" s="200" t="s">
        <v>180</v>
      </c>
      <c r="F112" s="201" t="s">
        <v>181</v>
      </c>
      <c r="G112" s="202" t="s">
        <v>182</v>
      </c>
      <c r="H112" s="203">
        <v>44.116</v>
      </c>
      <c r="I112" s="204"/>
      <c r="J112" s="205">
        <f>ROUND(I112*H112,2)</f>
        <v>0</v>
      </c>
      <c r="K112" s="201" t="s">
        <v>116</v>
      </c>
      <c r="L112" s="47"/>
      <c r="M112" s="206" t="s">
        <v>19</v>
      </c>
      <c r="N112" s="207" t="s">
        <v>43</v>
      </c>
      <c r="O112" s="87"/>
      <c r="P112" s="208">
        <f>O112*H112</f>
        <v>0</v>
      </c>
      <c r="Q112" s="208">
        <v>0.056000000000000001</v>
      </c>
      <c r="R112" s="208">
        <f>Q112*H112</f>
        <v>2.4704960000000002</v>
      </c>
      <c r="S112" s="208">
        <v>0</v>
      </c>
      <c r="T112" s="209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0" t="s">
        <v>130</v>
      </c>
      <c r="AT112" s="210" t="s">
        <v>112</v>
      </c>
      <c r="AU112" s="210" t="s">
        <v>82</v>
      </c>
      <c r="AY112" s="20" t="s">
        <v>111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20" t="s">
        <v>80</v>
      </c>
      <c r="BK112" s="211">
        <f>ROUND(I112*H112,2)</f>
        <v>0</v>
      </c>
      <c r="BL112" s="20" t="s">
        <v>130</v>
      </c>
      <c r="BM112" s="210" t="s">
        <v>130</v>
      </c>
    </row>
    <row r="113" s="2" customFormat="1">
      <c r="A113" s="41"/>
      <c r="B113" s="42"/>
      <c r="C113" s="43"/>
      <c r="D113" s="212" t="s">
        <v>119</v>
      </c>
      <c r="E113" s="43"/>
      <c r="F113" s="213" t="s">
        <v>183</v>
      </c>
      <c r="G113" s="43"/>
      <c r="H113" s="43"/>
      <c r="I113" s="214"/>
      <c r="J113" s="43"/>
      <c r="K113" s="43"/>
      <c r="L113" s="47"/>
      <c r="M113" s="215"/>
      <c r="N113" s="216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119</v>
      </c>
      <c r="AU113" s="20" t="s">
        <v>82</v>
      </c>
    </row>
    <row r="114" s="13" customFormat="1">
      <c r="A114" s="13"/>
      <c r="B114" s="229"/>
      <c r="C114" s="230"/>
      <c r="D114" s="231" t="s">
        <v>168</v>
      </c>
      <c r="E114" s="232" t="s">
        <v>19</v>
      </c>
      <c r="F114" s="233" t="s">
        <v>184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168</v>
      </c>
      <c r="AU114" s="239" t="s">
        <v>82</v>
      </c>
      <c r="AV114" s="13" t="s">
        <v>80</v>
      </c>
      <c r="AW114" s="13" t="s">
        <v>33</v>
      </c>
      <c r="AX114" s="13" t="s">
        <v>72</v>
      </c>
      <c r="AY114" s="239" t="s">
        <v>111</v>
      </c>
    </row>
    <row r="115" s="14" customFormat="1">
      <c r="A115" s="14"/>
      <c r="B115" s="240"/>
      <c r="C115" s="241"/>
      <c r="D115" s="231" t="s">
        <v>168</v>
      </c>
      <c r="E115" s="242" t="s">
        <v>19</v>
      </c>
      <c r="F115" s="243" t="s">
        <v>185</v>
      </c>
      <c r="G115" s="241"/>
      <c r="H115" s="244">
        <v>441.16000000000002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168</v>
      </c>
      <c r="AU115" s="250" t="s">
        <v>82</v>
      </c>
      <c r="AV115" s="14" t="s">
        <v>82</v>
      </c>
      <c r="AW115" s="14" t="s">
        <v>33</v>
      </c>
      <c r="AX115" s="14" t="s">
        <v>80</v>
      </c>
      <c r="AY115" s="250" t="s">
        <v>111</v>
      </c>
    </row>
    <row r="116" s="14" customFormat="1">
      <c r="A116" s="14"/>
      <c r="B116" s="240"/>
      <c r="C116" s="241"/>
      <c r="D116" s="231" t="s">
        <v>168</v>
      </c>
      <c r="E116" s="241"/>
      <c r="F116" s="243" t="s">
        <v>186</v>
      </c>
      <c r="G116" s="241"/>
      <c r="H116" s="244">
        <v>44.116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168</v>
      </c>
      <c r="AU116" s="250" t="s">
        <v>82</v>
      </c>
      <c r="AV116" s="14" t="s">
        <v>82</v>
      </c>
      <c r="AW116" s="14" t="s">
        <v>4</v>
      </c>
      <c r="AX116" s="14" t="s">
        <v>80</v>
      </c>
      <c r="AY116" s="250" t="s">
        <v>111</v>
      </c>
    </row>
    <row r="117" s="2" customFormat="1" ht="16.5" customHeight="1">
      <c r="A117" s="41"/>
      <c r="B117" s="42"/>
      <c r="C117" s="199" t="s">
        <v>130</v>
      </c>
      <c r="D117" s="199" t="s">
        <v>112</v>
      </c>
      <c r="E117" s="200" t="s">
        <v>187</v>
      </c>
      <c r="F117" s="201" t="s">
        <v>188</v>
      </c>
      <c r="G117" s="202" t="s">
        <v>173</v>
      </c>
      <c r="H117" s="203">
        <v>441.16000000000002</v>
      </c>
      <c r="I117" s="204"/>
      <c r="J117" s="205">
        <f>ROUND(I117*H117,2)</f>
        <v>0</v>
      </c>
      <c r="K117" s="201" t="s">
        <v>116</v>
      </c>
      <c r="L117" s="47"/>
      <c r="M117" s="206" t="s">
        <v>19</v>
      </c>
      <c r="N117" s="207" t="s">
        <v>43</v>
      </c>
      <c r="O117" s="87"/>
      <c r="P117" s="208">
        <f>O117*H117</f>
        <v>0</v>
      </c>
      <c r="Q117" s="208">
        <v>0.0015</v>
      </c>
      <c r="R117" s="208">
        <f>Q117*H117</f>
        <v>0.66174000000000011</v>
      </c>
      <c r="S117" s="208">
        <v>0</v>
      </c>
      <c r="T117" s="209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0" t="s">
        <v>130</v>
      </c>
      <c r="AT117" s="210" t="s">
        <v>112</v>
      </c>
      <c r="AU117" s="210" t="s">
        <v>82</v>
      </c>
      <c r="AY117" s="20" t="s">
        <v>111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0" t="s">
        <v>80</v>
      </c>
      <c r="BK117" s="211">
        <f>ROUND(I117*H117,2)</f>
        <v>0</v>
      </c>
      <c r="BL117" s="20" t="s">
        <v>130</v>
      </c>
      <c r="BM117" s="210" t="s">
        <v>189</v>
      </c>
    </row>
    <row r="118" s="2" customFormat="1">
      <c r="A118" s="41"/>
      <c r="B118" s="42"/>
      <c r="C118" s="43"/>
      <c r="D118" s="212" t="s">
        <v>119</v>
      </c>
      <c r="E118" s="43"/>
      <c r="F118" s="213" t="s">
        <v>190</v>
      </c>
      <c r="G118" s="43"/>
      <c r="H118" s="43"/>
      <c r="I118" s="214"/>
      <c r="J118" s="43"/>
      <c r="K118" s="43"/>
      <c r="L118" s="47"/>
      <c r="M118" s="215"/>
      <c r="N118" s="216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119</v>
      </c>
      <c r="AU118" s="20" t="s">
        <v>82</v>
      </c>
    </row>
    <row r="119" s="14" customFormat="1">
      <c r="A119" s="14"/>
      <c r="B119" s="240"/>
      <c r="C119" s="241"/>
      <c r="D119" s="231" t="s">
        <v>168</v>
      </c>
      <c r="E119" s="242" t="s">
        <v>19</v>
      </c>
      <c r="F119" s="243" t="s">
        <v>185</v>
      </c>
      <c r="G119" s="241"/>
      <c r="H119" s="244">
        <v>441.16000000000002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168</v>
      </c>
      <c r="AU119" s="250" t="s">
        <v>82</v>
      </c>
      <c r="AV119" s="14" t="s">
        <v>82</v>
      </c>
      <c r="AW119" s="14" t="s">
        <v>33</v>
      </c>
      <c r="AX119" s="14" t="s">
        <v>80</v>
      </c>
      <c r="AY119" s="250" t="s">
        <v>111</v>
      </c>
    </row>
    <row r="120" s="11" customFormat="1" ht="22.8" customHeight="1">
      <c r="A120" s="11"/>
      <c r="B120" s="185"/>
      <c r="C120" s="186"/>
      <c r="D120" s="187" t="s">
        <v>71</v>
      </c>
      <c r="E120" s="227" t="s">
        <v>191</v>
      </c>
      <c r="F120" s="227" t="s">
        <v>192</v>
      </c>
      <c r="G120" s="186"/>
      <c r="H120" s="186"/>
      <c r="I120" s="189"/>
      <c r="J120" s="228">
        <f>BK120</f>
        <v>0</v>
      </c>
      <c r="K120" s="186"/>
      <c r="L120" s="191"/>
      <c r="M120" s="192"/>
      <c r="N120" s="193"/>
      <c r="O120" s="193"/>
      <c r="P120" s="194">
        <f>SUM(P121:P413)</f>
        <v>0</v>
      </c>
      <c r="Q120" s="193"/>
      <c r="R120" s="194">
        <f>SUM(R121:R413)</f>
        <v>20.655356970000003</v>
      </c>
      <c r="S120" s="193"/>
      <c r="T120" s="195">
        <f>SUM(T121:T413)</f>
        <v>0.0045942600000000002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196" t="s">
        <v>80</v>
      </c>
      <c r="AT120" s="197" t="s">
        <v>71</v>
      </c>
      <c r="AU120" s="197" t="s">
        <v>80</v>
      </c>
      <c r="AY120" s="196" t="s">
        <v>111</v>
      </c>
      <c r="BK120" s="198">
        <f>SUM(BK121:BK413)</f>
        <v>0</v>
      </c>
    </row>
    <row r="121" s="2" customFormat="1" ht="16.5" customHeight="1">
      <c r="A121" s="41"/>
      <c r="B121" s="42"/>
      <c r="C121" s="199" t="s">
        <v>110</v>
      </c>
      <c r="D121" s="199" t="s">
        <v>112</v>
      </c>
      <c r="E121" s="200" t="s">
        <v>193</v>
      </c>
      <c r="F121" s="201" t="s">
        <v>194</v>
      </c>
      <c r="G121" s="202" t="s">
        <v>182</v>
      </c>
      <c r="H121" s="203">
        <v>459.42599999999999</v>
      </c>
      <c r="I121" s="204"/>
      <c r="J121" s="205">
        <f>ROUND(I121*H121,2)</f>
        <v>0</v>
      </c>
      <c r="K121" s="201" t="s">
        <v>116</v>
      </c>
      <c r="L121" s="47"/>
      <c r="M121" s="206" t="s">
        <v>19</v>
      </c>
      <c r="N121" s="207" t="s">
        <v>43</v>
      </c>
      <c r="O121" s="87"/>
      <c r="P121" s="208">
        <f>O121*H121</f>
        <v>0</v>
      </c>
      <c r="Q121" s="208">
        <v>0</v>
      </c>
      <c r="R121" s="208">
        <f>Q121*H121</f>
        <v>0</v>
      </c>
      <c r="S121" s="208">
        <v>1.0000000000000001E-05</v>
      </c>
      <c r="T121" s="209">
        <f>S121*H121</f>
        <v>0.0045942600000000002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0" t="s">
        <v>130</v>
      </c>
      <c r="AT121" s="210" t="s">
        <v>112</v>
      </c>
      <c r="AU121" s="210" t="s">
        <v>82</v>
      </c>
      <c r="AY121" s="20" t="s">
        <v>111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0" t="s">
        <v>80</v>
      </c>
      <c r="BK121" s="211">
        <f>ROUND(I121*H121,2)</f>
        <v>0</v>
      </c>
      <c r="BL121" s="20" t="s">
        <v>130</v>
      </c>
      <c r="BM121" s="210" t="s">
        <v>195</v>
      </c>
    </row>
    <row r="122" s="2" customFormat="1">
      <c r="A122" s="41"/>
      <c r="B122" s="42"/>
      <c r="C122" s="43"/>
      <c r="D122" s="212" t="s">
        <v>119</v>
      </c>
      <c r="E122" s="43"/>
      <c r="F122" s="213" t="s">
        <v>196</v>
      </c>
      <c r="G122" s="43"/>
      <c r="H122" s="43"/>
      <c r="I122" s="214"/>
      <c r="J122" s="43"/>
      <c r="K122" s="43"/>
      <c r="L122" s="47"/>
      <c r="M122" s="215"/>
      <c r="N122" s="216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119</v>
      </c>
      <c r="AU122" s="20" t="s">
        <v>82</v>
      </c>
    </row>
    <row r="123" s="14" customFormat="1">
      <c r="A123" s="14"/>
      <c r="B123" s="240"/>
      <c r="C123" s="241"/>
      <c r="D123" s="231" t="s">
        <v>168</v>
      </c>
      <c r="E123" s="242" t="s">
        <v>19</v>
      </c>
      <c r="F123" s="243" t="s">
        <v>197</v>
      </c>
      <c r="G123" s="241"/>
      <c r="H123" s="244">
        <v>22.050000000000001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168</v>
      </c>
      <c r="AU123" s="250" t="s">
        <v>82</v>
      </c>
      <c r="AV123" s="14" t="s">
        <v>82</v>
      </c>
      <c r="AW123" s="14" t="s">
        <v>33</v>
      </c>
      <c r="AX123" s="14" t="s">
        <v>72</v>
      </c>
      <c r="AY123" s="250" t="s">
        <v>111</v>
      </c>
    </row>
    <row r="124" s="14" customFormat="1">
      <c r="A124" s="14"/>
      <c r="B124" s="240"/>
      <c r="C124" s="241"/>
      <c r="D124" s="231" t="s">
        <v>168</v>
      </c>
      <c r="E124" s="242" t="s">
        <v>19</v>
      </c>
      <c r="F124" s="243" t="s">
        <v>198</v>
      </c>
      <c r="G124" s="241"/>
      <c r="H124" s="244">
        <v>18.48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168</v>
      </c>
      <c r="AU124" s="250" t="s">
        <v>82</v>
      </c>
      <c r="AV124" s="14" t="s">
        <v>82</v>
      </c>
      <c r="AW124" s="14" t="s">
        <v>33</v>
      </c>
      <c r="AX124" s="14" t="s">
        <v>72</v>
      </c>
      <c r="AY124" s="250" t="s">
        <v>111</v>
      </c>
    </row>
    <row r="125" s="14" customFormat="1">
      <c r="A125" s="14"/>
      <c r="B125" s="240"/>
      <c r="C125" s="241"/>
      <c r="D125" s="231" t="s">
        <v>168</v>
      </c>
      <c r="E125" s="242" t="s">
        <v>19</v>
      </c>
      <c r="F125" s="243" t="s">
        <v>199</v>
      </c>
      <c r="G125" s="241"/>
      <c r="H125" s="244">
        <v>26.422000000000001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168</v>
      </c>
      <c r="AU125" s="250" t="s">
        <v>82</v>
      </c>
      <c r="AV125" s="14" t="s">
        <v>82</v>
      </c>
      <c r="AW125" s="14" t="s">
        <v>33</v>
      </c>
      <c r="AX125" s="14" t="s">
        <v>72</v>
      </c>
      <c r="AY125" s="250" t="s">
        <v>111</v>
      </c>
    </row>
    <row r="126" s="14" customFormat="1">
      <c r="A126" s="14"/>
      <c r="B126" s="240"/>
      <c r="C126" s="241"/>
      <c r="D126" s="231" t="s">
        <v>168</v>
      </c>
      <c r="E126" s="242" t="s">
        <v>19</v>
      </c>
      <c r="F126" s="243" t="s">
        <v>200</v>
      </c>
      <c r="G126" s="241"/>
      <c r="H126" s="244">
        <v>7.335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168</v>
      </c>
      <c r="AU126" s="250" t="s">
        <v>82</v>
      </c>
      <c r="AV126" s="14" t="s">
        <v>82</v>
      </c>
      <c r="AW126" s="14" t="s">
        <v>33</v>
      </c>
      <c r="AX126" s="14" t="s">
        <v>72</v>
      </c>
      <c r="AY126" s="250" t="s">
        <v>111</v>
      </c>
    </row>
    <row r="127" s="14" customFormat="1">
      <c r="A127" s="14"/>
      <c r="B127" s="240"/>
      <c r="C127" s="241"/>
      <c r="D127" s="231" t="s">
        <v>168</v>
      </c>
      <c r="E127" s="242" t="s">
        <v>19</v>
      </c>
      <c r="F127" s="243" t="s">
        <v>201</v>
      </c>
      <c r="G127" s="241"/>
      <c r="H127" s="244">
        <v>0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168</v>
      </c>
      <c r="AU127" s="250" t="s">
        <v>82</v>
      </c>
      <c r="AV127" s="14" t="s">
        <v>82</v>
      </c>
      <c r="AW127" s="14" t="s">
        <v>33</v>
      </c>
      <c r="AX127" s="14" t="s">
        <v>72</v>
      </c>
      <c r="AY127" s="250" t="s">
        <v>111</v>
      </c>
    </row>
    <row r="128" s="14" customFormat="1">
      <c r="A128" s="14"/>
      <c r="B128" s="240"/>
      <c r="C128" s="241"/>
      <c r="D128" s="231" t="s">
        <v>168</v>
      </c>
      <c r="E128" s="242" t="s">
        <v>19</v>
      </c>
      <c r="F128" s="243" t="s">
        <v>201</v>
      </c>
      <c r="G128" s="241"/>
      <c r="H128" s="244">
        <v>0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168</v>
      </c>
      <c r="AU128" s="250" t="s">
        <v>82</v>
      </c>
      <c r="AV128" s="14" t="s">
        <v>82</v>
      </c>
      <c r="AW128" s="14" t="s">
        <v>33</v>
      </c>
      <c r="AX128" s="14" t="s">
        <v>72</v>
      </c>
      <c r="AY128" s="250" t="s">
        <v>111</v>
      </c>
    </row>
    <row r="129" s="14" customFormat="1">
      <c r="A129" s="14"/>
      <c r="B129" s="240"/>
      <c r="C129" s="241"/>
      <c r="D129" s="231" t="s">
        <v>168</v>
      </c>
      <c r="E129" s="242" t="s">
        <v>19</v>
      </c>
      <c r="F129" s="243" t="s">
        <v>202</v>
      </c>
      <c r="G129" s="241"/>
      <c r="H129" s="244">
        <v>8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168</v>
      </c>
      <c r="AU129" s="250" t="s">
        <v>82</v>
      </c>
      <c r="AV129" s="14" t="s">
        <v>82</v>
      </c>
      <c r="AW129" s="14" t="s">
        <v>33</v>
      </c>
      <c r="AX129" s="14" t="s">
        <v>72</v>
      </c>
      <c r="AY129" s="250" t="s">
        <v>111</v>
      </c>
    </row>
    <row r="130" s="14" customFormat="1">
      <c r="A130" s="14"/>
      <c r="B130" s="240"/>
      <c r="C130" s="241"/>
      <c r="D130" s="231" t="s">
        <v>168</v>
      </c>
      <c r="E130" s="242" t="s">
        <v>19</v>
      </c>
      <c r="F130" s="243" t="s">
        <v>203</v>
      </c>
      <c r="G130" s="241"/>
      <c r="H130" s="244">
        <v>5.2999999999999998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168</v>
      </c>
      <c r="AU130" s="250" t="s">
        <v>82</v>
      </c>
      <c r="AV130" s="14" t="s">
        <v>82</v>
      </c>
      <c r="AW130" s="14" t="s">
        <v>33</v>
      </c>
      <c r="AX130" s="14" t="s">
        <v>72</v>
      </c>
      <c r="AY130" s="250" t="s">
        <v>111</v>
      </c>
    </row>
    <row r="131" s="14" customFormat="1">
      <c r="A131" s="14"/>
      <c r="B131" s="240"/>
      <c r="C131" s="241"/>
      <c r="D131" s="231" t="s">
        <v>168</v>
      </c>
      <c r="E131" s="242" t="s">
        <v>19</v>
      </c>
      <c r="F131" s="243" t="s">
        <v>204</v>
      </c>
      <c r="G131" s="241"/>
      <c r="H131" s="244">
        <v>7.2000000000000002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168</v>
      </c>
      <c r="AU131" s="250" t="s">
        <v>82</v>
      </c>
      <c r="AV131" s="14" t="s">
        <v>82</v>
      </c>
      <c r="AW131" s="14" t="s">
        <v>33</v>
      </c>
      <c r="AX131" s="14" t="s">
        <v>72</v>
      </c>
      <c r="AY131" s="250" t="s">
        <v>111</v>
      </c>
    </row>
    <row r="132" s="14" customFormat="1">
      <c r="A132" s="14"/>
      <c r="B132" s="240"/>
      <c r="C132" s="241"/>
      <c r="D132" s="231" t="s">
        <v>168</v>
      </c>
      <c r="E132" s="242" t="s">
        <v>19</v>
      </c>
      <c r="F132" s="243" t="s">
        <v>205</v>
      </c>
      <c r="G132" s="241"/>
      <c r="H132" s="244">
        <v>13.44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168</v>
      </c>
      <c r="AU132" s="250" t="s">
        <v>82</v>
      </c>
      <c r="AV132" s="14" t="s">
        <v>82</v>
      </c>
      <c r="AW132" s="14" t="s">
        <v>33</v>
      </c>
      <c r="AX132" s="14" t="s">
        <v>72</v>
      </c>
      <c r="AY132" s="250" t="s">
        <v>111</v>
      </c>
    </row>
    <row r="133" s="14" customFormat="1">
      <c r="A133" s="14"/>
      <c r="B133" s="240"/>
      <c r="C133" s="241"/>
      <c r="D133" s="231" t="s">
        <v>168</v>
      </c>
      <c r="E133" s="242" t="s">
        <v>19</v>
      </c>
      <c r="F133" s="243" t="s">
        <v>206</v>
      </c>
      <c r="G133" s="241"/>
      <c r="H133" s="244">
        <v>1.962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168</v>
      </c>
      <c r="AU133" s="250" t="s">
        <v>82</v>
      </c>
      <c r="AV133" s="14" t="s">
        <v>82</v>
      </c>
      <c r="AW133" s="14" t="s">
        <v>33</v>
      </c>
      <c r="AX133" s="14" t="s">
        <v>72</v>
      </c>
      <c r="AY133" s="250" t="s">
        <v>111</v>
      </c>
    </row>
    <row r="134" s="14" customFormat="1">
      <c r="A134" s="14"/>
      <c r="B134" s="240"/>
      <c r="C134" s="241"/>
      <c r="D134" s="231" t="s">
        <v>168</v>
      </c>
      <c r="E134" s="242" t="s">
        <v>19</v>
      </c>
      <c r="F134" s="243" t="s">
        <v>201</v>
      </c>
      <c r="G134" s="241"/>
      <c r="H134" s="244">
        <v>0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168</v>
      </c>
      <c r="AU134" s="250" t="s">
        <v>82</v>
      </c>
      <c r="AV134" s="14" t="s">
        <v>82</v>
      </c>
      <c r="AW134" s="14" t="s">
        <v>33</v>
      </c>
      <c r="AX134" s="14" t="s">
        <v>72</v>
      </c>
      <c r="AY134" s="250" t="s">
        <v>111</v>
      </c>
    </row>
    <row r="135" s="15" customFormat="1">
      <c r="A135" s="15"/>
      <c r="B135" s="251"/>
      <c r="C135" s="252"/>
      <c r="D135" s="231" t="s">
        <v>168</v>
      </c>
      <c r="E135" s="253" t="s">
        <v>19</v>
      </c>
      <c r="F135" s="254" t="s">
        <v>207</v>
      </c>
      <c r="G135" s="252"/>
      <c r="H135" s="255">
        <v>110.18899999999999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168</v>
      </c>
      <c r="AU135" s="261" t="s">
        <v>82</v>
      </c>
      <c r="AV135" s="15" t="s">
        <v>125</v>
      </c>
      <c r="AW135" s="15" t="s">
        <v>33</v>
      </c>
      <c r="AX135" s="15" t="s">
        <v>72</v>
      </c>
      <c r="AY135" s="261" t="s">
        <v>111</v>
      </c>
    </row>
    <row r="136" s="14" customFormat="1">
      <c r="A136" s="14"/>
      <c r="B136" s="240"/>
      <c r="C136" s="241"/>
      <c r="D136" s="231" t="s">
        <v>168</v>
      </c>
      <c r="E136" s="242" t="s">
        <v>19</v>
      </c>
      <c r="F136" s="243" t="s">
        <v>201</v>
      </c>
      <c r="G136" s="241"/>
      <c r="H136" s="244">
        <v>0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168</v>
      </c>
      <c r="AU136" s="250" t="s">
        <v>82</v>
      </c>
      <c r="AV136" s="14" t="s">
        <v>82</v>
      </c>
      <c r="AW136" s="14" t="s">
        <v>33</v>
      </c>
      <c r="AX136" s="14" t="s">
        <v>72</v>
      </c>
      <c r="AY136" s="250" t="s">
        <v>111</v>
      </c>
    </row>
    <row r="137" s="14" customFormat="1">
      <c r="A137" s="14"/>
      <c r="B137" s="240"/>
      <c r="C137" s="241"/>
      <c r="D137" s="231" t="s">
        <v>168</v>
      </c>
      <c r="E137" s="242" t="s">
        <v>19</v>
      </c>
      <c r="F137" s="243" t="s">
        <v>208</v>
      </c>
      <c r="G137" s="241"/>
      <c r="H137" s="244">
        <v>15.799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168</v>
      </c>
      <c r="AU137" s="250" t="s">
        <v>82</v>
      </c>
      <c r="AV137" s="14" t="s">
        <v>82</v>
      </c>
      <c r="AW137" s="14" t="s">
        <v>33</v>
      </c>
      <c r="AX137" s="14" t="s">
        <v>72</v>
      </c>
      <c r="AY137" s="250" t="s">
        <v>111</v>
      </c>
    </row>
    <row r="138" s="14" customFormat="1">
      <c r="A138" s="14"/>
      <c r="B138" s="240"/>
      <c r="C138" s="241"/>
      <c r="D138" s="231" t="s">
        <v>168</v>
      </c>
      <c r="E138" s="242" t="s">
        <v>19</v>
      </c>
      <c r="F138" s="243" t="s">
        <v>209</v>
      </c>
      <c r="G138" s="241"/>
      <c r="H138" s="244">
        <v>17.372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168</v>
      </c>
      <c r="AU138" s="250" t="s">
        <v>82</v>
      </c>
      <c r="AV138" s="14" t="s">
        <v>82</v>
      </c>
      <c r="AW138" s="14" t="s">
        <v>33</v>
      </c>
      <c r="AX138" s="14" t="s">
        <v>72</v>
      </c>
      <c r="AY138" s="250" t="s">
        <v>111</v>
      </c>
    </row>
    <row r="139" s="14" customFormat="1">
      <c r="A139" s="14"/>
      <c r="B139" s="240"/>
      <c r="C139" s="241"/>
      <c r="D139" s="231" t="s">
        <v>168</v>
      </c>
      <c r="E139" s="242" t="s">
        <v>19</v>
      </c>
      <c r="F139" s="243" t="s">
        <v>210</v>
      </c>
      <c r="G139" s="241"/>
      <c r="H139" s="244">
        <v>4.8899999999999997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168</v>
      </c>
      <c r="AU139" s="250" t="s">
        <v>82</v>
      </c>
      <c r="AV139" s="14" t="s">
        <v>82</v>
      </c>
      <c r="AW139" s="14" t="s">
        <v>33</v>
      </c>
      <c r="AX139" s="14" t="s">
        <v>72</v>
      </c>
      <c r="AY139" s="250" t="s">
        <v>111</v>
      </c>
    </row>
    <row r="140" s="14" customFormat="1">
      <c r="A140" s="14"/>
      <c r="B140" s="240"/>
      <c r="C140" s="241"/>
      <c r="D140" s="231" t="s">
        <v>168</v>
      </c>
      <c r="E140" s="242" t="s">
        <v>19</v>
      </c>
      <c r="F140" s="243" t="s">
        <v>201</v>
      </c>
      <c r="G140" s="241"/>
      <c r="H140" s="244">
        <v>0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168</v>
      </c>
      <c r="AU140" s="250" t="s">
        <v>82</v>
      </c>
      <c r="AV140" s="14" t="s">
        <v>82</v>
      </c>
      <c r="AW140" s="14" t="s">
        <v>33</v>
      </c>
      <c r="AX140" s="14" t="s">
        <v>72</v>
      </c>
      <c r="AY140" s="250" t="s">
        <v>111</v>
      </c>
    </row>
    <row r="141" s="14" customFormat="1">
      <c r="A141" s="14"/>
      <c r="B141" s="240"/>
      <c r="C141" s="241"/>
      <c r="D141" s="231" t="s">
        <v>168</v>
      </c>
      <c r="E141" s="242" t="s">
        <v>19</v>
      </c>
      <c r="F141" s="243" t="s">
        <v>211</v>
      </c>
      <c r="G141" s="241"/>
      <c r="H141" s="244">
        <v>2.3999999999999999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168</v>
      </c>
      <c r="AU141" s="250" t="s">
        <v>82</v>
      </c>
      <c r="AV141" s="14" t="s">
        <v>82</v>
      </c>
      <c r="AW141" s="14" t="s">
        <v>33</v>
      </c>
      <c r="AX141" s="14" t="s">
        <v>72</v>
      </c>
      <c r="AY141" s="250" t="s">
        <v>111</v>
      </c>
    </row>
    <row r="142" s="14" customFormat="1">
      <c r="A142" s="14"/>
      <c r="B142" s="240"/>
      <c r="C142" s="241"/>
      <c r="D142" s="231" t="s">
        <v>168</v>
      </c>
      <c r="E142" s="242" t="s">
        <v>19</v>
      </c>
      <c r="F142" s="243" t="s">
        <v>212</v>
      </c>
      <c r="G142" s="241"/>
      <c r="H142" s="244">
        <v>3.3999999999999999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168</v>
      </c>
      <c r="AU142" s="250" t="s">
        <v>82</v>
      </c>
      <c r="AV142" s="14" t="s">
        <v>82</v>
      </c>
      <c r="AW142" s="14" t="s">
        <v>33</v>
      </c>
      <c r="AX142" s="14" t="s">
        <v>72</v>
      </c>
      <c r="AY142" s="250" t="s">
        <v>111</v>
      </c>
    </row>
    <row r="143" s="14" customFormat="1">
      <c r="A143" s="14"/>
      <c r="B143" s="240"/>
      <c r="C143" s="241"/>
      <c r="D143" s="231" t="s">
        <v>168</v>
      </c>
      <c r="E143" s="242" t="s">
        <v>19</v>
      </c>
      <c r="F143" s="243" t="s">
        <v>213</v>
      </c>
      <c r="G143" s="241"/>
      <c r="H143" s="244">
        <v>1.6000000000000001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168</v>
      </c>
      <c r="AU143" s="250" t="s">
        <v>82</v>
      </c>
      <c r="AV143" s="14" t="s">
        <v>82</v>
      </c>
      <c r="AW143" s="14" t="s">
        <v>33</v>
      </c>
      <c r="AX143" s="14" t="s">
        <v>72</v>
      </c>
      <c r="AY143" s="250" t="s">
        <v>111</v>
      </c>
    </row>
    <row r="144" s="14" customFormat="1">
      <c r="A144" s="14"/>
      <c r="B144" s="240"/>
      <c r="C144" s="241"/>
      <c r="D144" s="231" t="s">
        <v>168</v>
      </c>
      <c r="E144" s="242" t="s">
        <v>19</v>
      </c>
      <c r="F144" s="243" t="s">
        <v>214</v>
      </c>
      <c r="G144" s="241"/>
      <c r="H144" s="244">
        <v>0.25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168</v>
      </c>
      <c r="AU144" s="250" t="s">
        <v>82</v>
      </c>
      <c r="AV144" s="14" t="s">
        <v>82</v>
      </c>
      <c r="AW144" s="14" t="s">
        <v>33</v>
      </c>
      <c r="AX144" s="14" t="s">
        <v>72</v>
      </c>
      <c r="AY144" s="250" t="s">
        <v>111</v>
      </c>
    </row>
    <row r="145" s="14" customFormat="1">
      <c r="A145" s="14"/>
      <c r="B145" s="240"/>
      <c r="C145" s="241"/>
      <c r="D145" s="231" t="s">
        <v>168</v>
      </c>
      <c r="E145" s="242" t="s">
        <v>19</v>
      </c>
      <c r="F145" s="243" t="s">
        <v>215</v>
      </c>
      <c r="G145" s="241"/>
      <c r="H145" s="244">
        <v>7.8399999999999999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168</v>
      </c>
      <c r="AU145" s="250" t="s">
        <v>82</v>
      </c>
      <c r="AV145" s="14" t="s">
        <v>82</v>
      </c>
      <c r="AW145" s="14" t="s">
        <v>33</v>
      </c>
      <c r="AX145" s="14" t="s">
        <v>72</v>
      </c>
      <c r="AY145" s="250" t="s">
        <v>111</v>
      </c>
    </row>
    <row r="146" s="14" customFormat="1">
      <c r="A146" s="14"/>
      <c r="B146" s="240"/>
      <c r="C146" s="241"/>
      <c r="D146" s="231" t="s">
        <v>168</v>
      </c>
      <c r="E146" s="242" t="s">
        <v>19</v>
      </c>
      <c r="F146" s="243" t="s">
        <v>216</v>
      </c>
      <c r="G146" s="241"/>
      <c r="H146" s="244">
        <v>2.7999999999999998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168</v>
      </c>
      <c r="AU146" s="250" t="s">
        <v>82</v>
      </c>
      <c r="AV146" s="14" t="s">
        <v>82</v>
      </c>
      <c r="AW146" s="14" t="s">
        <v>33</v>
      </c>
      <c r="AX146" s="14" t="s">
        <v>72</v>
      </c>
      <c r="AY146" s="250" t="s">
        <v>111</v>
      </c>
    </row>
    <row r="147" s="14" customFormat="1">
      <c r="A147" s="14"/>
      <c r="B147" s="240"/>
      <c r="C147" s="241"/>
      <c r="D147" s="231" t="s">
        <v>168</v>
      </c>
      <c r="E147" s="242" t="s">
        <v>19</v>
      </c>
      <c r="F147" s="243" t="s">
        <v>217</v>
      </c>
      <c r="G147" s="241"/>
      <c r="H147" s="244">
        <v>13.199999999999999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168</v>
      </c>
      <c r="AU147" s="250" t="s">
        <v>82</v>
      </c>
      <c r="AV147" s="14" t="s">
        <v>82</v>
      </c>
      <c r="AW147" s="14" t="s">
        <v>33</v>
      </c>
      <c r="AX147" s="14" t="s">
        <v>72</v>
      </c>
      <c r="AY147" s="250" t="s">
        <v>111</v>
      </c>
    </row>
    <row r="148" s="14" customFormat="1">
      <c r="A148" s="14"/>
      <c r="B148" s="240"/>
      <c r="C148" s="241"/>
      <c r="D148" s="231" t="s">
        <v>168</v>
      </c>
      <c r="E148" s="242" t="s">
        <v>19</v>
      </c>
      <c r="F148" s="243" t="s">
        <v>201</v>
      </c>
      <c r="G148" s="241"/>
      <c r="H148" s="244">
        <v>0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168</v>
      </c>
      <c r="AU148" s="250" t="s">
        <v>82</v>
      </c>
      <c r="AV148" s="14" t="s">
        <v>82</v>
      </c>
      <c r="AW148" s="14" t="s">
        <v>33</v>
      </c>
      <c r="AX148" s="14" t="s">
        <v>72</v>
      </c>
      <c r="AY148" s="250" t="s">
        <v>111</v>
      </c>
    </row>
    <row r="149" s="15" customFormat="1">
      <c r="A149" s="15"/>
      <c r="B149" s="251"/>
      <c r="C149" s="252"/>
      <c r="D149" s="231" t="s">
        <v>168</v>
      </c>
      <c r="E149" s="253" t="s">
        <v>19</v>
      </c>
      <c r="F149" s="254" t="s">
        <v>218</v>
      </c>
      <c r="G149" s="252"/>
      <c r="H149" s="255">
        <v>69.551000000000002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168</v>
      </c>
      <c r="AU149" s="261" t="s">
        <v>82</v>
      </c>
      <c r="AV149" s="15" t="s">
        <v>125</v>
      </c>
      <c r="AW149" s="15" t="s">
        <v>33</v>
      </c>
      <c r="AX149" s="15" t="s">
        <v>72</v>
      </c>
      <c r="AY149" s="261" t="s">
        <v>111</v>
      </c>
    </row>
    <row r="150" s="14" customFormat="1">
      <c r="A150" s="14"/>
      <c r="B150" s="240"/>
      <c r="C150" s="241"/>
      <c r="D150" s="231" t="s">
        <v>168</v>
      </c>
      <c r="E150" s="242" t="s">
        <v>19</v>
      </c>
      <c r="F150" s="243" t="s">
        <v>201</v>
      </c>
      <c r="G150" s="241"/>
      <c r="H150" s="244">
        <v>0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168</v>
      </c>
      <c r="AU150" s="250" t="s">
        <v>82</v>
      </c>
      <c r="AV150" s="14" t="s">
        <v>82</v>
      </c>
      <c r="AW150" s="14" t="s">
        <v>33</v>
      </c>
      <c r="AX150" s="14" t="s">
        <v>72</v>
      </c>
      <c r="AY150" s="250" t="s">
        <v>111</v>
      </c>
    </row>
    <row r="151" s="14" customFormat="1">
      <c r="A151" s="14"/>
      <c r="B151" s="240"/>
      <c r="C151" s="241"/>
      <c r="D151" s="231" t="s">
        <v>168</v>
      </c>
      <c r="E151" s="242" t="s">
        <v>19</v>
      </c>
      <c r="F151" s="243" t="s">
        <v>219</v>
      </c>
      <c r="G151" s="241"/>
      <c r="H151" s="244">
        <v>8.125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168</v>
      </c>
      <c r="AU151" s="250" t="s">
        <v>82</v>
      </c>
      <c r="AV151" s="14" t="s">
        <v>82</v>
      </c>
      <c r="AW151" s="14" t="s">
        <v>33</v>
      </c>
      <c r="AX151" s="14" t="s">
        <v>72</v>
      </c>
      <c r="AY151" s="250" t="s">
        <v>111</v>
      </c>
    </row>
    <row r="152" s="14" customFormat="1">
      <c r="A152" s="14"/>
      <c r="B152" s="240"/>
      <c r="C152" s="241"/>
      <c r="D152" s="231" t="s">
        <v>168</v>
      </c>
      <c r="E152" s="242" t="s">
        <v>19</v>
      </c>
      <c r="F152" s="243" t="s">
        <v>220</v>
      </c>
      <c r="G152" s="241"/>
      <c r="H152" s="244">
        <v>6.6399999999999997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168</v>
      </c>
      <c r="AU152" s="250" t="s">
        <v>82</v>
      </c>
      <c r="AV152" s="14" t="s">
        <v>82</v>
      </c>
      <c r="AW152" s="14" t="s">
        <v>33</v>
      </c>
      <c r="AX152" s="14" t="s">
        <v>72</v>
      </c>
      <c r="AY152" s="250" t="s">
        <v>111</v>
      </c>
    </row>
    <row r="153" s="14" customFormat="1">
      <c r="A153" s="14"/>
      <c r="B153" s="240"/>
      <c r="C153" s="241"/>
      <c r="D153" s="231" t="s">
        <v>168</v>
      </c>
      <c r="E153" s="242" t="s">
        <v>19</v>
      </c>
      <c r="F153" s="243" t="s">
        <v>221</v>
      </c>
      <c r="G153" s="241"/>
      <c r="H153" s="244">
        <v>10.507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168</v>
      </c>
      <c r="AU153" s="250" t="s">
        <v>82</v>
      </c>
      <c r="AV153" s="14" t="s">
        <v>82</v>
      </c>
      <c r="AW153" s="14" t="s">
        <v>33</v>
      </c>
      <c r="AX153" s="14" t="s">
        <v>72</v>
      </c>
      <c r="AY153" s="250" t="s">
        <v>111</v>
      </c>
    </row>
    <row r="154" s="14" customFormat="1">
      <c r="A154" s="14"/>
      <c r="B154" s="240"/>
      <c r="C154" s="241"/>
      <c r="D154" s="231" t="s">
        <v>168</v>
      </c>
      <c r="E154" s="242" t="s">
        <v>19</v>
      </c>
      <c r="F154" s="243" t="s">
        <v>201</v>
      </c>
      <c r="G154" s="241"/>
      <c r="H154" s="244">
        <v>0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168</v>
      </c>
      <c r="AU154" s="250" t="s">
        <v>82</v>
      </c>
      <c r="AV154" s="14" t="s">
        <v>82</v>
      </c>
      <c r="AW154" s="14" t="s">
        <v>33</v>
      </c>
      <c r="AX154" s="14" t="s">
        <v>72</v>
      </c>
      <c r="AY154" s="250" t="s">
        <v>111</v>
      </c>
    </row>
    <row r="155" s="14" customFormat="1">
      <c r="A155" s="14"/>
      <c r="B155" s="240"/>
      <c r="C155" s="241"/>
      <c r="D155" s="231" t="s">
        <v>168</v>
      </c>
      <c r="E155" s="242" t="s">
        <v>19</v>
      </c>
      <c r="F155" s="243" t="s">
        <v>222</v>
      </c>
      <c r="G155" s="241"/>
      <c r="H155" s="244">
        <v>2.3999999999999999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168</v>
      </c>
      <c r="AU155" s="250" t="s">
        <v>82</v>
      </c>
      <c r="AV155" s="14" t="s">
        <v>82</v>
      </c>
      <c r="AW155" s="14" t="s">
        <v>33</v>
      </c>
      <c r="AX155" s="14" t="s">
        <v>72</v>
      </c>
      <c r="AY155" s="250" t="s">
        <v>111</v>
      </c>
    </row>
    <row r="156" s="14" customFormat="1">
      <c r="A156" s="14"/>
      <c r="B156" s="240"/>
      <c r="C156" s="241"/>
      <c r="D156" s="231" t="s">
        <v>168</v>
      </c>
      <c r="E156" s="242" t="s">
        <v>19</v>
      </c>
      <c r="F156" s="243" t="s">
        <v>223</v>
      </c>
      <c r="G156" s="241"/>
      <c r="H156" s="244">
        <v>5.5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168</v>
      </c>
      <c r="AU156" s="250" t="s">
        <v>82</v>
      </c>
      <c r="AV156" s="14" t="s">
        <v>82</v>
      </c>
      <c r="AW156" s="14" t="s">
        <v>33</v>
      </c>
      <c r="AX156" s="14" t="s">
        <v>72</v>
      </c>
      <c r="AY156" s="250" t="s">
        <v>111</v>
      </c>
    </row>
    <row r="157" s="14" customFormat="1">
      <c r="A157" s="14"/>
      <c r="B157" s="240"/>
      <c r="C157" s="241"/>
      <c r="D157" s="231" t="s">
        <v>168</v>
      </c>
      <c r="E157" s="242" t="s">
        <v>19</v>
      </c>
      <c r="F157" s="243" t="s">
        <v>224</v>
      </c>
      <c r="G157" s="241"/>
      <c r="H157" s="244">
        <v>6.5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168</v>
      </c>
      <c r="AU157" s="250" t="s">
        <v>82</v>
      </c>
      <c r="AV157" s="14" t="s">
        <v>82</v>
      </c>
      <c r="AW157" s="14" t="s">
        <v>33</v>
      </c>
      <c r="AX157" s="14" t="s">
        <v>72</v>
      </c>
      <c r="AY157" s="250" t="s">
        <v>111</v>
      </c>
    </row>
    <row r="158" s="14" customFormat="1">
      <c r="A158" s="14"/>
      <c r="B158" s="240"/>
      <c r="C158" s="241"/>
      <c r="D158" s="231" t="s">
        <v>168</v>
      </c>
      <c r="E158" s="242" t="s">
        <v>19</v>
      </c>
      <c r="F158" s="243" t="s">
        <v>225</v>
      </c>
      <c r="G158" s="241"/>
      <c r="H158" s="244">
        <v>3.2000000000000002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168</v>
      </c>
      <c r="AU158" s="250" t="s">
        <v>82</v>
      </c>
      <c r="AV158" s="14" t="s">
        <v>82</v>
      </c>
      <c r="AW158" s="14" t="s">
        <v>33</v>
      </c>
      <c r="AX158" s="14" t="s">
        <v>72</v>
      </c>
      <c r="AY158" s="250" t="s">
        <v>111</v>
      </c>
    </row>
    <row r="159" s="14" customFormat="1">
      <c r="A159" s="14"/>
      <c r="B159" s="240"/>
      <c r="C159" s="241"/>
      <c r="D159" s="231" t="s">
        <v>168</v>
      </c>
      <c r="E159" s="242" t="s">
        <v>19</v>
      </c>
      <c r="F159" s="243" t="s">
        <v>226</v>
      </c>
      <c r="G159" s="241"/>
      <c r="H159" s="244">
        <v>5.2000000000000002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168</v>
      </c>
      <c r="AU159" s="250" t="s">
        <v>82</v>
      </c>
      <c r="AV159" s="14" t="s">
        <v>82</v>
      </c>
      <c r="AW159" s="14" t="s">
        <v>33</v>
      </c>
      <c r="AX159" s="14" t="s">
        <v>72</v>
      </c>
      <c r="AY159" s="250" t="s">
        <v>111</v>
      </c>
    </row>
    <row r="160" s="14" customFormat="1">
      <c r="A160" s="14"/>
      <c r="B160" s="240"/>
      <c r="C160" s="241"/>
      <c r="D160" s="231" t="s">
        <v>168</v>
      </c>
      <c r="E160" s="242" t="s">
        <v>19</v>
      </c>
      <c r="F160" s="243" t="s">
        <v>215</v>
      </c>
      <c r="G160" s="241"/>
      <c r="H160" s="244">
        <v>7.8399999999999999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168</v>
      </c>
      <c r="AU160" s="250" t="s">
        <v>82</v>
      </c>
      <c r="AV160" s="14" t="s">
        <v>82</v>
      </c>
      <c r="AW160" s="14" t="s">
        <v>33</v>
      </c>
      <c r="AX160" s="14" t="s">
        <v>72</v>
      </c>
      <c r="AY160" s="250" t="s">
        <v>111</v>
      </c>
    </row>
    <row r="161" s="14" customFormat="1">
      <c r="A161" s="14"/>
      <c r="B161" s="240"/>
      <c r="C161" s="241"/>
      <c r="D161" s="231" t="s">
        <v>168</v>
      </c>
      <c r="E161" s="242" t="s">
        <v>19</v>
      </c>
      <c r="F161" s="243" t="s">
        <v>227</v>
      </c>
      <c r="G161" s="241"/>
      <c r="H161" s="244">
        <v>0.78000000000000003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168</v>
      </c>
      <c r="AU161" s="250" t="s">
        <v>82</v>
      </c>
      <c r="AV161" s="14" t="s">
        <v>82</v>
      </c>
      <c r="AW161" s="14" t="s">
        <v>33</v>
      </c>
      <c r="AX161" s="14" t="s">
        <v>72</v>
      </c>
      <c r="AY161" s="250" t="s">
        <v>111</v>
      </c>
    </row>
    <row r="162" s="14" customFormat="1">
      <c r="A162" s="14"/>
      <c r="B162" s="240"/>
      <c r="C162" s="241"/>
      <c r="D162" s="231" t="s">
        <v>168</v>
      </c>
      <c r="E162" s="242" t="s">
        <v>19</v>
      </c>
      <c r="F162" s="243" t="s">
        <v>228</v>
      </c>
      <c r="G162" s="241"/>
      <c r="H162" s="244">
        <v>3.6400000000000001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168</v>
      </c>
      <c r="AU162" s="250" t="s">
        <v>82</v>
      </c>
      <c r="AV162" s="14" t="s">
        <v>82</v>
      </c>
      <c r="AW162" s="14" t="s">
        <v>33</v>
      </c>
      <c r="AX162" s="14" t="s">
        <v>72</v>
      </c>
      <c r="AY162" s="250" t="s">
        <v>111</v>
      </c>
    </row>
    <row r="163" s="14" customFormat="1">
      <c r="A163" s="14"/>
      <c r="B163" s="240"/>
      <c r="C163" s="241"/>
      <c r="D163" s="231" t="s">
        <v>168</v>
      </c>
      <c r="E163" s="242" t="s">
        <v>19</v>
      </c>
      <c r="F163" s="243" t="s">
        <v>201</v>
      </c>
      <c r="G163" s="241"/>
      <c r="H163" s="244">
        <v>0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168</v>
      </c>
      <c r="AU163" s="250" t="s">
        <v>82</v>
      </c>
      <c r="AV163" s="14" t="s">
        <v>82</v>
      </c>
      <c r="AW163" s="14" t="s">
        <v>33</v>
      </c>
      <c r="AX163" s="14" t="s">
        <v>72</v>
      </c>
      <c r="AY163" s="250" t="s">
        <v>111</v>
      </c>
    </row>
    <row r="164" s="15" customFormat="1">
      <c r="A164" s="15"/>
      <c r="B164" s="251"/>
      <c r="C164" s="252"/>
      <c r="D164" s="231" t="s">
        <v>168</v>
      </c>
      <c r="E164" s="253" t="s">
        <v>19</v>
      </c>
      <c r="F164" s="254" t="s">
        <v>229</v>
      </c>
      <c r="G164" s="252"/>
      <c r="H164" s="255">
        <v>60.332000000000001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168</v>
      </c>
      <c r="AU164" s="261" t="s">
        <v>82</v>
      </c>
      <c r="AV164" s="15" t="s">
        <v>125</v>
      </c>
      <c r="AW164" s="15" t="s">
        <v>33</v>
      </c>
      <c r="AX164" s="15" t="s">
        <v>72</v>
      </c>
      <c r="AY164" s="261" t="s">
        <v>111</v>
      </c>
    </row>
    <row r="165" s="14" customFormat="1">
      <c r="A165" s="14"/>
      <c r="B165" s="240"/>
      <c r="C165" s="241"/>
      <c r="D165" s="231" t="s">
        <v>168</v>
      </c>
      <c r="E165" s="242" t="s">
        <v>19</v>
      </c>
      <c r="F165" s="243" t="s">
        <v>201</v>
      </c>
      <c r="G165" s="241"/>
      <c r="H165" s="244">
        <v>0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168</v>
      </c>
      <c r="AU165" s="250" t="s">
        <v>82</v>
      </c>
      <c r="AV165" s="14" t="s">
        <v>82</v>
      </c>
      <c r="AW165" s="14" t="s">
        <v>33</v>
      </c>
      <c r="AX165" s="14" t="s">
        <v>72</v>
      </c>
      <c r="AY165" s="250" t="s">
        <v>111</v>
      </c>
    </row>
    <row r="166" s="14" customFormat="1">
      <c r="A166" s="14"/>
      <c r="B166" s="240"/>
      <c r="C166" s="241"/>
      <c r="D166" s="231" t="s">
        <v>168</v>
      </c>
      <c r="E166" s="242" t="s">
        <v>19</v>
      </c>
      <c r="F166" s="243" t="s">
        <v>230</v>
      </c>
      <c r="G166" s="241"/>
      <c r="H166" s="244">
        <v>10.85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168</v>
      </c>
      <c r="AU166" s="250" t="s">
        <v>82</v>
      </c>
      <c r="AV166" s="14" t="s">
        <v>82</v>
      </c>
      <c r="AW166" s="14" t="s">
        <v>33</v>
      </c>
      <c r="AX166" s="14" t="s">
        <v>72</v>
      </c>
      <c r="AY166" s="250" t="s">
        <v>111</v>
      </c>
    </row>
    <row r="167" s="14" customFormat="1">
      <c r="A167" s="14"/>
      <c r="B167" s="240"/>
      <c r="C167" s="241"/>
      <c r="D167" s="231" t="s">
        <v>168</v>
      </c>
      <c r="E167" s="242" t="s">
        <v>19</v>
      </c>
      <c r="F167" s="243" t="s">
        <v>231</v>
      </c>
      <c r="G167" s="241"/>
      <c r="H167" s="244">
        <v>43.649999999999999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168</v>
      </c>
      <c r="AU167" s="250" t="s">
        <v>82</v>
      </c>
      <c r="AV167" s="14" t="s">
        <v>82</v>
      </c>
      <c r="AW167" s="14" t="s">
        <v>33</v>
      </c>
      <c r="AX167" s="14" t="s">
        <v>72</v>
      </c>
      <c r="AY167" s="250" t="s">
        <v>111</v>
      </c>
    </row>
    <row r="168" s="14" customFormat="1">
      <c r="A168" s="14"/>
      <c r="B168" s="240"/>
      <c r="C168" s="241"/>
      <c r="D168" s="231" t="s">
        <v>168</v>
      </c>
      <c r="E168" s="242" t="s">
        <v>19</v>
      </c>
      <c r="F168" s="243" t="s">
        <v>232</v>
      </c>
      <c r="G168" s="241"/>
      <c r="H168" s="244">
        <v>40.920000000000002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168</v>
      </c>
      <c r="AU168" s="250" t="s">
        <v>82</v>
      </c>
      <c r="AV168" s="14" t="s">
        <v>82</v>
      </c>
      <c r="AW168" s="14" t="s">
        <v>33</v>
      </c>
      <c r="AX168" s="14" t="s">
        <v>72</v>
      </c>
      <c r="AY168" s="250" t="s">
        <v>111</v>
      </c>
    </row>
    <row r="169" s="14" customFormat="1">
      <c r="A169" s="14"/>
      <c r="B169" s="240"/>
      <c r="C169" s="241"/>
      <c r="D169" s="231" t="s">
        <v>168</v>
      </c>
      <c r="E169" s="242" t="s">
        <v>19</v>
      </c>
      <c r="F169" s="243" t="s">
        <v>208</v>
      </c>
      <c r="G169" s="241"/>
      <c r="H169" s="244">
        <v>15.799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168</v>
      </c>
      <c r="AU169" s="250" t="s">
        <v>82</v>
      </c>
      <c r="AV169" s="14" t="s">
        <v>82</v>
      </c>
      <c r="AW169" s="14" t="s">
        <v>33</v>
      </c>
      <c r="AX169" s="14" t="s">
        <v>72</v>
      </c>
      <c r="AY169" s="250" t="s">
        <v>111</v>
      </c>
    </row>
    <row r="170" s="14" customFormat="1">
      <c r="A170" s="14"/>
      <c r="B170" s="240"/>
      <c r="C170" s="241"/>
      <c r="D170" s="231" t="s">
        <v>168</v>
      </c>
      <c r="E170" s="242" t="s">
        <v>19</v>
      </c>
      <c r="F170" s="243" t="s">
        <v>209</v>
      </c>
      <c r="G170" s="241"/>
      <c r="H170" s="244">
        <v>17.372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168</v>
      </c>
      <c r="AU170" s="250" t="s">
        <v>82</v>
      </c>
      <c r="AV170" s="14" t="s">
        <v>82</v>
      </c>
      <c r="AW170" s="14" t="s">
        <v>33</v>
      </c>
      <c r="AX170" s="14" t="s">
        <v>72</v>
      </c>
      <c r="AY170" s="250" t="s">
        <v>111</v>
      </c>
    </row>
    <row r="171" s="14" customFormat="1">
      <c r="A171" s="14"/>
      <c r="B171" s="240"/>
      <c r="C171" s="241"/>
      <c r="D171" s="231" t="s">
        <v>168</v>
      </c>
      <c r="E171" s="242" t="s">
        <v>19</v>
      </c>
      <c r="F171" s="243" t="s">
        <v>233</v>
      </c>
      <c r="G171" s="241"/>
      <c r="H171" s="244">
        <v>11.41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168</v>
      </c>
      <c r="AU171" s="250" t="s">
        <v>82</v>
      </c>
      <c r="AV171" s="14" t="s">
        <v>82</v>
      </c>
      <c r="AW171" s="14" t="s">
        <v>33</v>
      </c>
      <c r="AX171" s="14" t="s">
        <v>72</v>
      </c>
      <c r="AY171" s="250" t="s">
        <v>111</v>
      </c>
    </row>
    <row r="172" s="14" customFormat="1">
      <c r="A172" s="14"/>
      <c r="B172" s="240"/>
      <c r="C172" s="241"/>
      <c r="D172" s="231" t="s">
        <v>168</v>
      </c>
      <c r="E172" s="242" t="s">
        <v>19</v>
      </c>
      <c r="F172" s="243" t="s">
        <v>201</v>
      </c>
      <c r="G172" s="241"/>
      <c r="H172" s="244">
        <v>0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168</v>
      </c>
      <c r="AU172" s="250" t="s">
        <v>82</v>
      </c>
      <c r="AV172" s="14" t="s">
        <v>82</v>
      </c>
      <c r="AW172" s="14" t="s">
        <v>33</v>
      </c>
      <c r="AX172" s="14" t="s">
        <v>72</v>
      </c>
      <c r="AY172" s="250" t="s">
        <v>111</v>
      </c>
    </row>
    <row r="173" s="14" customFormat="1">
      <c r="A173" s="14"/>
      <c r="B173" s="240"/>
      <c r="C173" s="241"/>
      <c r="D173" s="231" t="s">
        <v>168</v>
      </c>
      <c r="E173" s="242" t="s">
        <v>19</v>
      </c>
      <c r="F173" s="243" t="s">
        <v>225</v>
      </c>
      <c r="G173" s="241"/>
      <c r="H173" s="244">
        <v>3.2000000000000002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168</v>
      </c>
      <c r="AU173" s="250" t="s">
        <v>82</v>
      </c>
      <c r="AV173" s="14" t="s">
        <v>82</v>
      </c>
      <c r="AW173" s="14" t="s">
        <v>33</v>
      </c>
      <c r="AX173" s="14" t="s">
        <v>72</v>
      </c>
      <c r="AY173" s="250" t="s">
        <v>111</v>
      </c>
    </row>
    <row r="174" s="14" customFormat="1">
      <c r="A174" s="14"/>
      <c r="B174" s="240"/>
      <c r="C174" s="241"/>
      <c r="D174" s="231" t="s">
        <v>168</v>
      </c>
      <c r="E174" s="242" t="s">
        <v>19</v>
      </c>
      <c r="F174" s="243" t="s">
        <v>234</v>
      </c>
      <c r="G174" s="241"/>
      <c r="H174" s="244">
        <v>3.6499999999999999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168</v>
      </c>
      <c r="AU174" s="250" t="s">
        <v>82</v>
      </c>
      <c r="AV174" s="14" t="s">
        <v>82</v>
      </c>
      <c r="AW174" s="14" t="s">
        <v>33</v>
      </c>
      <c r="AX174" s="14" t="s">
        <v>72</v>
      </c>
      <c r="AY174" s="250" t="s">
        <v>111</v>
      </c>
    </row>
    <row r="175" s="14" customFormat="1">
      <c r="A175" s="14"/>
      <c r="B175" s="240"/>
      <c r="C175" s="241"/>
      <c r="D175" s="231" t="s">
        <v>168</v>
      </c>
      <c r="E175" s="242" t="s">
        <v>19</v>
      </c>
      <c r="F175" s="243" t="s">
        <v>235</v>
      </c>
      <c r="G175" s="241"/>
      <c r="H175" s="244">
        <v>1.2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168</v>
      </c>
      <c r="AU175" s="250" t="s">
        <v>82</v>
      </c>
      <c r="AV175" s="14" t="s">
        <v>82</v>
      </c>
      <c r="AW175" s="14" t="s">
        <v>33</v>
      </c>
      <c r="AX175" s="14" t="s">
        <v>72</v>
      </c>
      <c r="AY175" s="250" t="s">
        <v>111</v>
      </c>
    </row>
    <row r="176" s="14" customFormat="1">
      <c r="A176" s="14"/>
      <c r="B176" s="240"/>
      <c r="C176" s="241"/>
      <c r="D176" s="231" t="s">
        <v>168</v>
      </c>
      <c r="E176" s="242" t="s">
        <v>19</v>
      </c>
      <c r="F176" s="243" t="s">
        <v>236</v>
      </c>
      <c r="G176" s="241"/>
      <c r="H176" s="244">
        <v>0.12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168</v>
      </c>
      <c r="AU176" s="250" t="s">
        <v>82</v>
      </c>
      <c r="AV176" s="14" t="s">
        <v>82</v>
      </c>
      <c r="AW176" s="14" t="s">
        <v>33</v>
      </c>
      <c r="AX176" s="14" t="s">
        <v>72</v>
      </c>
      <c r="AY176" s="250" t="s">
        <v>111</v>
      </c>
    </row>
    <row r="177" s="14" customFormat="1">
      <c r="A177" s="14"/>
      <c r="B177" s="240"/>
      <c r="C177" s="241"/>
      <c r="D177" s="231" t="s">
        <v>168</v>
      </c>
      <c r="E177" s="242" t="s">
        <v>19</v>
      </c>
      <c r="F177" s="243" t="s">
        <v>237</v>
      </c>
      <c r="G177" s="241"/>
      <c r="H177" s="244">
        <v>8.4000000000000004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168</v>
      </c>
      <c r="AU177" s="250" t="s">
        <v>82</v>
      </c>
      <c r="AV177" s="14" t="s">
        <v>82</v>
      </c>
      <c r="AW177" s="14" t="s">
        <v>33</v>
      </c>
      <c r="AX177" s="14" t="s">
        <v>72</v>
      </c>
      <c r="AY177" s="250" t="s">
        <v>111</v>
      </c>
    </row>
    <row r="178" s="14" customFormat="1">
      <c r="A178" s="14"/>
      <c r="B178" s="240"/>
      <c r="C178" s="241"/>
      <c r="D178" s="231" t="s">
        <v>168</v>
      </c>
      <c r="E178" s="242" t="s">
        <v>19</v>
      </c>
      <c r="F178" s="243" t="s">
        <v>238</v>
      </c>
      <c r="G178" s="241"/>
      <c r="H178" s="244">
        <v>3.1200000000000001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168</v>
      </c>
      <c r="AU178" s="250" t="s">
        <v>82</v>
      </c>
      <c r="AV178" s="14" t="s">
        <v>82</v>
      </c>
      <c r="AW178" s="14" t="s">
        <v>33</v>
      </c>
      <c r="AX178" s="14" t="s">
        <v>72</v>
      </c>
      <c r="AY178" s="250" t="s">
        <v>111</v>
      </c>
    </row>
    <row r="179" s="14" customFormat="1">
      <c r="A179" s="14"/>
      <c r="B179" s="240"/>
      <c r="C179" s="241"/>
      <c r="D179" s="231" t="s">
        <v>168</v>
      </c>
      <c r="E179" s="242" t="s">
        <v>19</v>
      </c>
      <c r="F179" s="243" t="s">
        <v>201</v>
      </c>
      <c r="G179" s="241"/>
      <c r="H179" s="244">
        <v>0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168</v>
      </c>
      <c r="AU179" s="250" t="s">
        <v>82</v>
      </c>
      <c r="AV179" s="14" t="s">
        <v>82</v>
      </c>
      <c r="AW179" s="14" t="s">
        <v>33</v>
      </c>
      <c r="AX179" s="14" t="s">
        <v>72</v>
      </c>
      <c r="AY179" s="250" t="s">
        <v>111</v>
      </c>
    </row>
    <row r="180" s="14" customFormat="1">
      <c r="A180" s="14"/>
      <c r="B180" s="240"/>
      <c r="C180" s="241"/>
      <c r="D180" s="231" t="s">
        <v>168</v>
      </c>
      <c r="E180" s="242" t="s">
        <v>19</v>
      </c>
      <c r="F180" s="243" t="s">
        <v>239</v>
      </c>
      <c r="G180" s="241"/>
      <c r="H180" s="244">
        <v>46.463000000000001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168</v>
      </c>
      <c r="AU180" s="250" t="s">
        <v>82</v>
      </c>
      <c r="AV180" s="14" t="s">
        <v>82</v>
      </c>
      <c r="AW180" s="14" t="s">
        <v>33</v>
      </c>
      <c r="AX180" s="14" t="s">
        <v>72</v>
      </c>
      <c r="AY180" s="250" t="s">
        <v>111</v>
      </c>
    </row>
    <row r="181" s="14" customFormat="1">
      <c r="A181" s="14"/>
      <c r="B181" s="240"/>
      <c r="C181" s="241"/>
      <c r="D181" s="231" t="s">
        <v>168</v>
      </c>
      <c r="E181" s="242" t="s">
        <v>19</v>
      </c>
      <c r="F181" s="243" t="s">
        <v>217</v>
      </c>
      <c r="G181" s="241"/>
      <c r="H181" s="244">
        <v>13.199999999999999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168</v>
      </c>
      <c r="AU181" s="250" t="s">
        <v>82</v>
      </c>
      <c r="AV181" s="14" t="s">
        <v>82</v>
      </c>
      <c r="AW181" s="14" t="s">
        <v>33</v>
      </c>
      <c r="AX181" s="14" t="s">
        <v>72</v>
      </c>
      <c r="AY181" s="250" t="s">
        <v>111</v>
      </c>
    </row>
    <row r="182" s="14" customFormat="1">
      <c r="A182" s="14"/>
      <c r="B182" s="240"/>
      <c r="C182" s="241"/>
      <c r="D182" s="231" t="s">
        <v>168</v>
      </c>
      <c r="E182" s="242" t="s">
        <v>19</v>
      </c>
      <c r="F182" s="243" t="s">
        <v>201</v>
      </c>
      <c r="G182" s="241"/>
      <c r="H182" s="244">
        <v>0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168</v>
      </c>
      <c r="AU182" s="250" t="s">
        <v>82</v>
      </c>
      <c r="AV182" s="14" t="s">
        <v>82</v>
      </c>
      <c r="AW182" s="14" t="s">
        <v>33</v>
      </c>
      <c r="AX182" s="14" t="s">
        <v>72</v>
      </c>
      <c r="AY182" s="250" t="s">
        <v>111</v>
      </c>
    </row>
    <row r="183" s="15" customFormat="1">
      <c r="A183" s="15"/>
      <c r="B183" s="251"/>
      <c r="C183" s="252"/>
      <c r="D183" s="231" t="s">
        <v>168</v>
      </c>
      <c r="E183" s="253" t="s">
        <v>19</v>
      </c>
      <c r="F183" s="254" t="s">
        <v>240</v>
      </c>
      <c r="G183" s="252"/>
      <c r="H183" s="255">
        <v>219.35400000000001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168</v>
      </c>
      <c r="AU183" s="261" t="s">
        <v>82</v>
      </c>
      <c r="AV183" s="15" t="s">
        <v>125</v>
      </c>
      <c r="AW183" s="15" t="s">
        <v>33</v>
      </c>
      <c r="AX183" s="15" t="s">
        <v>72</v>
      </c>
      <c r="AY183" s="261" t="s">
        <v>111</v>
      </c>
    </row>
    <row r="184" s="14" customFormat="1">
      <c r="A184" s="14"/>
      <c r="B184" s="240"/>
      <c r="C184" s="241"/>
      <c r="D184" s="231" t="s">
        <v>168</v>
      </c>
      <c r="E184" s="242" t="s">
        <v>19</v>
      </c>
      <c r="F184" s="243" t="s">
        <v>201</v>
      </c>
      <c r="G184" s="241"/>
      <c r="H184" s="244">
        <v>0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168</v>
      </c>
      <c r="AU184" s="250" t="s">
        <v>82</v>
      </c>
      <c r="AV184" s="14" t="s">
        <v>82</v>
      </c>
      <c r="AW184" s="14" t="s">
        <v>33</v>
      </c>
      <c r="AX184" s="14" t="s">
        <v>72</v>
      </c>
      <c r="AY184" s="250" t="s">
        <v>111</v>
      </c>
    </row>
    <row r="185" s="16" customFormat="1">
      <c r="A185" s="16"/>
      <c r="B185" s="262"/>
      <c r="C185" s="263"/>
      <c r="D185" s="231" t="s">
        <v>168</v>
      </c>
      <c r="E185" s="264" t="s">
        <v>19</v>
      </c>
      <c r="F185" s="265" t="s">
        <v>241</v>
      </c>
      <c r="G185" s="263"/>
      <c r="H185" s="266">
        <v>459.42599999999999</v>
      </c>
      <c r="I185" s="267"/>
      <c r="J185" s="263"/>
      <c r="K185" s="263"/>
      <c r="L185" s="268"/>
      <c r="M185" s="269"/>
      <c r="N185" s="270"/>
      <c r="O185" s="270"/>
      <c r="P185" s="270"/>
      <c r="Q185" s="270"/>
      <c r="R185" s="270"/>
      <c r="S185" s="270"/>
      <c r="T185" s="27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72" t="s">
        <v>168</v>
      </c>
      <c r="AU185" s="272" t="s">
        <v>82</v>
      </c>
      <c r="AV185" s="16" t="s">
        <v>130</v>
      </c>
      <c r="AW185" s="16" t="s">
        <v>33</v>
      </c>
      <c r="AX185" s="16" t="s">
        <v>80</v>
      </c>
      <c r="AY185" s="272" t="s">
        <v>111</v>
      </c>
    </row>
    <row r="186" s="2" customFormat="1" ht="16.5" customHeight="1">
      <c r="A186" s="41"/>
      <c r="B186" s="42"/>
      <c r="C186" s="199" t="s">
        <v>189</v>
      </c>
      <c r="D186" s="199" t="s">
        <v>112</v>
      </c>
      <c r="E186" s="200" t="s">
        <v>242</v>
      </c>
      <c r="F186" s="201" t="s">
        <v>243</v>
      </c>
      <c r="G186" s="202" t="s">
        <v>182</v>
      </c>
      <c r="H186" s="203">
        <v>923.93600000000004</v>
      </c>
      <c r="I186" s="204"/>
      <c r="J186" s="205">
        <f>ROUND(I186*H186,2)</f>
        <v>0</v>
      </c>
      <c r="K186" s="201" t="s">
        <v>116</v>
      </c>
      <c r="L186" s="47"/>
      <c r="M186" s="206" t="s">
        <v>19</v>
      </c>
      <c r="N186" s="207" t="s">
        <v>43</v>
      </c>
      <c r="O186" s="87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0" t="s">
        <v>130</v>
      </c>
      <c r="AT186" s="210" t="s">
        <v>112</v>
      </c>
      <c r="AU186" s="210" t="s">
        <v>82</v>
      </c>
      <c r="AY186" s="20" t="s">
        <v>111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0" t="s">
        <v>80</v>
      </c>
      <c r="BK186" s="211">
        <f>ROUND(I186*H186,2)</f>
        <v>0</v>
      </c>
      <c r="BL186" s="20" t="s">
        <v>130</v>
      </c>
      <c r="BM186" s="210" t="s">
        <v>8</v>
      </c>
    </row>
    <row r="187" s="2" customFormat="1">
      <c r="A187" s="41"/>
      <c r="B187" s="42"/>
      <c r="C187" s="43"/>
      <c r="D187" s="212" t="s">
        <v>119</v>
      </c>
      <c r="E187" s="43"/>
      <c r="F187" s="213" t="s">
        <v>244</v>
      </c>
      <c r="G187" s="43"/>
      <c r="H187" s="43"/>
      <c r="I187" s="214"/>
      <c r="J187" s="43"/>
      <c r="K187" s="43"/>
      <c r="L187" s="47"/>
      <c r="M187" s="215"/>
      <c r="N187" s="216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119</v>
      </c>
      <c r="AU187" s="20" t="s">
        <v>82</v>
      </c>
    </row>
    <row r="188" s="13" customFormat="1">
      <c r="A188" s="13"/>
      <c r="B188" s="229"/>
      <c r="C188" s="230"/>
      <c r="D188" s="231" t="s">
        <v>168</v>
      </c>
      <c r="E188" s="232" t="s">
        <v>19</v>
      </c>
      <c r="F188" s="233" t="s">
        <v>245</v>
      </c>
      <c r="G188" s="230"/>
      <c r="H188" s="232" t="s">
        <v>19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168</v>
      </c>
      <c r="AU188" s="239" t="s">
        <v>82</v>
      </c>
      <c r="AV188" s="13" t="s">
        <v>80</v>
      </c>
      <c r="AW188" s="13" t="s">
        <v>33</v>
      </c>
      <c r="AX188" s="13" t="s">
        <v>72</v>
      </c>
      <c r="AY188" s="239" t="s">
        <v>111</v>
      </c>
    </row>
    <row r="189" s="14" customFormat="1">
      <c r="A189" s="14"/>
      <c r="B189" s="240"/>
      <c r="C189" s="241"/>
      <c r="D189" s="231" t="s">
        <v>168</v>
      </c>
      <c r="E189" s="242" t="s">
        <v>19</v>
      </c>
      <c r="F189" s="243" t="s">
        <v>246</v>
      </c>
      <c r="G189" s="241"/>
      <c r="H189" s="244">
        <v>644.07100000000003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168</v>
      </c>
      <c r="AU189" s="250" t="s">
        <v>82</v>
      </c>
      <c r="AV189" s="14" t="s">
        <v>82</v>
      </c>
      <c r="AW189" s="14" t="s">
        <v>33</v>
      </c>
      <c r="AX189" s="14" t="s">
        <v>72</v>
      </c>
      <c r="AY189" s="250" t="s">
        <v>111</v>
      </c>
    </row>
    <row r="190" s="14" customFormat="1">
      <c r="A190" s="14"/>
      <c r="B190" s="240"/>
      <c r="C190" s="241"/>
      <c r="D190" s="231" t="s">
        <v>168</v>
      </c>
      <c r="E190" s="242" t="s">
        <v>19</v>
      </c>
      <c r="F190" s="243" t="s">
        <v>247</v>
      </c>
      <c r="G190" s="241"/>
      <c r="H190" s="244">
        <v>125.782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168</v>
      </c>
      <c r="AU190" s="250" t="s">
        <v>82</v>
      </c>
      <c r="AV190" s="14" t="s">
        <v>82</v>
      </c>
      <c r="AW190" s="14" t="s">
        <v>33</v>
      </c>
      <c r="AX190" s="14" t="s">
        <v>72</v>
      </c>
      <c r="AY190" s="250" t="s">
        <v>111</v>
      </c>
    </row>
    <row r="191" s="14" customFormat="1">
      <c r="A191" s="14"/>
      <c r="B191" s="240"/>
      <c r="C191" s="241"/>
      <c r="D191" s="231" t="s">
        <v>168</v>
      </c>
      <c r="E191" s="242" t="s">
        <v>19</v>
      </c>
      <c r="F191" s="243" t="s">
        <v>248</v>
      </c>
      <c r="G191" s="241"/>
      <c r="H191" s="244">
        <v>154.083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168</v>
      </c>
      <c r="AU191" s="250" t="s">
        <v>82</v>
      </c>
      <c r="AV191" s="14" t="s">
        <v>82</v>
      </c>
      <c r="AW191" s="14" t="s">
        <v>33</v>
      </c>
      <c r="AX191" s="14" t="s">
        <v>72</v>
      </c>
      <c r="AY191" s="250" t="s">
        <v>111</v>
      </c>
    </row>
    <row r="192" s="16" customFormat="1">
      <c r="A192" s="16"/>
      <c r="B192" s="262"/>
      <c r="C192" s="263"/>
      <c r="D192" s="231" t="s">
        <v>168</v>
      </c>
      <c r="E192" s="264" t="s">
        <v>19</v>
      </c>
      <c r="F192" s="265" t="s">
        <v>241</v>
      </c>
      <c r="G192" s="263"/>
      <c r="H192" s="266">
        <v>923.93600000000004</v>
      </c>
      <c r="I192" s="267"/>
      <c r="J192" s="263"/>
      <c r="K192" s="263"/>
      <c r="L192" s="268"/>
      <c r="M192" s="269"/>
      <c r="N192" s="270"/>
      <c r="O192" s="270"/>
      <c r="P192" s="270"/>
      <c r="Q192" s="270"/>
      <c r="R192" s="270"/>
      <c r="S192" s="270"/>
      <c r="T192" s="27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72" t="s">
        <v>168</v>
      </c>
      <c r="AU192" s="272" t="s">
        <v>82</v>
      </c>
      <c r="AV192" s="16" t="s">
        <v>130</v>
      </c>
      <c r="AW192" s="16" t="s">
        <v>33</v>
      </c>
      <c r="AX192" s="16" t="s">
        <v>80</v>
      </c>
      <c r="AY192" s="272" t="s">
        <v>111</v>
      </c>
    </row>
    <row r="193" s="2" customFormat="1" ht="16.5" customHeight="1">
      <c r="A193" s="41"/>
      <c r="B193" s="42"/>
      <c r="C193" s="199" t="s">
        <v>249</v>
      </c>
      <c r="D193" s="199" t="s">
        <v>112</v>
      </c>
      <c r="E193" s="200" t="s">
        <v>250</v>
      </c>
      <c r="F193" s="201" t="s">
        <v>251</v>
      </c>
      <c r="G193" s="202" t="s">
        <v>182</v>
      </c>
      <c r="H193" s="203">
        <v>644.07100000000003</v>
      </c>
      <c r="I193" s="204"/>
      <c r="J193" s="205">
        <f>ROUND(I193*H193,2)</f>
        <v>0</v>
      </c>
      <c r="K193" s="201" t="s">
        <v>116</v>
      </c>
      <c r="L193" s="47"/>
      <c r="M193" s="206" t="s">
        <v>19</v>
      </c>
      <c r="N193" s="207" t="s">
        <v>43</v>
      </c>
      <c r="O193" s="87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0" t="s">
        <v>130</v>
      </c>
      <c r="AT193" s="210" t="s">
        <v>112</v>
      </c>
      <c r="AU193" s="210" t="s">
        <v>82</v>
      </c>
      <c r="AY193" s="20" t="s">
        <v>111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0" t="s">
        <v>80</v>
      </c>
      <c r="BK193" s="211">
        <f>ROUND(I193*H193,2)</f>
        <v>0</v>
      </c>
      <c r="BL193" s="20" t="s">
        <v>130</v>
      </c>
      <c r="BM193" s="210" t="s">
        <v>252</v>
      </c>
    </row>
    <row r="194" s="2" customFormat="1">
      <c r="A194" s="41"/>
      <c r="B194" s="42"/>
      <c r="C194" s="43"/>
      <c r="D194" s="212" t="s">
        <v>119</v>
      </c>
      <c r="E194" s="43"/>
      <c r="F194" s="213" t="s">
        <v>253</v>
      </c>
      <c r="G194" s="43"/>
      <c r="H194" s="43"/>
      <c r="I194" s="214"/>
      <c r="J194" s="43"/>
      <c r="K194" s="43"/>
      <c r="L194" s="47"/>
      <c r="M194" s="215"/>
      <c r="N194" s="216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119</v>
      </c>
      <c r="AU194" s="20" t="s">
        <v>82</v>
      </c>
    </row>
    <row r="195" s="14" customFormat="1">
      <c r="A195" s="14"/>
      <c r="B195" s="240"/>
      <c r="C195" s="241"/>
      <c r="D195" s="231" t="s">
        <v>168</v>
      </c>
      <c r="E195" s="242" t="s">
        <v>19</v>
      </c>
      <c r="F195" s="243" t="s">
        <v>254</v>
      </c>
      <c r="G195" s="241"/>
      <c r="H195" s="244">
        <v>223.398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168</v>
      </c>
      <c r="AU195" s="250" t="s">
        <v>82</v>
      </c>
      <c r="AV195" s="14" t="s">
        <v>82</v>
      </c>
      <c r="AW195" s="14" t="s">
        <v>33</v>
      </c>
      <c r="AX195" s="14" t="s">
        <v>72</v>
      </c>
      <c r="AY195" s="250" t="s">
        <v>111</v>
      </c>
    </row>
    <row r="196" s="14" customFormat="1">
      <c r="A196" s="14"/>
      <c r="B196" s="240"/>
      <c r="C196" s="241"/>
      <c r="D196" s="231" t="s">
        <v>168</v>
      </c>
      <c r="E196" s="242" t="s">
        <v>19</v>
      </c>
      <c r="F196" s="243" t="s">
        <v>201</v>
      </c>
      <c r="G196" s="241"/>
      <c r="H196" s="244">
        <v>0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168</v>
      </c>
      <c r="AU196" s="250" t="s">
        <v>82</v>
      </c>
      <c r="AV196" s="14" t="s">
        <v>82</v>
      </c>
      <c r="AW196" s="14" t="s">
        <v>33</v>
      </c>
      <c r="AX196" s="14" t="s">
        <v>72</v>
      </c>
      <c r="AY196" s="250" t="s">
        <v>111</v>
      </c>
    </row>
    <row r="197" s="14" customFormat="1">
      <c r="A197" s="14"/>
      <c r="B197" s="240"/>
      <c r="C197" s="241"/>
      <c r="D197" s="231" t="s">
        <v>168</v>
      </c>
      <c r="E197" s="242" t="s">
        <v>19</v>
      </c>
      <c r="F197" s="243" t="s">
        <v>255</v>
      </c>
      <c r="G197" s="241"/>
      <c r="H197" s="244">
        <v>-22.050000000000001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168</v>
      </c>
      <c r="AU197" s="250" t="s">
        <v>82</v>
      </c>
      <c r="AV197" s="14" t="s">
        <v>82</v>
      </c>
      <c r="AW197" s="14" t="s">
        <v>33</v>
      </c>
      <c r="AX197" s="14" t="s">
        <v>72</v>
      </c>
      <c r="AY197" s="250" t="s">
        <v>111</v>
      </c>
    </row>
    <row r="198" s="14" customFormat="1">
      <c r="A198" s="14"/>
      <c r="B198" s="240"/>
      <c r="C198" s="241"/>
      <c r="D198" s="231" t="s">
        <v>168</v>
      </c>
      <c r="E198" s="242" t="s">
        <v>19</v>
      </c>
      <c r="F198" s="243" t="s">
        <v>256</v>
      </c>
      <c r="G198" s="241"/>
      <c r="H198" s="244">
        <v>-18.48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168</v>
      </c>
      <c r="AU198" s="250" t="s">
        <v>82</v>
      </c>
      <c r="AV198" s="14" t="s">
        <v>82</v>
      </c>
      <c r="AW198" s="14" t="s">
        <v>33</v>
      </c>
      <c r="AX198" s="14" t="s">
        <v>72</v>
      </c>
      <c r="AY198" s="250" t="s">
        <v>111</v>
      </c>
    </row>
    <row r="199" s="14" customFormat="1">
      <c r="A199" s="14"/>
      <c r="B199" s="240"/>
      <c r="C199" s="241"/>
      <c r="D199" s="231" t="s">
        <v>168</v>
      </c>
      <c r="E199" s="242" t="s">
        <v>19</v>
      </c>
      <c r="F199" s="243" t="s">
        <v>257</v>
      </c>
      <c r="G199" s="241"/>
      <c r="H199" s="244">
        <v>-26.422000000000001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168</v>
      </c>
      <c r="AU199" s="250" t="s">
        <v>82</v>
      </c>
      <c r="AV199" s="14" t="s">
        <v>82</v>
      </c>
      <c r="AW199" s="14" t="s">
        <v>33</v>
      </c>
      <c r="AX199" s="14" t="s">
        <v>72</v>
      </c>
      <c r="AY199" s="250" t="s">
        <v>111</v>
      </c>
    </row>
    <row r="200" s="14" customFormat="1">
      <c r="A200" s="14"/>
      <c r="B200" s="240"/>
      <c r="C200" s="241"/>
      <c r="D200" s="231" t="s">
        <v>168</v>
      </c>
      <c r="E200" s="242" t="s">
        <v>19</v>
      </c>
      <c r="F200" s="243" t="s">
        <v>201</v>
      </c>
      <c r="G200" s="241"/>
      <c r="H200" s="244">
        <v>0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168</v>
      </c>
      <c r="AU200" s="250" t="s">
        <v>82</v>
      </c>
      <c r="AV200" s="14" t="s">
        <v>82</v>
      </c>
      <c r="AW200" s="14" t="s">
        <v>33</v>
      </c>
      <c r="AX200" s="14" t="s">
        <v>72</v>
      </c>
      <c r="AY200" s="250" t="s">
        <v>111</v>
      </c>
    </row>
    <row r="201" s="14" customFormat="1">
      <c r="A201" s="14"/>
      <c r="B201" s="240"/>
      <c r="C201" s="241"/>
      <c r="D201" s="231" t="s">
        <v>168</v>
      </c>
      <c r="E201" s="242" t="s">
        <v>19</v>
      </c>
      <c r="F201" s="243" t="s">
        <v>258</v>
      </c>
      <c r="G201" s="241"/>
      <c r="H201" s="244">
        <v>-8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168</v>
      </c>
      <c r="AU201" s="250" t="s">
        <v>82</v>
      </c>
      <c r="AV201" s="14" t="s">
        <v>82</v>
      </c>
      <c r="AW201" s="14" t="s">
        <v>33</v>
      </c>
      <c r="AX201" s="14" t="s">
        <v>72</v>
      </c>
      <c r="AY201" s="250" t="s">
        <v>111</v>
      </c>
    </row>
    <row r="202" s="14" customFormat="1">
      <c r="A202" s="14"/>
      <c r="B202" s="240"/>
      <c r="C202" s="241"/>
      <c r="D202" s="231" t="s">
        <v>168</v>
      </c>
      <c r="E202" s="242" t="s">
        <v>19</v>
      </c>
      <c r="F202" s="243" t="s">
        <v>259</v>
      </c>
      <c r="G202" s="241"/>
      <c r="H202" s="244">
        <v>-5.2999999999999998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168</v>
      </c>
      <c r="AU202" s="250" t="s">
        <v>82</v>
      </c>
      <c r="AV202" s="14" t="s">
        <v>82</v>
      </c>
      <c r="AW202" s="14" t="s">
        <v>33</v>
      </c>
      <c r="AX202" s="14" t="s">
        <v>72</v>
      </c>
      <c r="AY202" s="250" t="s">
        <v>111</v>
      </c>
    </row>
    <row r="203" s="14" customFormat="1">
      <c r="A203" s="14"/>
      <c r="B203" s="240"/>
      <c r="C203" s="241"/>
      <c r="D203" s="231" t="s">
        <v>168</v>
      </c>
      <c r="E203" s="242" t="s">
        <v>19</v>
      </c>
      <c r="F203" s="243" t="s">
        <v>260</v>
      </c>
      <c r="G203" s="241"/>
      <c r="H203" s="244">
        <v>-7.2000000000000002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168</v>
      </c>
      <c r="AU203" s="250" t="s">
        <v>82</v>
      </c>
      <c r="AV203" s="14" t="s">
        <v>82</v>
      </c>
      <c r="AW203" s="14" t="s">
        <v>33</v>
      </c>
      <c r="AX203" s="14" t="s">
        <v>72</v>
      </c>
      <c r="AY203" s="250" t="s">
        <v>111</v>
      </c>
    </row>
    <row r="204" s="14" customFormat="1">
      <c r="A204" s="14"/>
      <c r="B204" s="240"/>
      <c r="C204" s="241"/>
      <c r="D204" s="231" t="s">
        <v>168</v>
      </c>
      <c r="E204" s="242" t="s">
        <v>19</v>
      </c>
      <c r="F204" s="243" t="s">
        <v>261</v>
      </c>
      <c r="G204" s="241"/>
      <c r="H204" s="244">
        <v>-13.44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168</v>
      </c>
      <c r="AU204" s="250" t="s">
        <v>82</v>
      </c>
      <c r="AV204" s="14" t="s">
        <v>82</v>
      </c>
      <c r="AW204" s="14" t="s">
        <v>33</v>
      </c>
      <c r="AX204" s="14" t="s">
        <v>72</v>
      </c>
      <c r="AY204" s="250" t="s">
        <v>111</v>
      </c>
    </row>
    <row r="205" s="14" customFormat="1">
      <c r="A205" s="14"/>
      <c r="B205" s="240"/>
      <c r="C205" s="241"/>
      <c r="D205" s="231" t="s">
        <v>168</v>
      </c>
      <c r="E205" s="242" t="s">
        <v>19</v>
      </c>
      <c r="F205" s="243" t="s">
        <v>262</v>
      </c>
      <c r="G205" s="241"/>
      <c r="H205" s="244">
        <v>-1.962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168</v>
      </c>
      <c r="AU205" s="250" t="s">
        <v>82</v>
      </c>
      <c r="AV205" s="14" t="s">
        <v>82</v>
      </c>
      <c r="AW205" s="14" t="s">
        <v>33</v>
      </c>
      <c r="AX205" s="14" t="s">
        <v>72</v>
      </c>
      <c r="AY205" s="250" t="s">
        <v>111</v>
      </c>
    </row>
    <row r="206" s="14" customFormat="1">
      <c r="A206" s="14"/>
      <c r="B206" s="240"/>
      <c r="C206" s="241"/>
      <c r="D206" s="231" t="s">
        <v>168</v>
      </c>
      <c r="E206" s="242" t="s">
        <v>19</v>
      </c>
      <c r="F206" s="243" t="s">
        <v>201</v>
      </c>
      <c r="G206" s="241"/>
      <c r="H206" s="244">
        <v>0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168</v>
      </c>
      <c r="AU206" s="250" t="s">
        <v>82</v>
      </c>
      <c r="AV206" s="14" t="s">
        <v>82</v>
      </c>
      <c r="AW206" s="14" t="s">
        <v>33</v>
      </c>
      <c r="AX206" s="14" t="s">
        <v>72</v>
      </c>
      <c r="AY206" s="250" t="s">
        <v>111</v>
      </c>
    </row>
    <row r="207" s="15" customFormat="1">
      <c r="A207" s="15"/>
      <c r="B207" s="251"/>
      <c r="C207" s="252"/>
      <c r="D207" s="231" t="s">
        <v>168</v>
      </c>
      <c r="E207" s="253" t="s">
        <v>19</v>
      </c>
      <c r="F207" s="254" t="s">
        <v>207</v>
      </c>
      <c r="G207" s="252"/>
      <c r="H207" s="255">
        <v>120.544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168</v>
      </c>
      <c r="AU207" s="261" t="s">
        <v>82</v>
      </c>
      <c r="AV207" s="15" t="s">
        <v>125</v>
      </c>
      <c r="AW207" s="15" t="s">
        <v>33</v>
      </c>
      <c r="AX207" s="15" t="s">
        <v>72</v>
      </c>
      <c r="AY207" s="261" t="s">
        <v>111</v>
      </c>
    </row>
    <row r="208" s="14" customFormat="1">
      <c r="A208" s="14"/>
      <c r="B208" s="240"/>
      <c r="C208" s="241"/>
      <c r="D208" s="231" t="s">
        <v>168</v>
      </c>
      <c r="E208" s="242" t="s">
        <v>19</v>
      </c>
      <c r="F208" s="243" t="s">
        <v>201</v>
      </c>
      <c r="G208" s="241"/>
      <c r="H208" s="244">
        <v>0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168</v>
      </c>
      <c r="AU208" s="250" t="s">
        <v>82</v>
      </c>
      <c r="AV208" s="14" t="s">
        <v>82</v>
      </c>
      <c r="AW208" s="14" t="s">
        <v>33</v>
      </c>
      <c r="AX208" s="14" t="s">
        <v>72</v>
      </c>
      <c r="AY208" s="250" t="s">
        <v>111</v>
      </c>
    </row>
    <row r="209" s="14" customFormat="1">
      <c r="A209" s="14"/>
      <c r="B209" s="240"/>
      <c r="C209" s="241"/>
      <c r="D209" s="231" t="s">
        <v>168</v>
      </c>
      <c r="E209" s="242" t="s">
        <v>19</v>
      </c>
      <c r="F209" s="243" t="s">
        <v>263</v>
      </c>
      <c r="G209" s="241"/>
      <c r="H209" s="244">
        <v>167.09800000000001</v>
      </c>
      <c r="I209" s="245"/>
      <c r="J209" s="241"/>
      <c r="K209" s="241"/>
      <c r="L209" s="246"/>
      <c r="M209" s="247"/>
      <c r="N209" s="248"/>
      <c r="O209" s="248"/>
      <c r="P209" s="248"/>
      <c r="Q209" s="248"/>
      <c r="R209" s="248"/>
      <c r="S209" s="248"/>
      <c r="T209" s="24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0" t="s">
        <v>168</v>
      </c>
      <c r="AU209" s="250" t="s">
        <v>82</v>
      </c>
      <c r="AV209" s="14" t="s">
        <v>82</v>
      </c>
      <c r="AW209" s="14" t="s">
        <v>33</v>
      </c>
      <c r="AX209" s="14" t="s">
        <v>72</v>
      </c>
      <c r="AY209" s="250" t="s">
        <v>111</v>
      </c>
    </row>
    <row r="210" s="14" customFormat="1">
      <c r="A210" s="14"/>
      <c r="B210" s="240"/>
      <c r="C210" s="241"/>
      <c r="D210" s="231" t="s">
        <v>168</v>
      </c>
      <c r="E210" s="242" t="s">
        <v>19</v>
      </c>
      <c r="F210" s="243" t="s">
        <v>201</v>
      </c>
      <c r="G210" s="241"/>
      <c r="H210" s="244">
        <v>0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168</v>
      </c>
      <c r="AU210" s="250" t="s">
        <v>82</v>
      </c>
      <c r="AV210" s="14" t="s">
        <v>82</v>
      </c>
      <c r="AW210" s="14" t="s">
        <v>33</v>
      </c>
      <c r="AX210" s="14" t="s">
        <v>72</v>
      </c>
      <c r="AY210" s="250" t="s">
        <v>111</v>
      </c>
    </row>
    <row r="211" s="14" customFormat="1">
      <c r="A211" s="14"/>
      <c r="B211" s="240"/>
      <c r="C211" s="241"/>
      <c r="D211" s="231" t="s">
        <v>168</v>
      </c>
      <c r="E211" s="242" t="s">
        <v>19</v>
      </c>
      <c r="F211" s="243" t="s">
        <v>264</v>
      </c>
      <c r="G211" s="241"/>
      <c r="H211" s="244">
        <v>-15.799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168</v>
      </c>
      <c r="AU211" s="250" t="s">
        <v>82</v>
      </c>
      <c r="AV211" s="14" t="s">
        <v>82</v>
      </c>
      <c r="AW211" s="14" t="s">
        <v>33</v>
      </c>
      <c r="AX211" s="14" t="s">
        <v>72</v>
      </c>
      <c r="AY211" s="250" t="s">
        <v>111</v>
      </c>
    </row>
    <row r="212" s="14" customFormat="1">
      <c r="A212" s="14"/>
      <c r="B212" s="240"/>
      <c r="C212" s="241"/>
      <c r="D212" s="231" t="s">
        <v>168</v>
      </c>
      <c r="E212" s="242" t="s">
        <v>19</v>
      </c>
      <c r="F212" s="243" t="s">
        <v>265</v>
      </c>
      <c r="G212" s="241"/>
      <c r="H212" s="244">
        <v>-17.372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168</v>
      </c>
      <c r="AU212" s="250" t="s">
        <v>82</v>
      </c>
      <c r="AV212" s="14" t="s">
        <v>82</v>
      </c>
      <c r="AW212" s="14" t="s">
        <v>33</v>
      </c>
      <c r="AX212" s="14" t="s">
        <v>72</v>
      </c>
      <c r="AY212" s="250" t="s">
        <v>111</v>
      </c>
    </row>
    <row r="213" s="14" customFormat="1">
      <c r="A213" s="14"/>
      <c r="B213" s="240"/>
      <c r="C213" s="241"/>
      <c r="D213" s="231" t="s">
        <v>168</v>
      </c>
      <c r="E213" s="242" t="s">
        <v>19</v>
      </c>
      <c r="F213" s="243" t="s">
        <v>201</v>
      </c>
      <c r="G213" s="241"/>
      <c r="H213" s="244">
        <v>0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168</v>
      </c>
      <c r="AU213" s="250" t="s">
        <v>82</v>
      </c>
      <c r="AV213" s="14" t="s">
        <v>82</v>
      </c>
      <c r="AW213" s="14" t="s">
        <v>33</v>
      </c>
      <c r="AX213" s="14" t="s">
        <v>72</v>
      </c>
      <c r="AY213" s="250" t="s">
        <v>111</v>
      </c>
    </row>
    <row r="214" s="14" customFormat="1">
      <c r="A214" s="14"/>
      <c r="B214" s="240"/>
      <c r="C214" s="241"/>
      <c r="D214" s="231" t="s">
        <v>168</v>
      </c>
      <c r="E214" s="242" t="s">
        <v>19</v>
      </c>
      <c r="F214" s="243" t="s">
        <v>266</v>
      </c>
      <c r="G214" s="241"/>
      <c r="H214" s="244">
        <v>-2.3999999999999999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168</v>
      </c>
      <c r="AU214" s="250" t="s">
        <v>82</v>
      </c>
      <c r="AV214" s="14" t="s">
        <v>82</v>
      </c>
      <c r="AW214" s="14" t="s">
        <v>33</v>
      </c>
      <c r="AX214" s="14" t="s">
        <v>72</v>
      </c>
      <c r="AY214" s="250" t="s">
        <v>111</v>
      </c>
    </row>
    <row r="215" s="14" customFormat="1">
      <c r="A215" s="14"/>
      <c r="B215" s="240"/>
      <c r="C215" s="241"/>
      <c r="D215" s="231" t="s">
        <v>168</v>
      </c>
      <c r="E215" s="242" t="s">
        <v>19</v>
      </c>
      <c r="F215" s="243" t="s">
        <v>267</v>
      </c>
      <c r="G215" s="241"/>
      <c r="H215" s="244">
        <v>-3.3999999999999999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168</v>
      </c>
      <c r="AU215" s="250" t="s">
        <v>82</v>
      </c>
      <c r="AV215" s="14" t="s">
        <v>82</v>
      </c>
      <c r="AW215" s="14" t="s">
        <v>33</v>
      </c>
      <c r="AX215" s="14" t="s">
        <v>72</v>
      </c>
      <c r="AY215" s="250" t="s">
        <v>111</v>
      </c>
    </row>
    <row r="216" s="14" customFormat="1">
      <c r="A216" s="14"/>
      <c r="B216" s="240"/>
      <c r="C216" s="241"/>
      <c r="D216" s="231" t="s">
        <v>168</v>
      </c>
      <c r="E216" s="242" t="s">
        <v>19</v>
      </c>
      <c r="F216" s="243" t="s">
        <v>268</v>
      </c>
      <c r="G216" s="241"/>
      <c r="H216" s="244">
        <v>-1.6000000000000001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168</v>
      </c>
      <c r="AU216" s="250" t="s">
        <v>82</v>
      </c>
      <c r="AV216" s="14" t="s">
        <v>82</v>
      </c>
      <c r="AW216" s="14" t="s">
        <v>33</v>
      </c>
      <c r="AX216" s="14" t="s">
        <v>72</v>
      </c>
      <c r="AY216" s="250" t="s">
        <v>111</v>
      </c>
    </row>
    <row r="217" s="14" customFormat="1">
      <c r="A217" s="14"/>
      <c r="B217" s="240"/>
      <c r="C217" s="241"/>
      <c r="D217" s="231" t="s">
        <v>168</v>
      </c>
      <c r="E217" s="242" t="s">
        <v>19</v>
      </c>
      <c r="F217" s="243" t="s">
        <v>269</v>
      </c>
      <c r="G217" s="241"/>
      <c r="H217" s="244">
        <v>-0.25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168</v>
      </c>
      <c r="AU217" s="250" t="s">
        <v>82</v>
      </c>
      <c r="AV217" s="14" t="s">
        <v>82</v>
      </c>
      <c r="AW217" s="14" t="s">
        <v>33</v>
      </c>
      <c r="AX217" s="14" t="s">
        <v>72</v>
      </c>
      <c r="AY217" s="250" t="s">
        <v>111</v>
      </c>
    </row>
    <row r="218" s="14" customFormat="1">
      <c r="A218" s="14"/>
      <c r="B218" s="240"/>
      <c r="C218" s="241"/>
      <c r="D218" s="231" t="s">
        <v>168</v>
      </c>
      <c r="E218" s="242" t="s">
        <v>19</v>
      </c>
      <c r="F218" s="243" t="s">
        <v>270</v>
      </c>
      <c r="G218" s="241"/>
      <c r="H218" s="244">
        <v>-7.8399999999999999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168</v>
      </c>
      <c r="AU218" s="250" t="s">
        <v>82</v>
      </c>
      <c r="AV218" s="14" t="s">
        <v>82</v>
      </c>
      <c r="AW218" s="14" t="s">
        <v>33</v>
      </c>
      <c r="AX218" s="14" t="s">
        <v>72</v>
      </c>
      <c r="AY218" s="250" t="s">
        <v>111</v>
      </c>
    </row>
    <row r="219" s="14" customFormat="1">
      <c r="A219" s="14"/>
      <c r="B219" s="240"/>
      <c r="C219" s="241"/>
      <c r="D219" s="231" t="s">
        <v>168</v>
      </c>
      <c r="E219" s="242" t="s">
        <v>19</v>
      </c>
      <c r="F219" s="243" t="s">
        <v>271</v>
      </c>
      <c r="G219" s="241"/>
      <c r="H219" s="244">
        <v>-2.7999999999999998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168</v>
      </c>
      <c r="AU219" s="250" t="s">
        <v>82</v>
      </c>
      <c r="AV219" s="14" t="s">
        <v>82</v>
      </c>
      <c r="AW219" s="14" t="s">
        <v>33</v>
      </c>
      <c r="AX219" s="14" t="s">
        <v>72</v>
      </c>
      <c r="AY219" s="250" t="s">
        <v>111</v>
      </c>
    </row>
    <row r="220" s="14" customFormat="1">
      <c r="A220" s="14"/>
      <c r="B220" s="240"/>
      <c r="C220" s="241"/>
      <c r="D220" s="231" t="s">
        <v>168</v>
      </c>
      <c r="E220" s="242" t="s">
        <v>19</v>
      </c>
      <c r="F220" s="243" t="s">
        <v>272</v>
      </c>
      <c r="G220" s="241"/>
      <c r="H220" s="244">
        <v>-13.199999999999999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168</v>
      </c>
      <c r="AU220" s="250" t="s">
        <v>82</v>
      </c>
      <c r="AV220" s="14" t="s">
        <v>82</v>
      </c>
      <c r="AW220" s="14" t="s">
        <v>33</v>
      </c>
      <c r="AX220" s="14" t="s">
        <v>72</v>
      </c>
      <c r="AY220" s="250" t="s">
        <v>111</v>
      </c>
    </row>
    <row r="221" s="14" customFormat="1">
      <c r="A221" s="14"/>
      <c r="B221" s="240"/>
      <c r="C221" s="241"/>
      <c r="D221" s="231" t="s">
        <v>168</v>
      </c>
      <c r="E221" s="242" t="s">
        <v>19</v>
      </c>
      <c r="F221" s="243" t="s">
        <v>201</v>
      </c>
      <c r="G221" s="241"/>
      <c r="H221" s="244">
        <v>0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168</v>
      </c>
      <c r="AU221" s="250" t="s">
        <v>82</v>
      </c>
      <c r="AV221" s="14" t="s">
        <v>82</v>
      </c>
      <c r="AW221" s="14" t="s">
        <v>33</v>
      </c>
      <c r="AX221" s="14" t="s">
        <v>72</v>
      </c>
      <c r="AY221" s="250" t="s">
        <v>111</v>
      </c>
    </row>
    <row r="222" s="15" customFormat="1">
      <c r="A222" s="15"/>
      <c r="B222" s="251"/>
      <c r="C222" s="252"/>
      <c r="D222" s="231" t="s">
        <v>168</v>
      </c>
      <c r="E222" s="253" t="s">
        <v>19</v>
      </c>
      <c r="F222" s="254" t="s">
        <v>218</v>
      </c>
      <c r="G222" s="252"/>
      <c r="H222" s="255">
        <v>102.437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168</v>
      </c>
      <c r="AU222" s="261" t="s">
        <v>82</v>
      </c>
      <c r="AV222" s="15" t="s">
        <v>125</v>
      </c>
      <c r="AW222" s="15" t="s">
        <v>33</v>
      </c>
      <c r="AX222" s="15" t="s">
        <v>72</v>
      </c>
      <c r="AY222" s="261" t="s">
        <v>111</v>
      </c>
    </row>
    <row r="223" s="14" customFormat="1">
      <c r="A223" s="14"/>
      <c r="B223" s="240"/>
      <c r="C223" s="241"/>
      <c r="D223" s="231" t="s">
        <v>168</v>
      </c>
      <c r="E223" s="242" t="s">
        <v>19</v>
      </c>
      <c r="F223" s="243" t="s">
        <v>201</v>
      </c>
      <c r="G223" s="241"/>
      <c r="H223" s="244">
        <v>0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168</v>
      </c>
      <c r="AU223" s="250" t="s">
        <v>82</v>
      </c>
      <c r="AV223" s="14" t="s">
        <v>82</v>
      </c>
      <c r="AW223" s="14" t="s">
        <v>33</v>
      </c>
      <c r="AX223" s="14" t="s">
        <v>72</v>
      </c>
      <c r="AY223" s="250" t="s">
        <v>111</v>
      </c>
    </row>
    <row r="224" s="14" customFormat="1">
      <c r="A224" s="14"/>
      <c r="B224" s="240"/>
      <c r="C224" s="241"/>
      <c r="D224" s="231" t="s">
        <v>168</v>
      </c>
      <c r="E224" s="242" t="s">
        <v>19</v>
      </c>
      <c r="F224" s="243" t="s">
        <v>273</v>
      </c>
      <c r="G224" s="241"/>
      <c r="H224" s="244">
        <v>209.214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168</v>
      </c>
      <c r="AU224" s="250" t="s">
        <v>82</v>
      </c>
      <c r="AV224" s="14" t="s">
        <v>82</v>
      </c>
      <c r="AW224" s="14" t="s">
        <v>33</v>
      </c>
      <c r="AX224" s="14" t="s">
        <v>72</v>
      </c>
      <c r="AY224" s="250" t="s">
        <v>111</v>
      </c>
    </row>
    <row r="225" s="14" customFormat="1">
      <c r="A225" s="14"/>
      <c r="B225" s="240"/>
      <c r="C225" s="241"/>
      <c r="D225" s="231" t="s">
        <v>168</v>
      </c>
      <c r="E225" s="242" t="s">
        <v>19</v>
      </c>
      <c r="F225" s="243" t="s">
        <v>201</v>
      </c>
      <c r="G225" s="241"/>
      <c r="H225" s="244">
        <v>0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168</v>
      </c>
      <c r="AU225" s="250" t="s">
        <v>82</v>
      </c>
      <c r="AV225" s="14" t="s">
        <v>82</v>
      </c>
      <c r="AW225" s="14" t="s">
        <v>33</v>
      </c>
      <c r="AX225" s="14" t="s">
        <v>72</v>
      </c>
      <c r="AY225" s="250" t="s">
        <v>111</v>
      </c>
    </row>
    <row r="226" s="14" customFormat="1">
      <c r="A226" s="14"/>
      <c r="B226" s="240"/>
      <c r="C226" s="241"/>
      <c r="D226" s="231" t="s">
        <v>168</v>
      </c>
      <c r="E226" s="242" t="s">
        <v>19</v>
      </c>
      <c r="F226" s="243" t="s">
        <v>274</v>
      </c>
      <c r="G226" s="241"/>
      <c r="H226" s="244">
        <v>-8.125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168</v>
      </c>
      <c r="AU226" s="250" t="s">
        <v>82</v>
      </c>
      <c r="AV226" s="14" t="s">
        <v>82</v>
      </c>
      <c r="AW226" s="14" t="s">
        <v>33</v>
      </c>
      <c r="AX226" s="14" t="s">
        <v>72</v>
      </c>
      <c r="AY226" s="250" t="s">
        <v>111</v>
      </c>
    </row>
    <row r="227" s="14" customFormat="1">
      <c r="A227" s="14"/>
      <c r="B227" s="240"/>
      <c r="C227" s="241"/>
      <c r="D227" s="231" t="s">
        <v>168</v>
      </c>
      <c r="E227" s="242" t="s">
        <v>19</v>
      </c>
      <c r="F227" s="243" t="s">
        <v>275</v>
      </c>
      <c r="G227" s="241"/>
      <c r="H227" s="244">
        <v>-6.6399999999999997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168</v>
      </c>
      <c r="AU227" s="250" t="s">
        <v>82</v>
      </c>
      <c r="AV227" s="14" t="s">
        <v>82</v>
      </c>
      <c r="AW227" s="14" t="s">
        <v>33</v>
      </c>
      <c r="AX227" s="14" t="s">
        <v>72</v>
      </c>
      <c r="AY227" s="250" t="s">
        <v>111</v>
      </c>
    </row>
    <row r="228" s="14" customFormat="1">
      <c r="A228" s="14"/>
      <c r="B228" s="240"/>
      <c r="C228" s="241"/>
      <c r="D228" s="231" t="s">
        <v>168</v>
      </c>
      <c r="E228" s="242" t="s">
        <v>19</v>
      </c>
      <c r="F228" s="243" t="s">
        <v>276</v>
      </c>
      <c r="G228" s="241"/>
      <c r="H228" s="244">
        <v>-10.507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168</v>
      </c>
      <c r="AU228" s="250" t="s">
        <v>82</v>
      </c>
      <c r="AV228" s="14" t="s">
        <v>82</v>
      </c>
      <c r="AW228" s="14" t="s">
        <v>33</v>
      </c>
      <c r="AX228" s="14" t="s">
        <v>72</v>
      </c>
      <c r="AY228" s="250" t="s">
        <v>111</v>
      </c>
    </row>
    <row r="229" s="14" customFormat="1">
      <c r="A229" s="14"/>
      <c r="B229" s="240"/>
      <c r="C229" s="241"/>
      <c r="D229" s="231" t="s">
        <v>168</v>
      </c>
      <c r="E229" s="242" t="s">
        <v>19</v>
      </c>
      <c r="F229" s="243" t="s">
        <v>201</v>
      </c>
      <c r="G229" s="241"/>
      <c r="H229" s="244">
        <v>0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168</v>
      </c>
      <c r="AU229" s="250" t="s">
        <v>82</v>
      </c>
      <c r="AV229" s="14" t="s">
        <v>82</v>
      </c>
      <c r="AW229" s="14" t="s">
        <v>33</v>
      </c>
      <c r="AX229" s="14" t="s">
        <v>72</v>
      </c>
      <c r="AY229" s="250" t="s">
        <v>111</v>
      </c>
    </row>
    <row r="230" s="14" customFormat="1">
      <c r="A230" s="14"/>
      <c r="B230" s="240"/>
      <c r="C230" s="241"/>
      <c r="D230" s="231" t="s">
        <v>168</v>
      </c>
      <c r="E230" s="242" t="s">
        <v>19</v>
      </c>
      <c r="F230" s="243" t="s">
        <v>277</v>
      </c>
      <c r="G230" s="241"/>
      <c r="H230" s="244">
        <v>-2.3999999999999999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168</v>
      </c>
      <c r="AU230" s="250" t="s">
        <v>82</v>
      </c>
      <c r="AV230" s="14" t="s">
        <v>82</v>
      </c>
      <c r="AW230" s="14" t="s">
        <v>33</v>
      </c>
      <c r="AX230" s="14" t="s">
        <v>72</v>
      </c>
      <c r="AY230" s="250" t="s">
        <v>111</v>
      </c>
    </row>
    <row r="231" s="14" customFormat="1">
      <c r="A231" s="14"/>
      <c r="B231" s="240"/>
      <c r="C231" s="241"/>
      <c r="D231" s="231" t="s">
        <v>168</v>
      </c>
      <c r="E231" s="242" t="s">
        <v>19</v>
      </c>
      <c r="F231" s="243" t="s">
        <v>278</v>
      </c>
      <c r="G231" s="241"/>
      <c r="H231" s="244">
        <v>-5.5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168</v>
      </c>
      <c r="AU231" s="250" t="s">
        <v>82</v>
      </c>
      <c r="AV231" s="14" t="s">
        <v>82</v>
      </c>
      <c r="AW231" s="14" t="s">
        <v>33</v>
      </c>
      <c r="AX231" s="14" t="s">
        <v>72</v>
      </c>
      <c r="AY231" s="250" t="s">
        <v>111</v>
      </c>
    </row>
    <row r="232" s="14" customFormat="1">
      <c r="A232" s="14"/>
      <c r="B232" s="240"/>
      <c r="C232" s="241"/>
      <c r="D232" s="231" t="s">
        <v>168</v>
      </c>
      <c r="E232" s="242" t="s">
        <v>19</v>
      </c>
      <c r="F232" s="243" t="s">
        <v>279</v>
      </c>
      <c r="G232" s="241"/>
      <c r="H232" s="244">
        <v>-6.5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168</v>
      </c>
      <c r="AU232" s="250" t="s">
        <v>82</v>
      </c>
      <c r="AV232" s="14" t="s">
        <v>82</v>
      </c>
      <c r="AW232" s="14" t="s">
        <v>33</v>
      </c>
      <c r="AX232" s="14" t="s">
        <v>72</v>
      </c>
      <c r="AY232" s="250" t="s">
        <v>111</v>
      </c>
    </row>
    <row r="233" s="14" customFormat="1">
      <c r="A233" s="14"/>
      <c r="B233" s="240"/>
      <c r="C233" s="241"/>
      <c r="D233" s="231" t="s">
        <v>168</v>
      </c>
      <c r="E233" s="242" t="s">
        <v>19</v>
      </c>
      <c r="F233" s="243" t="s">
        <v>280</v>
      </c>
      <c r="G233" s="241"/>
      <c r="H233" s="244">
        <v>-3.2000000000000002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168</v>
      </c>
      <c r="AU233" s="250" t="s">
        <v>82</v>
      </c>
      <c r="AV233" s="14" t="s">
        <v>82</v>
      </c>
      <c r="AW233" s="14" t="s">
        <v>33</v>
      </c>
      <c r="AX233" s="14" t="s">
        <v>72</v>
      </c>
      <c r="AY233" s="250" t="s">
        <v>111</v>
      </c>
    </row>
    <row r="234" s="14" customFormat="1">
      <c r="A234" s="14"/>
      <c r="B234" s="240"/>
      <c r="C234" s="241"/>
      <c r="D234" s="231" t="s">
        <v>168</v>
      </c>
      <c r="E234" s="242" t="s">
        <v>19</v>
      </c>
      <c r="F234" s="243" t="s">
        <v>281</v>
      </c>
      <c r="G234" s="241"/>
      <c r="H234" s="244">
        <v>-5.2000000000000002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168</v>
      </c>
      <c r="AU234" s="250" t="s">
        <v>82</v>
      </c>
      <c r="AV234" s="14" t="s">
        <v>82</v>
      </c>
      <c r="AW234" s="14" t="s">
        <v>33</v>
      </c>
      <c r="AX234" s="14" t="s">
        <v>72</v>
      </c>
      <c r="AY234" s="250" t="s">
        <v>111</v>
      </c>
    </row>
    <row r="235" s="14" customFormat="1">
      <c r="A235" s="14"/>
      <c r="B235" s="240"/>
      <c r="C235" s="241"/>
      <c r="D235" s="231" t="s">
        <v>168</v>
      </c>
      <c r="E235" s="242" t="s">
        <v>19</v>
      </c>
      <c r="F235" s="243" t="s">
        <v>270</v>
      </c>
      <c r="G235" s="241"/>
      <c r="H235" s="244">
        <v>-7.8399999999999999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168</v>
      </c>
      <c r="AU235" s="250" t="s">
        <v>82</v>
      </c>
      <c r="AV235" s="14" t="s">
        <v>82</v>
      </c>
      <c r="AW235" s="14" t="s">
        <v>33</v>
      </c>
      <c r="AX235" s="14" t="s">
        <v>72</v>
      </c>
      <c r="AY235" s="250" t="s">
        <v>111</v>
      </c>
    </row>
    <row r="236" s="14" customFormat="1">
      <c r="A236" s="14"/>
      <c r="B236" s="240"/>
      <c r="C236" s="241"/>
      <c r="D236" s="231" t="s">
        <v>168</v>
      </c>
      <c r="E236" s="242" t="s">
        <v>19</v>
      </c>
      <c r="F236" s="243" t="s">
        <v>282</v>
      </c>
      <c r="G236" s="241"/>
      <c r="H236" s="244">
        <v>-0.78000000000000003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168</v>
      </c>
      <c r="AU236" s="250" t="s">
        <v>82</v>
      </c>
      <c r="AV236" s="14" t="s">
        <v>82</v>
      </c>
      <c r="AW236" s="14" t="s">
        <v>33</v>
      </c>
      <c r="AX236" s="14" t="s">
        <v>72</v>
      </c>
      <c r="AY236" s="250" t="s">
        <v>111</v>
      </c>
    </row>
    <row r="237" s="14" customFormat="1">
      <c r="A237" s="14"/>
      <c r="B237" s="240"/>
      <c r="C237" s="241"/>
      <c r="D237" s="231" t="s">
        <v>168</v>
      </c>
      <c r="E237" s="242" t="s">
        <v>19</v>
      </c>
      <c r="F237" s="243" t="s">
        <v>283</v>
      </c>
      <c r="G237" s="241"/>
      <c r="H237" s="244">
        <v>-3.6400000000000001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168</v>
      </c>
      <c r="AU237" s="250" t="s">
        <v>82</v>
      </c>
      <c r="AV237" s="14" t="s">
        <v>82</v>
      </c>
      <c r="AW237" s="14" t="s">
        <v>33</v>
      </c>
      <c r="AX237" s="14" t="s">
        <v>72</v>
      </c>
      <c r="AY237" s="250" t="s">
        <v>111</v>
      </c>
    </row>
    <row r="238" s="14" customFormat="1">
      <c r="A238" s="14"/>
      <c r="B238" s="240"/>
      <c r="C238" s="241"/>
      <c r="D238" s="231" t="s">
        <v>168</v>
      </c>
      <c r="E238" s="242" t="s">
        <v>19</v>
      </c>
      <c r="F238" s="243" t="s">
        <v>201</v>
      </c>
      <c r="G238" s="241"/>
      <c r="H238" s="244">
        <v>0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168</v>
      </c>
      <c r="AU238" s="250" t="s">
        <v>82</v>
      </c>
      <c r="AV238" s="14" t="s">
        <v>82</v>
      </c>
      <c r="AW238" s="14" t="s">
        <v>33</v>
      </c>
      <c r="AX238" s="14" t="s">
        <v>72</v>
      </c>
      <c r="AY238" s="250" t="s">
        <v>111</v>
      </c>
    </row>
    <row r="239" s="15" customFormat="1">
      <c r="A239" s="15"/>
      <c r="B239" s="251"/>
      <c r="C239" s="252"/>
      <c r="D239" s="231" t="s">
        <v>168</v>
      </c>
      <c r="E239" s="253" t="s">
        <v>19</v>
      </c>
      <c r="F239" s="254" t="s">
        <v>229</v>
      </c>
      <c r="G239" s="252"/>
      <c r="H239" s="255">
        <v>148.88200000000001</v>
      </c>
      <c r="I239" s="256"/>
      <c r="J239" s="252"/>
      <c r="K239" s="252"/>
      <c r="L239" s="257"/>
      <c r="M239" s="258"/>
      <c r="N239" s="259"/>
      <c r="O239" s="259"/>
      <c r="P239" s="259"/>
      <c r="Q239" s="259"/>
      <c r="R239" s="259"/>
      <c r="S239" s="259"/>
      <c r="T239" s="260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1" t="s">
        <v>168</v>
      </c>
      <c r="AU239" s="261" t="s">
        <v>82</v>
      </c>
      <c r="AV239" s="15" t="s">
        <v>125</v>
      </c>
      <c r="AW239" s="15" t="s">
        <v>33</v>
      </c>
      <c r="AX239" s="15" t="s">
        <v>72</v>
      </c>
      <c r="AY239" s="261" t="s">
        <v>111</v>
      </c>
    </row>
    <row r="240" s="14" customFormat="1">
      <c r="A240" s="14"/>
      <c r="B240" s="240"/>
      <c r="C240" s="241"/>
      <c r="D240" s="231" t="s">
        <v>168</v>
      </c>
      <c r="E240" s="242" t="s">
        <v>19</v>
      </c>
      <c r="F240" s="243" t="s">
        <v>201</v>
      </c>
      <c r="G240" s="241"/>
      <c r="H240" s="244">
        <v>0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168</v>
      </c>
      <c r="AU240" s="250" t="s">
        <v>82</v>
      </c>
      <c r="AV240" s="14" t="s">
        <v>82</v>
      </c>
      <c r="AW240" s="14" t="s">
        <v>33</v>
      </c>
      <c r="AX240" s="14" t="s">
        <v>72</v>
      </c>
      <c r="AY240" s="250" t="s">
        <v>111</v>
      </c>
    </row>
    <row r="241" s="14" customFormat="1">
      <c r="A241" s="14"/>
      <c r="B241" s="240"/>
      <c r="C241" s="241"/>
      <c r="D241" s="231" t="s">
        <v>168</v>
      </c>
      <c r="E241" s="242" t="s">
        <v>19</v>
      </c>
      <c r="F241" s="243" t="s">
        <v>284</v>
      </c>
      <c r="G241" s="241"/>
      <c r="H241" s="244">
        <v>435.23200000000003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168</v>
      </c>
      <c r="AU241" s="250" t="s">
        <v>82</v>
      </c>
      <c r="AV241" s="14" t="s">
        <v>82</v>
      </c>
      <c r="AW241" s="14" t="s">
        <v>33</v>
      </c>
      <c r="AX241" s="14" t="s">
        <v>72</v>
      </c>
      <c r="AY241" s="250" t="s">
        <v>111</v>
      </c>
    </row>
    <row r="242" s="14" customFormat="1">
      <c r="A242" s="14"/>
      <c r="B242" s="240"/>
      <c r="C242" s="241"/>
      <c r="D242" s="231" t="s">
        <v>168</v>
      </c>
      <c r="E242" s="242" t="s">
        <v>19</v>
      </c>
      <c r="F242" s="243" t="s">
        <v>201</v>
      </c>
      <c r="G242" s="241"/>
      <c r="H242" s="244">
        <v>0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168</v>
      </c>
      <c r="AU242" s="250" t="s">
        <v>82</v>
      </c>
      <c r="AV242" s="14" t="s">
        <v>82</v>
      </c>
      <c r="AW242" s="14" t="s">
        <v>33</v>
      </c>
      <c r="AX242" s="14" t="s">
        <v>72</v>
      </c>
      <c r="AY242" s="250" t="s">
        <v>111</v>
      </c>
    </row>
    <row r="243" s="14" customFormat="1">
      <c r="A243" s="14"/>
      <c r="B243" s="240"/>
      <c r="C243" s="241"/>
      <c r="D243" s="231" t="s">
        <v>168</v>
      </c>
      <c r="E243" s="242" t="s">
        <v>19</v>
      </c>
      <c r="F243" s="243" t="s">
        <v>285</v>
      </c>
      <c r="G243" s="241"/>
      <c r="H243" s="244">
        <v>-3.8500000000000001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168</v>
      </c>
      <c r="AU243" s="250" t="s">
        <v>82</v>
      </c>
      <c r="AV243" s="14" t="s">
        <v>82</v>
      </c>
      <c r="AW243" s="14" t="s">
        <v>33</v>
      </c>
      <c r="AX243" s="14" t="s">
        <v>72</v>
      </c>
      <c r="AY243" s="250" t="s">
        <v>111</v>
      </c>
    </row>
    <row r="244" s="14" customFormat="1">
      <c r="A244" s="14"/>
      <c r="B244" s="240"/>
      <c r="C244" s="241"/>
      <c r="D244" s="231" t="s">
        <v>168</v>
      </c>
      <c r="E244" s="242" t="s">
        <v>19</v>
      </c>
      <c r="F244" s="243" t="s">
        <v>286</v>
      </c>
      <c r="G244" s="241"/>
      <c r="H244" s="244">
        <v>-43.649999999999999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168</v>
      </c>
      <c r="AU244" s="250" t="s">
        <v>82</v>
      </c>
      <c r="AV244" s="14" t="s">
        <v>82</v>
      </c>
      <c r="AW244" s="14" t="s">
        <v>33</v>
      </c>
      <c r="AX244" s="14" t="s">
        <v>72</v>
      </c>
      <c r="AY244" s="250" t="s">
        <v>111</v>
      </c>
    </row>
    <row r="245" s="14" customFormat="1">
      <c r="A245" s="14"/>
      <c r="B245" s="240"/>
      <c r="C245" s="241"/>
      <c r="D245" s="231" t="s">
        <v>168</v>
      </c>
      <c r="E245" s="242" t="s">
        <v>19</v>
      </c>
      <c r="F245" s="243" t="s">
        <v>287</v>
      </c>
      <c r="G245" s="241"/>
      <c r="H245" s="244">
        <v>-40.920000000000002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168</v>
      </c>
      <c r="AU245" s="250" t="s">
        <v>82</v>
      </c>
      <c r="AV245" s="14" t="s">
        <v>82</v>
      </c>
      <c r="AW245" s="14" t="s">
        <v>33</v>
      </c>
      <c r="AX245" s="14" t="s">
        <v>72</v>
      </c>
      <c r="AY245" s="250" t="s">
        <v>111</v>
      </c>
    </row>
    <row r="246" s="14" customFormat="1">
      <c r="A246" s="14"/>
      <c r="B246" s="240"/>
      <c r="C246" s="241"/>
      <c r="D246" s="231" t="s">
        <v>168</v>
      </c>
      <c r="E246" s="242" t="s">
        <v>19</v>
      </c>
      <c r="F246" s="243" t="s">
        <v>264</v>
      </c>
      <c r="G246" s="241"/>
      <c r="H246" s="244">
        <v>-15.799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168</v>
      </c>
      <c r="AU246" s="250" t="s">
        <v>82</v>
      </c>
      <c r="AV246" s="14" t="s">
        <v>82</v>
      </c>
      <c r="AW246" s="14" t="s">
        <v>33</v>
      </c>
      <c r="AX246" s="14" t="s">
        <v>72</v>
      </c>
      <c r="AY246" s="250" t="s">
        <v>111</v>
      </c>
    </row>
    <row r="247" s="14" customFormat="1">
      <c r="A247" s="14"/>
      <c r="B247" s="240"/>
      <c r="C247" s="241"/>
      <c r="D247" s="231" t="s">
        <v>168</v>
      </c>
      <c r="E247" s="242" t="s">
        <v>19</v>
      </c>
      <c r="F247" s="243" t="s">
        <v>265</v>
      </c>
      <c r="G247" s="241"/>
      <c r="H247" s="244">
        <v>-17.372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168</v>
      </c>
      <c r="AU247" s="250" t="s">
        <v>82</v>
      </c>
      <c r="AV247" s="14" t="s">
        <v>82</v>
      </c>
      <c r="AW247" s="14" t="s">
        <v>33</v>
      </c>
      <c r="AX247" s="14" t="s">
        <v>72</v>
      </c>
      <c r="AY247" s="250" t="s">
        <v>111</v>
      </c>
    </row>
    <row r="248" s="14" customFormat="1">
      <c r="A248" s="14"/>
      <c r="B248" s="240"/>
      <c r="C248" s="241"/>
      <c r="D248" s="231" t="s">
        <v>168</v>
      </c>
      <c r="E248" s="242" t="s">
        <v>19</v>
      </c>
      <c r="F248" s="243" t="s">
        <v>201</v>
      </c>
      <c r="G248" s="241"/>
      <c r="H248" s="244">
        <v>0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168</v>
      </c>
      <c r="AU248" s="250" t="s">
        <v>82</v>
      </c>
      <c r="AV248" s="14" t="s">
        <v>82</v>
      </c>
      <c r="AW248" s="14" t="s">
        <v>33</v>
      </c>
      <c r="AX248" s="14" t="s">
        <v>72</v>
      </c>
      <c r="AY248" s="250" t="s">
        <v>111</v>
      </c>
    </row>
    <row r="249" s="14" customFormat="1">
      <c r="A249" s="14"/>
      <c r="B249" s="240"/>
      <c r="C249" s="241"/>
      <c r="D249" s="231" t="s">
        <v>168</v>
      </c>
      <c r="E249" s="242" t="s">
        <v>19</v>
      </c>
      <c r="F249" s="243" t="s">
        <v>280</v>
      </c>
      <c r="G249" s="241"/>
      <c r="H249" s="244">
        <v>-3.2000000000000002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168</v>
      </c>
      <c r="AU249" s="250" t="s">
        <v>82</v>
      </c>
      <c r="AV249" s="14" t="s">
        <v>82</v>
      </c>
      <c r="AW249" s="14" t="s">
        <v>33</v>
      </c>
      <c r="AX249" s="14" t="s">
        <v>72</v>
      </c>
      <c r="AY249" s="250" t="s">
        <v>111</v>
      </c>
    </row>
    <row r="250" s="14" customFormat="1">
      <c r="A250" s="14"/>
      <c r="B250" s="240"/>
      <c r="C250" s="241"/>
      <c r="D250" s="231" t="s">
        <v>168</v>
      </c>
      <c r="E250" s="242" t="s">
        <v>19</v>
      </c>
      <c r="F250" s="243" t="s">
        <v>288</v>
      </c>
      <c r="G250" s="241"/>
      <c r="H250" s="244">
        <v>-3.6499999999999999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168</v>
      </c>
      <c r="AU250" s="250" t="s">
        <v>82</v>
      </c>
      <c r="AV250" s="14" t="s">
        <v>82</v>
      </c>
      <c r="AW250" s="14" t="s">
        <v>33</v>
      </c>
      <c r="AX250" s="14" t="s">
        <v>72</v>
      </c>
      <c r="AY250" s="250" t="s">
        <v>111</v>
      </c>
    </row>
    <row r="251" s="14" customFormat="1">
      <c r="A251" s="14"/>
      <c r="B251" s="240"/>
      <c r="C251" s="241"/>
      <c r="D251" s="231" t="s">
        <v>168</v>
      </c>
      <c r="E251" s="242" t="s">
        <v>19</v>
      </c>
      <c r="F251" s="243" t="s">
        <v>289</v>
      </c>
      <c r="G251" s="241"/>
      <c r="H251" s="244">
        <v>-1.2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168</v>
      </c>
      <c r="AU251" s="250" t="s">
        <v>82</v>
      </c>
      <c r="AV251" s="14" t="s">
        <v>82</v>
      </c>
      <c r="AW251" s="14" t="s">
        <v>33</v>
      </c>
      <c r="AX251" s="14" t="s">
        <v>72</v>
      </c>
      <c r="AY251" s="250" t="s">
        <v>111</v>
      </c>
    </row>
    <row r="252" s="14" customFormat="1">
      <c r="A252" s="14"/>
      <c r="B252" s="240"/>
      <c r="C252" s="241"/>
      <c r="D252" s="231" t="s">
        <v>168</v>
      </c>
      <c r="E252" s="242" t="s">
        <v>19</v>
      </c>
      <c r="F252" s="243" t="s">
        <v>290</v>
      </c>
      <c r="G252" s="241"/>
      <c r="H252" s="244">
        <v>-0.12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168</v>
      </c>
      <c r="AU252" s="250" t="s">
        <v>82</v>
      </c>
      <c r="AV252" s="14" t="s">
        <v>82</v>
      </c>
      <c r="AW252" s="14" t="s">
        <v>33</v>
      </c>
      <c r="AX252" s="14" t="s">
        <v>72</v>
      </c>
      <c r="AY252" s="250" t="s">
        <v>111</v>
      </c>
    </row>
    <row r="253" s="14" customFormat="1">
      <c r="A253" s="14"/>
      <c r="B253" s="240"/>
      <c r="C253" s="241"/>
      <c r="D253" s="231" t="s">
        <v>168</v>
      </c>
      <c r="E253" s="242" t="s">
        <v>19</v>
      </c>
      <c r="F253" s="243" t="s">
        <v>291</v>
      </c>
      <c r="G253" s="241"/>
      <c r="H253" s="244">
        <v>-8.4000000000000004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168</v>
      </c>
      <c r="AU253" s="250" t="s">
        <v>82</v>
      </c>
      <c r="AV253" s="14" t="s">
        <v>82</v>
      </c>
      <c r="AW253" s="14" t="s">
        <v>33</v>
      </c>
      <c r="AX253" s="14" t="s">
        <v>72</v>
      </c>
      <c r="AY253" s="250" t="s">
        <v>111</v>
      </c>
    </row>
    <row r="254" s="14" customFormat="1">
      <c r="A254" s="14"/>
      <c r="B254" s="240"/>
      <c r="C254" s="241"/>
      <c r="D254" s="231" t="s">
        <v>168</v>
      </c>
      <c r="E254" s="242" t="s">
        <v>19</v>
      </c>
      <c r="F254" s="243" t="s">
        <v>292</v>
      </c>
      <c r="G254" s="241"/>
      <c r="H254" s="244">
        <v>-3.1200000000000001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168</v>
      </c>
      <c r="AU254" s="250" t="s">
        <v>82</v>
      </c>
      <c r="AV254" s="14" t="s">
        <v>82</v>
      </c>
      <c r="AW254" s="14" t="s">
        <v>33</v>
      </c>
      <c r="AX254" s="14" t="s">
        <v>72</v>
      </c>
      <c r="AY254" s="250" t="s">
        <v>111</v>
      </c>
    </row>
    <row r="255" s="14" customFormat="1">
      <c r="A255" s="14"/>
      <c r="B255" s="240"/>
      <c r="C255" s="241"/>
      <c r="D255" s="231" t="s">
        <v>168</v>
      </c>
      <c r="E255" s="242" t="s">
        <v>19</v>
      </c>
      <c r="F255" s="243" t="s">
        <v>201</v>
      </c>
      <c r="G255" s="241"/>
      <c r="H255" s="244">
        <v>0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168</v>
      </c>
      <c r="AU255" s="250" t="s">
        <v>82</v>
      </c>
      <c r="AV255" s="14" t="s">
        <v>82</v>
      </c>
      <c r="AW255" s="14" t="s">
        <v>33</v>
      </c>
      <c r="AX255" s="14" t="s">
        <v>72</v>
      </c>
      <c r="AY255" s="250" t="s">
        <v>111</v>
      </c>
    </row>
    <row r="256" s="14" customFormat="1">
      <c r="A256" s="14"/>
      <c r="B256" s="240"/>
      <c r="C256" s="241"/>
      <c r="D256" s="231" t="s">
        <v>168</v>
      </c>
      <c r="E256" s="242" t="s">
        <v>19</v>
      </c>
      <c r="F256" s="243" t="s">
        <v>293</v>
      </c>
      <c r="G256" s="241"/>
      <c r="H256" s="244">
        <v>-46.463000000000001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168</v>
      </c>
      <c r="AU256" s="250" t="s">
        <v>82</v>
      </c>
      <c r="AV256" s="14" t="s">
        <v>82</v>
      </c>
      <c r="AW256" s="14" t="s">
        <v>33</v>
      </c>
      <c r="AX256" s="14" t="s">
        <v>72</v>
      </c>
      <c r="AY256" s="250" t="s">
        <v>111</v>
      </c>
    </row>
    <row r="257" s="14" customFormat="1">
      <c r="A257" s="14"/>
      <c r="B257" s="240"/>
      <c r="C257" s="241"/>
      <c r="D257" s="231" t="s">
        <v>168</v>
      </c>
      <c r="E257" s="242" t="s">
        <v>19</v>
      </c>
      <c r="F257" s="243" t="s">
        <v>272</v>
      </c>
      <c r="G257" s="241"/>
      <c r="H257" s="244">
        <v>-13.199999999999999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168</v>
      </c>
      <c r="AU257" s="250" t="s">
        <v>82</v>
      </c>
      <c r="AV257" s="14" t="s">
        <v>82</v>
      </c>
      <c r="AW257" s="14" t="s">
        <v>33</v>
      </c>
      <c r="AX257" s="14" t="s">
        <v>72</v>
      </c>
      <c r="AY257" s="250" t="s">
        <v>111</v>
      </c>
    </row>
    <row r="258" s="14" customFormat="1">
      <c r="A258" s="14"/>
      <c r="B258" s="240"/>
      <c r="C258" s="241"/>
      <c r="D258" s="231" t="s">
        <v>168</v>
      </c>
      <c r="E258" s="242" t="s">
        <v>19</v>
      </c>
      <c r="F258" s="243" t="s">
        <v>201</v>
      </c>
      <c r="G258" s="241"/>
      <c r="H258" s="244">
        <v>0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168</v>
      </c>
      <c r="AU258" s="250" t="s">
        <v>82</v>
      </c>
      <c r="AV258" s="14" t="s">
        <v>82</v>
      </c>
      <c r="AW258" s="14" t="s">
        <v>33</v>
      </c>
      <c r="AX258" s="14" t="s">
        <v>72</v>
      </c>
      <c r="AY258" s="250" t="s">
        <v>111</v>
      </c>
    </row>
    <row r="259" s="15" customFormat="1">
      <c r="A259" s="15"/>
      <c r="B259" s="251"/>
      <c r="C259" s="252"/>
      <c r="D259" s="231" t="s">
        <v>168</v>
      </c>
      <c r="E259" s="253" t="s">
        <v>19</v>
      </c>
      <c r="F259" s="254" t="s">
        <v>240</v>
      </c>
      <c r="G259" s="252"/>
      <c r="H259" s="255">
        <v>234.28800000000001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168</v>
      </c>
      <c r="AU259" s="261" t="s">
        <v>82</v>
      </c>
      <c r="AV259" s="15" t="s">
        <v>125</v>
      </c>
      <c r="AW259" s="15" t="s">
        <v>33</v>
      </c>
      <c r="AX259" s="15" t="s">
        <v>72</v>
      </c>
      <c r="AY259" s="261" t="s">
        <v>111</v>
      </c>
    </row>
    <row r="260" s="14" customFormat="1">
      <c r="A260" s="14"/>
      <c r="B260" s="240"/>
      <c r="C260" s="241"/>
      <c r="D260" s="231" t="s">
        <v>168</v>
      </c>
      <c r="E260" s="242" t="s">
        <v>19</v>
      </c>
      <c r="F260" s="243" t="s">
        <v>201</v>
      </c>
      <c r="G260" s="241"/>
      <c r="H260" s="244">
        <v>0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168</v>
      </c>
      <c r="AU260" s="250" t="s">
        <v>82</v>
      </c>
      <c r="AV260" s="14" t="s">
        <v>82</v>
      </c>
      <c r="AW260" s="14" t="s">
        <v>33</v>
      </c>
      <c r="AX260" s="14" t="s">
        <v>72</v>
      </c>
      <c r="AY260" s="250" t="s">
        <v>111</v>
      </c>
    </row>
    <row r="261" s="14" customFormat="1">
      <c r="A261" s="14"/>
      <c r="B261" s="240"/>
      <c r="C261" s="241"/>
      <c r="D261" s="231" t="s">
        <v>168</v>
      </c>
      <c r="E261" s="242" t="s">
        <v>19</v>
      </c>
      <c r="F261" s="243" t="s">
        <v>294</v>
      </c>
      <c r="G261" s="241"/>
      <c r="H261" s="244">
        <v>20.800000000000001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168</v>
      </c>
      <c r="AU261" s="250" t="s">
        <v>82</v>
      </c>
      <c r="AV261" s="14" t="s">
        <v>82</v>
      </c>
      <c r="AW261" s="14" t="s">
        <v>33</v>
      </c>
      <c r="AX261" s="14" t="s">
        <v>72</v>
      </c>
      <c r="AY261" s="250" t="s">
        <v>111</v>
      </c>
    </row>
    <row r="262" s="14" customFormat="1">
      <c r="A262" s="14"/>
      <c r="B262" s="240"/>
      <c r="C262" s="241"/>
      <c r="D262" s="231" t="s">
        <v>168</v>
      </c>
      <c r="E262" s="242" t="s">
        <v>19</v>
      </c>
      <c r="F262" s="243" t="s">
        <v>295</v>
      </c>
      <c r="G262" s="241"/>
      <c r="H262" s="244">
        <v>17.120000000000001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168</v>
      </c>
      <c r="AU262" s="250" t="s">
        <v>82</v>
      </c>
      <c r="AV262" s="14" t="s">
        <v>82</v>
      </c>
      <c r="AW262" s="14" t="s">
        <v>33</v>
      </c>
      <c r="AX262" s="14" t="s">
        <v>72</v>
      </c>
      <c r="AY262" s="250" t="s">
        <v>111</v>
      </c>
    </row>
    <row r="263" s="14" customFormat="1">
      <c r="A263" s="14"/>
      <c r="B263" s="240"/>
      <c r="C263" s="241"/>
      <c r="D263" s="231" t="s">
        <v>168</v>
      </c>
      <c r="E263" s="242" t="s">
        <v>19</v>
      </c>
      <c r="F263" s="243" t="s">
        <v>201</v>
      </c>
      <c r="G263" s="241"/>
      <c r="H263" s="244">
        <v>0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168</v>
      </c>
      <c r="AU263" s="250" t="s">
        <v>82</v>
      </c>
      <c r="AV263" s="14" t="s">
        <v>82</v>
      </c>
      <c r="AW263" s="14" t="s">
        <v>33</v>
      </c>
      <c r="AX263" s="14" t="s">
        <v>72</v>
      </c>
      <c r="AY263" s="250" t="s">
        <v>111</v>
      </c>
    </row>
    <row r="264" s="15" customFormat="1">
      <c r="A264" s="15"/>
      <c r="B264" s="251"/>
      <c r="C264" s="252"/>
      <c r="D264" s="231" t="s">
        <v>168</v>
      </c>
      <c r="E264" s="253" t="s">
        <v>19</v>
      </c>
      <c r="F264" s="254" t="s">
        <v>296</v>
      </c>
      <c r="G264" s="252"/>
      <c r="H264" s="255">
        <v>37.920000000000002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1" t="s">
        <v>168</v>
      </c>
      <c r="AU264" s="261" t="s">
        <v>82</v>
      </c>
      <c r="AV264" s="15" t="s">
        <v>125</v>
      </c>
      <c r="AW264" s="15" t="s">
        <v>33</v>
      </c>
      <c r="AX264" s="15" t="s">
        <v>72</v>
      </c>
      <c r="AY264" s="261" t="s">
        <v>111</v>
      </c>
    </row>
    <row r="265" s="14" customFormat="1">
      <c r="A265" s="14"/>
      <c r="B265" s="240"/>
      <c r="C265" s="241"/>
      <c r="D265" s="231" t="s">
        <v>168</v>
      </c>
      <c r="E265" s="242" t="s">
        <v>19</v>
      </c>
      <c r="F265" s="243" t="s">
        <v>201</v>
      </c>
      <c r="G265" s="241"/>
      <c r="H265" s="244">
        <v>0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168</v>
      </c>
      <c r="AU265" s="250" t="s">
        <v>82</v>
      </c>
      <c r="AV265" s="14" t="s">
        <v>82</v>
      </c>
      <c r="AW265" s="14" t="s">
        <v>33</v>
      </c>
      <c r="AX265" s="14" t="s">
        <v>72</v>
      </c>
      <c r="AY265" s="250" t="s">
        <v>111</v>
      </c>
    </row>
    <row r="266" s="16" customFormat="1">
      <c r="A266" s="16"/>
      <c r="B266" s="262"/>
      <c r="C266" s="263"/>
      <c r="D266" s="231" t="s">
        <v>168</v>
      </c>
      <c r="E266" s="264" t="s">
        <v>19</v>
      </c>
      <c r="F266" s="265" t="s">
        <v>241</v>
      </c>
      <c r="G266" s="263"/>
      <c r="H266" s="266">
        <v>644.07100000000003</v>
      </c>
      <c r="I266" s="267"/>
      <c r="J266" s="263"/>
      <c r="K266" s="263"/>
      <c r="L266" s="268"/>
      <c r="M266" s="269"/>
      <c r="N266" s="270"/>
      <c r="O266" s="270"/>
      <c r="P266" s="270"/>
      <c r="Q266" s="270"/>
      <c r="R266" s="270"/>
      <c r="S266" s="270"/>
      <c r="T266" s="271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72" t="s">
        <v>168</v>
      </c>
      <c r="AU266" s="272" t="s">
        <v>82</v>
      </c>
      <c r="AV266" s="16" t="s">
        <v>130</v>
      </c>
      <c r="AW266" s="16" t="s">
        <v>33</v>
      </c>
      <c r="AX266" s="16" t="s">
        <v>80</v>
      </c>
      <c r="AY266" s="272" t="s">
        <v>111</v>
      </c>
    </row>
    <row r="267" s="2" customFormat="1" ht="24.15" customHeight="1">
      <c r="A267" s="41"/>
      <c r="B267" s="42"/>
      <c r="C267" s="199" t="s">
        <v>195</v>
      </c>
      <c r="D267" s="199" t="s">
        <v>112</v>
      </c>
      <c r="E267" s="200" t="s">
        <v>297</v>
      </c>
      <c r="F267" s="201" t="s">
        <v>298</v>
      </c>
      <c r="G267" s="202" t="s">
        <v>182</v>
      </c>
      <c r="H267" s="203">
        <v>644.07100000000003</v>
      </c>
      <c r="I267" s="204"/>
      <c r="J267" s="205">
        <f>ROUND(I267*H267,2)</f>
        <v>0</v>
      </c>
      <c r="K267" s="201" t="s">
        <v>116</v>
      </c>
      <c r="L267" s="47"/>
      <c r="M267" s="206" t="s">
        <v>19</v>
      </c>
      <c r="N267" s="207" t="s">
        <v>43</v>
      </c>
      <c r="O267" s="87"/>
      <c r="P267" s="208">
        <f>O267*H267</f>
        <v>0</v>
      </c>
      <c r="Q267" s="208">
        <v>0.032070000000000001</v>
      </c>
      <c r="R267" s="208">
        <f>Q267*H267</f>
        <v>20.655356970000003</v>
      </c>
      <c r="S267" s="208">
        <v>0</v>
      </c>
      <c r="T267" s="209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0" t="s">
        <v>130</v>
      </c>
      <c r="AT267" s="210" t="s">
        <v>112</v>
      </c>
      <c r="AU267" s="210" t="s">
        <v>82</v>
      </c>
      <c r="AY267" s="20" t="s">
        <v>111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20" t="s">
        <v>80</v>
      </c>
      <c r="BK267" s="211">
        <f>ROUND(I267*H267,2)</f>
        <v>0</v>
      </c>
      <c r="BL267" s="20" t="s">
        <v>130</v>
      </c>
      <c r="BM267" s="210" t="s">
        <v>299</v>
      </c>
    </row>
    <row r="268" s="2" customFormat="1">
      <c r="A268" s="41"/>
      <c r="B268" s="42"/>
      <c r="C268" s="43"/>
      <c r="D268" s="212" t="s">
        <v>119</v>
      </c>
      <c r="E268" s="43"/>
      <c r="F268" s="213" t="s">
        <v>300</v>
      </c>
      <c r="G268" s="43"/>
      <c r="H268" s="43"/>
      <c r="I268" s="214"/>
      <c r="J268" s="43"/>
      <c r="K268" s="43"/>
      <c r="L268" s="47"/>
      <c r="M268" s="215"/>
      <c r="N268" s="216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119</v>
      </c>
      <c r="AU268" s="20" t="s">
        <v>82</v>
      </c>
    </row>
    <row r="269" s="14" customFormat="1">
      <c r="A269" s="14"/>
      <c r="B269" s="240"/>
      <c r="C269" s="241"/>
      <c r="D269" s="231" t="s">
        <v>168</v>
      </c>
      <c r="E269" s="242" t="s">
        <v>19</v>
      </c>
      <c r="F269" s="243" t="s">
        <v>254</v>
      </c>
      <c r="G269" s="241"/>
      <c r="H269" s="244">
        <v>223.398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168</v>
      </c>
      <c r="AU269" s="250" t="s">
        <v>82</v>
      </c>
      <c r="AV269" s="14" t="s">
        <v>82</v>
      </c>
      <c r="AW269" s="14" t="s">
        <v>33</v>
      </c>
      <c r="AX269" s="14" t="s">
        <v>72</v>
      </c>
      <c r="AY269" s="250" t="s">
        <v>111</v>
      </c>
    </row>
    <row r="270" s="14" customFormat="1">
      <c r="A270" s="14"/>
      <c r="B270" s="240"/>
      <c r="C270" s="241"/>
      <c r="D270" s="231" t="s">
        <v>168</v>
      </c>
      <c r="E270" s="242" t="s">
        <v>19</v>
      </c>
      <c r="F270" s="243" t="s">
        <v>201</v>
      </c>
      <c r="G270" s="241"/>
      <c r="H270" s="244">
        <v>0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168</v>
      </c>
      <c r="AU270" s="250" t="s">
        <v>82</v>
      </c>
      <c r="AV270" s="14" t="s">
        <v>82</v>
      </c>
      <c r="AW270" s="14" t="s">
        <v>33</v>
      </c>
      <c r="AX270" s="14" t="s">
        <v>72</v>
      </c>
      <c r="AY270" s="250" t="s">
        <v>111</v>
      </c>
    </row>
    <row r="271" s="14" customFormat="1">
      <c r="A271" s="14"/>
      <c r="B271" s="240"/>
      <c r="C271" s="241"/>
      <c r="D271" s="231" t="s">
        <v>168</v>
      </c>
      <c r="E271" s="242" t="s">
        <v>19</v>
      </c>
      <c r="F271" s="243" t="s">
        <v>255</v>
      </c>
      <c r="G271" s="241"/>
      <c r="H271" s="244">
        <v>-22.050000000000001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168</v>
      </c>
      <c r="AU271" s="250" t="s">
        <v>82</v>
      </c>
      <c r="AV271" s="14" t="s">
        <v>82</v>
      </c>
      <c r="AW271" s="14" t="s">
        <v>33</v>
      </c>
      <c r="AX271" s="14" t="s">
        <v>72</v>
      </c>
      <c r="AY271" s="250" t="s">
        <v>111</v>
      </c>
    </row>
    <row r="272" s="14" customFormat="1">
      <c r="A272" s="14"/>
      <c r="B272" s="240"/>
      <c r="C272" s="241"/>
      <c r="D272" s="231" t="s">
        <v>168</v>
      </c>
      <c r="E272" s="242" t="s">
        <v>19</v>
      </c>
      <c r="F272" s="243" t="s">
        <v>256</v>
      </c>
      <c r="G272" s="241"/>
      <c r="H272" s="244">
        <v>-18.48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168</v>
      </c>
      <c r="AU272" s="250" t="s">
        <v>82</v>
      </c>
      <c r="AV272" s="14" t="s">
        <v>82</v>
      </c>
      <c r="AW272" s="14" t="s">
        <v>33</v>
      </c>
      <c r="AX272" s="14" t="s">
        <v>72</v>
      </c>
      <c r="AY272" s="250" t="s">
        <v>111</v>
      </c>
    </row>
    <row r="273" s="14" customFormat="1">
      <c r="A273" s="14"/>
      <c r="B273" s="240"/>
      <c r="C273" s="241"/>
      <c r="D273" s="231" t="s">
        <v>168</v>
      </c>
      <c r="E273" s="242" t="s">
        <v>19</v>
      </c>
      <c r="F273" s="243" t="s">
        <v>257</v>
      </c>
      <c r="G273" s="241"/>
      <c r="H273" s="244">
        <v>-26.422000000000001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168</v>
      </c>
      <c r="AU273" s="250" t="s">
        <v>82</v>
      </c>
      <c r="AV273" s="14" t="s">
        <v>82</v>
      </c>
      <c r="AW273" s="14" t="s">
        <v>33</v>
      </c>
      <c r="AX273" s="14" t="s">
        <v>72</v>
      </c>
      <c r="AY273" s="250" t="s">
        <v>111</v>
      </c>
    </row>
    <row r="274" s="14" customFormat="1">
      <c r="A274" s="14"/>
      <c r="B274" s="240"/>
      <c r="C274" s="241"/>
      <c r="D274" s="231" t="s">
        <v>168</v>
      </c>
      <c r="E274" s="242" t="s">
        <v>19</v>
      </c>
      <c r="F274" s="243" t="s">
        <v>201</v>
      </c>
      <c r="G274" s="241"/>
      <c r="H274" s="244">
        <v>0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168</v>
      </c>
      <c r="AU274" s="250" t="s">
        <v>82</v>
      </c>
      <c r="AV274" s="14" t="s">
        <v>82</v>
      </c>
      <c r="AW274" s="14" t="s">
        <v>33</v>
      </c>
      <c r="AX274" s="14" t="s">
        <v>72</v>
      </c>
      <c r="AY274" s="250" t="s">
        <v>111</v>
      </c>
    </row>
    <row r="275" s="14" customFormat="1">
      <c r="A275" s="14"/>
      <c r="B275" s="240"/>
      <c r="C275" s="241"/>
      <c r="D275" s="231" t="s">
        <v>168</v>
      </c>
      <c r="E275" s="242" t="s">
        <v>19</v>
      </c>
      <c r="F275" s="243" t="s">
        <v>258</v>
      </c>
      <c r="G275" s="241"/>
      <c r="H275" s="244">
        <v>-8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168</v>
      </c>
      <c r="AU275" s="250" t="s">
        <v>82</v>
      </c>
      <c r="AV275" s="14" t="s">
        <v>82</v>
      </c>
      <c r="AW275" s="14" t="s">
        <v>33</v>
      </c>
      <c r="AX275" s="14" t="s">
        <v>72</v>
      </c>
      <c r="AY275" s="250" t="s">
        <v>111</v>
      </c>
    </row>
    <row r="276" s="14" customFormat="1">
      <c r="A276" s="14"/>
      <c r="B276" s="240"/>
      <c r="C276" s="241"/>
      <c r="D276" s="231" t="s">
        <v>168</v>
      </c>
      <c r="E276" s="242" t="s">
        <v>19</v>
      </c>
      <c r="F276" s="243" t="s">
        <v>259</v>
      </c>
      <c r="G276" s="241"/>
      <c r="H276" s="244">
        <v>-5.2999999999999998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168</v>
      </c>
      <c r="AU276" s="250" t="s">
        <v>82</v>
      </c>
      <c r="AV276" s="14" t="s">
        <v>82</v>
      </c>
      <c r="AW276" s="14" t="s">
        <v>33</v>
      </c>
      <c r="AX276" s="14" t="s">
        <v>72</v>
      </c>
      <c r="AY276" s="250" t="s">
        <v>111</v>
      </c>
    </row>
    <row r="277" s="14" customFormat="1">
      <c r="A277" s="14"/>
      <c r="B277" s="240"/>
      <c r="C277" s="241"/>
      <c r="D277" s="231" t="s">
        <v>168</v>
      </c>
      <c r="E277" s="242" t="s">
        <v>19</v>
      </c>
      <c r="F277" s="243" t="s">
        <v>260</v>
      </c>
      <c r="G277" s="241"/>
      <c r="H277" s="244">
        <v>-7.2000000000000002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168</v>
      </c>
      <c r="AU277" s="250" t="s">
        <v>82</v>
      </c>
      <c r="AV277" s="14" t="s">
        <v>82</v>
      </c>
      <c r="AW277" s="14" t="s">
        <v>33</v>
      </c>
      <c r="AX277" s="14" t="s">
        <v>72</v>
      </c>
      <c r="AY277" s="250" t="s">
        <v>111</v>
      </c>
    </row>
    <row r="278" s="14" customFormat="1">
      <c r="A278" s="14"/>
      <c r="B278" s="240"/>
      <c r="C278" s="241"/>
      <c r="D278" s="231" t="s">
        <v>168</v>
      </c>
      <c r="E278" s="242" t="s">
        <v>19</v>
      </c>
      <c r="F278" s="243" t="s">
        <v>261</v>
      </c>
      <c r="G278" s="241"/>
      <c r="H278" s="244">
        <v>-13.44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168</v>
      </c>
      <c r="AU278" s="250" t="s">
        <v>82</v>
      </c>
      <c r="AV278" s="14" t="s">
        <v>82</v>
      </c>
      <c r="AW278" s="14" t="s">
        <v>33</v>
      </c>
      <c r="AX278" s="14" t="s">
        <v>72</v>
      </c>
      <c r="AY278" s="250" t="s">
        <v>111</v>
      </c>
    </row>
    <row r="279" s="14" customFormat="1">
      <c r="A279" s="14"/>
      <c r="B279" s="240"/>
      <c r="C279" s="241"/>
      <c r="D279" s="231" t="s">
        <v>168</v>
      </c>
      <c r="E279" s="242" t="s">
        <v>19</v>
      </c>
      <c r="F279" s="243" t="s">
        <v>262</v>
      </c>
      <c r="G279" s="241"/>
      <c r="H279" s="244">
        <v>-1.962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168</v>
      </c>
      <c r="AU279" s="250" t="s">
        <v>82</v>
      </c>
      <c r="AV279" s="14" t="s">
        <v>82</v>
      </c>
      <c r="AW279" s="14" t="s">
        <v>33</v>
      </c>
      <c r="AX279" s="14" t="s">
        <v>72</v>
      </c>
      <c r="AY279" s="250" t="s">
        <v>111</v>
      </c>
    </row>
    <row r="280" s="14" customFormat="1">
      <c r="A280" s="14"/>
      <c r="B280" s="240"/>
      <c r="C280" s="241"/>
      <c r="D280" s="231" t="s">
        <v>168</v>
      </c>
      <c r="E280" s="242" t="s">
        <v>19</v>
      </c>
      <c r="F280" s="243" t="s">
        <v>201</v>
      </c>
      <c r="G280" s="241"/>
      <c r="H280" s="244">
        <v>0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168</v>
      </c>
      <c r="AU280" s="250" t="s">
        <v>82</v>
      </c>
      <c r="AV280" s="14" t="s">
        <v>82</v>
      </c>
      <c r="AW280" s="14" t="s">
        <v>33</v>
      </c>
      <c r="AX280" s="14" t="s">
        <v>72</v>
      </c>
      <c r="AY280" s="250" t="s">
        <v>111</v>
      </c>
    </row>
    <row r="281" s="15" customFormat="1">
      <c r="A281" s="15"/>
      <c r="B281" s="251"/>
      <c r="C281" s="252"/>
      <c r="D281" s="231" t="s">
        <v>168</v>
      </c>
      <c r="E281" s="253" t="s">
        <v>19</v>
      </c>
      <c r="F281" s="254" t="s">
        <v>207</v>
      </c>
      <c r="G281" s="252"/>
      <c r="H281" s="255">
        <v>120.544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1" t="s">
        <v>168</v>
      </c>
      <c r="AU281" s="261" t="s">
        <v>82</v>
      </c>
      <c r="AV281" s="15" t="s">
        <v>125</v>
      </c>
      <c r="AW281" s="15" t="s">
        <v>33</v>
      </c>
      <c r="AX281" s="15" t="s">
        <v>72</v>
      </c>
      <c r="AY281" s="261" t="s">
        <v>111</v>
      </c>
    </row>
    <row r="282" s="14" customFormat="1">
      <c r="A282" s="14"/>
      <c r="B282" s="240"/>
      <c r="C282" s="241"/>
      <c r="D282" s="231" t="s">
        <v>168</v>
      </c>
      <c r="E282" s="242" t="s">
        <v>19</v>
      </c>
      <c r="F282" s="243" t="s">
        <v>201</v>
      </c>
      <c r="G282" s="241"/>
      <c r="H282" s="244">
        <v>0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168</v>
      </c>
      <c r="AU282" s="250" t="s">
        <v>82</v>
      </c>
      <c r="AV282" s="14" t="s">
        <v>82</v>
      </c>
      <c r="AW282" s="14" t="s">
        <v>33</v>
      </c>
      <c r="AX282" s="14" t="s">
        <v>72</v>
      </c>
      <c r="AY282" s="250" t="s">
        <v>111</v>
      </c>
    </row>
    <row r="283" s="14" customFormat="1">
      <c r="A283" s="14"/>
      <c r="B283" s="240"/>
      <c r="C283" s="241"/>
      <c r="D283" s="231" t="s">
        <v>168</v>
      </c>
      <c r="E283" s="242" t="s">
        <v>19</v>
      </c>
      <c r="F283" s="243" t="s">
        <v>263</v>
      </c>
      <c r="G283" s="241"/>
      <c r="H283" s="244">
        <v>167.09800000000001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168</v>
      </c>
      <c r="AU283" s="250" t="s">
        <v>82</v>
      </c>
      <c r="AV283" s="14" t="s">
        <v>82</v>
      </c>
      <c r="AW283" s="14" t="s">
        <v>33</v>
      </c>
      <c r="AX283" s="14" t="s">
        <v>72</v>
      </c>
      <c r="AY283" s="250" t="s">
        <v>111</v>
      </c>
    </row>
    <row r="284" s="14" customFormat="1">
      <c r="A284" s="14"/>
      <c r="B284" s="240"/>
      <c r="C284" s="241"/>
      <c r="D284" s="231" t="s">
        <v>168</v>
      </c>
      <c r="E284" s="242" t="s">
        <v>19</v>
      </c>
      <c r="F284" s="243" t="s">
        <v>201</v>
      </c>
      <c r="G284" s="241"/>
      <c r="H284" s="244">
        <v>0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168</v>
      </c>
      <c r="AU284" s="250" t="s">
        <v>82</v>
      </c>
      <c r="AV284" s="14" t="s">
        <v>82</v>
      </c>
      <c r="AW284" s="14" t="s">
        <v>33</v>
      </c>
      <c r="AX284" s="14" t="s">
        <v>72</v>
      </c>
      <c r="AY284" s="250" t="s">
        <v>111</v>
      </c>
    </row>
    <row r="285" s="14" customFormat="1">
      <c r="A285" s="14"/>
      <c r="B285" s="240"/>
      <c r="C285" s="241"/>
      <c r="D285" s="231" t="s">
        <v>168</v>
      </c>
      <c r="E285" s="242" t="s">
        <v>19</v>
      </c>
      <c r="F285" s="243" t="s">
        <v>264</v>
      </c>
      <c r="G285" s="241"/>
      <c r="H285" s="244">
        <v>-15.799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168</v>
      </c>
      <c r="AU285" s="250" t="s">
        <v>82</v>
      </c>
      <c r="AV285" s="14" t="s">
        <v>82</v>
      </c>
      <c r="AW285" s="14" t="s">
        <v>33</v>
      </c>
      <c r="AX285" s="14" t="s">
        <v>72</v>
      </c>
      <c r="AY285" s="250" t="s">
        <v>111</v>
      </c>
    </row>
    <row r="286" s="14" customFormat="1">
      <c r="A286" s="14"/>
      <c r="B286" s="240"/>
      <c r="C286" s="241"/>
      <c r="D286" s="231" t="s">
        <v>168</v>
      </c>
      <c r="E286" s="242" t="s">
        <v>19</v>
      </c>
      <c r="F286" s="243" t="s">
        <v>265</v>
      </c>
      <c r="G286" s="241"/>
      <c r="H286" s="244">
        <v>-17.372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168</v>
      </c>
      <c r="AU286" s="250" t="s">
        <v>82</v>
      </c>
      <c r="AV286" s="14" t="s">
        <v>82</v>
      </c>
      <c r="AW286" s="14" t="s">
        <v>33</v>
      </c>
      <c r="AX286" s="14" t="s">
        <v>72</v>
      </c>
      <c r="AY286" s="250" t="s">
        <v>111</v>
      </c>
    </row>
    <row r="287" s="14" customFormat="1">
      <c r="A287" s="14"/>
      <c r="B287" s="240"/>
      <c r="C287" s="241"/>
      <c r="D287" s="231" t="s">
        <v>168</v>
      </c>
      <c r="E287" s="242" t="s">
        <v>19</v>
      </c>
      <c r="F287" s="243" t="s">
        <v>201</v>
      </c>
      <c r="G287" s="241"/>
      <c r="H287" s="244">
        <v>0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168</v>
      </c>
      <c r="AU287" s="250" t="s">
        <v>82</v>
      </c>
      <c r="AV287" s="14" t="s">
        <v>82</v>
      </c>
      <c r="AW287" s="14" t="s">
        <v>33</v>
      </c>
      <c r="AX287" s="14" t="s">
        <v>72</v>
      </c>
      <c r="AY287" s="250" t="s">
        <v>111</v>
      </c>
    </row>
    <row r="288" s="14" customFormat="1">
      <c r="A288" s="14"/>
      <c r="B288" s="240"/>
      <c r="C288" s="241"/>
      <c r="D288" s="231" t="s">
        <v>168</v>
      </c>
      <c r="E288" s="242" t="s">
        <v>19</v>
      </c>
      <c r="F288" s="243" t="s">
        <v>266</v>
      </c>
      <c r="G288" s="241"/>
      <c r="H288" s="244">
        <v>-2.3999999999999999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168</v>
      </c>
      <c r="AU288" s="250" t="s">
        <v>82</v>
      </c>
      <c r="AV288" s="14" t="s">
        <v>82</v>
      </c>
      <c r="AW288" s="14" t="s">
        <v>33</v>
      </c>
      <c r="AX288" s="14" t="s">
        <v>72</v>
      </c>
      <c r="AY288" s="250" t="s">
        <v>111</v>
      </c>
    </row>
    <row r="289" s="14" customFormat="1">
      <c r="A289" s="14"/>
      <c r="B289" s="240"/>
      <c r="C289" s="241"/>
      <c r="D289" s="231" t="s">
        <v>168</v>
      </c>
      <c r="E289" s="242" t="s">
        <v>19</v>
      </c>
      <c r="F289" s="243" t="s">
        <v>267</v>
      </c>
      <c r="G289" s="241"/>
      <c r="H289" s="244">
        <v>-3.3999999999999999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168</v>
      </c>
      <c r="AU289" s="250" t="s">
        <v>82</v>
      </c>
      <c r="AV289" s="14" t="s">
        <v>82</v>
      </c>
      <c r="AW289" s="14" t="s">
        <v>33</v>
      </c>
      <c r="AX289" s="14" t="s">
        <v>72</v>
      </c>
      <c r="AY289" s="250" t="s">
        <v>111</v>
      </c>
    </row>
    <row r="290" s="14" customFormat="1">
      <c r="A290" s="14"/>
      <c r="B290" s="240"/>
      <c r="C290" s="241"/>
      <c r="D290" s="231" t="s">
        <v>168</v>
      </c>
      <c r="E290" s="242" t="s">
        <v>19</v>
      </c>
      <c r="F290" s="243" t="s">
        <v>268</v>
      </c>
      <c r="G290" s="241"/>
      <c r="H290" s="244">
        <v>-1.6000000000000001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168</v>
      </c>
      <c r="AU290" s="250" t="s">
        <v>82</v>
      </c>
      <c r="AV290" s="14" t="s">
        <v>82</v>
      </c>
      <c r="AW290" s="14" t="s">
        <v>33</v>
      </c>
      <c r="AX290" s="14" t="s">
        <v>72</v>
      </c>
      <c r="AY290" s="250" t="s">
        <v>111</v>
      </c>
    </row>
    <row r="291" s="14" customFormat="1">
      <c r="A291" s="14"/>
      <c r="B291" s="240"/>
      <c r="C291" s="241"/>
      <c r="D291" s="231" t="s">
        <v>168</v>
      </c>
      <c r="E291" s="242" t="s">
        <v>19</v>
      </c>
      <c r="F291" s="243" t="s">
        <v>269</v>
      </c>
      <c r="G291" s="241"/>
      <c r="H291" s="244">
        <v>-0.25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168</v>
      </c>
      <c r="AU291" s="250" t="s">
        <v>82</v>
      </c>
      <c r="AV291" s="14" t="s">
        <v>82</v>
      </c>
      <c r="AW291" s="14" t="s">
        <v>33</v>
      </c>
      <c r="AX291" s="14" t="s">
        <v>72</v>
      </c>
      <c r="AY291" s="250" t="s">
        <v>111</v>
      </c>
    </row>
    <row r="292" s="14" customFormat="1">
      <c r="A292" s="14"/>
      <c r="B292" s="240"/>
      <c r="C292" s="241"/>
      <c r="D292" s="231" t="s">
        <v>168</v>
      </c>
      <c r="E292" s="242" t="s">
        <v>19</v>
      </c>
      <c r="F292" s="243" t="s">
        <v>270</v>
      </c>
      <c r="G292" s="241"/>
      <c r="H292" s="244">
        <v>-7.8399999999999999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168</v>
      </c>
      <c r="AU292" s="250" t="s">
        <v>82</v>
      </c>
      <c r="AV292" s="14" t="s">
        <v>82</v>
      </c>
      <c r="AW292" s="14" t="s">
        <v>33</v>
      </c>
      <c r="AX292" s="14" t="s">
        <v>72</v>
      </c>
      <c r="AY292" s="250" t="s">
        <v>111</v>
      </c>
    </row>
    <row r="293" s="14" customFormat="1">
      <c r="A293" s="14"/>
      <c r="B293" s="240"/>
      <c r="C293" s="241"/>
      <c r="D293" s="231" t="s">
        <v>168</v>
      </c>
      <c r="E293" s="242" t="s">
        <v>19</v>
      </c>
      <c r="F293" s="243" t="s">
        <v>271</v>
      </c>
      <c r="G293" s="241"/>
      <c r="H293" s="244">
        <v>-2.7999999999999998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168</v>
      </c>
      <c r="AU293" s="250" t="s">
        <v>82</v>
      </c>
      <c r="AV293" s="14" t="s">
        <v>82</v>
      </c>
      <c r="AW293" s="14" t="s">
        <v>33</v>
      </c>
      <c r="AX293" s="14" t="s">
        <v>72</v>
      </c>
      <c r="AY293" s="250" t="s">
        <v>111</v>
      </c>
    </row>
    <row r="294" s="14" customFormat="1">
      <c r="A294" s="14"/>
      <c r="B294" s="240"/>
      <c r="C294" s="241"/>
      <c r="D294" s="231" t="s">
        <v>168</v>
      </c>
      <c r="E294" s="242" t="s">
        <v>19</v>
      </c>
      <c r="F294" s="243" t="s">
        <v>272</v>
      </c>
      <c r="G294" s="241"/>
      <c r="H294" s="244">
        <v>-13.199999999999999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168</v>
      </c>
      <c r="AU294" s="250" t="s">
        <v>82</v>
      </c>
      <c r="AV294" s="14" t="s">
        <v>82</v>
      </c>
      <c r="AW294" s="14" t="s">
        <v>33</v>
      </c>
      <c r="AX294" s="14" t="s">
        <v>72</v>
      </c>
      <c r="AY294" s="250" t="s">
        <v>111</v>
      </c>
    </row>
    <row r="295" s="14" customFormat="1">
      <c r="A295" s="14"/>
      <c r="B295" s="240"/>
      <c r="C295" s="241"/>
      <c r="D295" s="231" t="s">
        <v>168</v>
      </c>
      <c r="E295" s="242" t="s">
        <v>19</v>
      </c>
      <c r="F295" s="243" t="s">
        <v>201</v>
      </c>
      <c r="G295" s="241"/>
      <c r="H295" s="244">
        <v>0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168</v>
      </c>
      <c r="AU295" s="250" t="s">
        <v>82</v>
      </c>
      <c r="AV295" s="14" t="s">
        <v>82</v>
      </c>
      <c r="AW295" s="14" t="s">
        <v>33</v>
      </c>
      <c r="AX295" s="14" t="s">
        <v>72</v>
      </c>
      <c r="AY295" s="250" t="s">
        <v>111</v>
      </c>
    </row>
    <row r="296" s="15" customFormat="1">
      <c r="A296" s="15"/>
      <c r="B296" s="251"/>
      <c r="C296" s="252"/>
      <c r="D296" s="231" t="s">
        <v>168</v>
      </c>
      <c r="E296" s="253" t="s">
        <v>19</v>
      </c>
      <c r="F296" s="254" t="s">
        <v>218</v>
      </c>
      <c r="G296" s="252"/>
      <c r="H296" s="255">
        <v>102.437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1" t="s">
        <v>168</v>
      </c>
      <c r="AU296" s="261" t="s">
        <v>82</v>
      </c>
      <c r="AV296" s="15" t="s">
        <v>125</v>
      </c>
      <c r="AW296" s="15" t="s">
        <v>33</v>
      </c>
      <c r="AX296" s="15" t="s">
        <v>72</v>
      </c>
      <c r="AY296" s="261" t="s">
        <v>111</v>
      </c>
    </row>
    <row r="297" s="14" customFormat="1">
      <c r="A297" s="14"/>
      <c r="B297" s="240"/>
      <c r="C297" s="241"/>
      <c r="D297" s="231" t="s">
        <v>168</v>
      </c>
      <c r="E297" s="242" t="s">
        <v>19</v>
      </c>
      <c r="F297" s="243" t="s">
        <v>201</v>
      </c>
      <c r="G297" s="241"/>
      <c r="H297" s="244">
        <v>0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168</v>
      </c>
      <c r="AU297" s="250" t="s">
        <v>82</v>
      </c>
      <c r="AV297" s="14" t="s">
        <v>82</v>
      </c>
      <c r="AW297" s="14" t="s">
        <v>33</v>
      </c>
      <c r="AX297" s="14" t="s">
        <v>72</v>
      </c>
      <c r="AY297" s="250" t="s">
        <v>111</v>
      </c>
    </row>
    <row r="298" s="14" customFormat="1">
      <c r="A298" s="14"/>
      <c r="B298" s="240"/>
      <c r="C298" s="241"/>
      <c r="D298" s="231" t="s">
        <v>168</v>
      </c>
      <c r="E298" s="242" t="s">
        <v>19</v>
      </c>
      <c r="F298" s="243" t="s">
        <v>273</v>
      </c>
      <c r="G298" s="241"/>
      <c r="H298" s="244">
        <v>209.214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168</v>
      </c>
      <c r="AU298" s="250" t="s">
        <v>82</v>
      </c>
      <c r="AV298" s="14" t="s">
        <v>82</v>
      </c>
      <c r="AW298" s="14" t="s">
        <v>33</v>
      </c>
      <c r="AX298" s="14" t="s">
        <v>72</v>
      </c>
      <c r="AY298" s="250" t="s">
        <v>111</v>
      </c>
    </row>
    <row r="299" s="14" customFormat="1">
      <c r="A299" s="14"/>
      <c r="B299" s="240"/>
      <c r="C299" s="241"/>
      <c r="D299" s="231" t="s">
        <v>168</v>
      </c>
      <c r="E299" s="242" t="s">
        <v>19</v>
      </c>
      <c r="F299" s="243" t="s">
        <v>201</v>
      </c>
      <c r="G299" s="241"/>
      <c r="H299" s="244">
        <v>0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168</v>
      </c>
      <c r="AU299" s="250" t="s">
        <v>82</v>
      </c>
      <c r="AV299" s="14" t="s">
        <v>82</v>
      </c>
      <c r="AW299" s="14" t="s">
        <v>33</v>
      </c>
      <c r="AX299" s="14" t="s">
        <v>72</v>
      </c>
      <c r="AY299" s="250" t="s">
        <v>111</v>
      </c>
    </row>
    <row r="300" s="14" customFormat="1">
      <c r="A300" s="14"/>
      <c r="B300" s="240"/>
      <c r="C300" s="241"/>
      <c r="D300" s="231" t="s">
        <v>168</v>
      </c>
      <c r="E300" s="242" t="s">
        <v>19</v>
      </c>
      <c r="F300" s="243" t="s">
        <v>274</v>
      </c>
      <c r="G300" s="241"/>
      <c r="H300" s="244">
        <v>-8.125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168</v>
      </c>
      <c r="AU300" s="250" t="s">
        <v>82</v>
      </c>
      <c r="AV300" s="14" t="s">
        <v>82</v>
      </c>
      <c r="AW300" s="14" t="s">
        <v>33</v>
      </c>
      <c r="AX300" s="14" t="s">
        <v>72</v>
      </c>
      <c r="AY300" s="250" t="s">
        <v>111</v>
      </c>
    </row>
    <row r="301" s="14" customFormat="1">
      <c r="A301" s="14"/>
      <c r="B301" s="240"/>
      <c r="C301" s="241"/>
      <c r="D301" s="231" t="s">
        <v>168</v>
      </c>
      <c r="E301" s="242" t="s">
        <v>19</v>
      </c>
      <c r="F301" s="243" t="s">
        <v>275</v>
      </c>
      <c r="G301" s="241"/>
      <c r="H301" s="244">
        <v>-6.6399999999999997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168</v>
      </c>
      <c r="AU301" s="250" t="s">
        <v>82</v>
      </c>
      <c r="AV301" s="14" t="s">
        <v>82</v>
      </c>
      <c r="AW301" s="14" t="s">
        <v>33</v>
      </c>
      <c r="AX301" s="14" t="s">
        <v>72</v>
      </c>
      <c r="AY301" s="250" t="s">
        <v>111</v>
      </c>
    </row>
    <row r="302" s="14" customFormat="1">
      <c r="A302" s="14"/>
      <c r="B302" s="240"/>
      <c r="C302" s="241"/>
      <c r="D302" s="231" t="s">
        <v>168</v>
      </c>
      <c r="E302" s="242" t="s">
        <v>19</v>
      </c>
      <c r="F302" s="243" t="s">
        <v>276</v>
      </c>
      <c r="G302" s="241"/>
      <c r="H302" s="244">
        <v>-10.507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168</v>
      </c>
      <c r="AU302" s="250" t="s">
        <v>82</v>
      </c>
      <c r="AV302" s="14" t="s">
        <v>82</v>
      </c>
      <c r="AW302" s="14" t="s">
        <v>33</v>
      </c>
      <c r="AX302" s="14" t="s">
        <v>72</v>
      </c>
      <c r="AY302" s="250" t="s">
        <v>111</v>
      </c>
    </row>
    <row r="303" s="14" customFormat="1">
      <c r="A303" s="14"/>
      <c r="B303" s="240"/>
      <c r="C303" s="241"/>
      <c r="D303" s="231" t="s">
        <v>168</v>
      </c>
      <c r="E303" s="242" t="s">
        <v>19</v>
      </c>
      <c r="F303" s="243" t="s">
        <v>201</v>
      </c>
      <c r="G303" s="241"/>
      <c r="H303" s="244">
        <v>0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168</v>
      </c>
      <c r="AU303" s="250" t="s">
        <v>82</v>
      </c>
      <c r="AV303" s="14" t="s">
        <v>82</v>
      </c>
      <c r="AW303" s="14" t="s">
        <v>33</v>
      </c>
      <c r="AX303" s="14" t="s">
        <v>72</v>
      </c>
      <c r="AY303" s="250" t="s">
        <v>111</v>
      </c>
    </row>
    <row r="304" s="14" customFormat="1">
      <c r="A304" s="14"/>
      <c r="B304" s="240"/>
      <c r="C304" s="241"/>
      <c r="D304" s="231" t="s">
        <v>168</v>
      </c>
      <c r="E304" s="242" t="s">
        <v>19</v>
      </c>
      <c r="F304" s="243" t="s">
        <v>277</v>
      </c>
      <c r="G304" s="241"/>
      <c r="H304" s="244">
        <v>-2.3999999999999999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168</v>
      </c>
      <c r="AU304" s="250" t="s">
        <v>82</v>
      </c>
      <c r="AV304" s="14" t="s">
        <v>82</v>
      </c>
      <c r="AW304" s="14" t="s">
        <v>33</v>
      </c>
      <c r="AX304" s="14" t="s">
        <v>72</v>
      </c>
      <c r="AY304" s="250" t="s">
        <v>111</v>
      </c>
    </row>
    <row r="305" s="14" customFormat="1">
      <c r="A305" s="14"/>
      <c r="B305" s="240"/>
      <c r="C305" s="241"/>
      <c r="D305" s="231" t="s">
        <v>168</v>
      </c>
      <c r="E305" s="242" t="s">
        <v>19</v>
      </c>
      <c r="F305" s="243" t="s">
        <v>278</v>
      </c>
      <c r="G305" s="241"/>
      <c r="H305" s="244">
        <v>-5.5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168</v>
      </c>
      <c r="AU305" s="250" t="s">
        <v>82</v>
      </c>
      <c r="AV305" s="14" t="s">
        <v>82</v>
      </c>
      <c r="AW305" s="14" t="s">
        <v>33</v>
      </c>
      <c r="AX305" s="14" t="s">
        <v>72</v>
      </c>
      <c r="AY305" s="250" t="s">
        <v>111</v>
      </c>
    </row>
    <row r="306" s="14" customFormat="1">
      <c r="A306" s="14"/>
      <c r="B306" s="240"/>
      <c r="C306" s="241"/>
      <c r="D306" s="231" t="s">
        <v>168</v>
      </c>
      <c r="E306" s="242" t="s">
        <v>19</v>
      </c>
      <c r="F306" s="243" t="s">
        <v>279</v>
      </c>
      <c r="G306" s="241"/>
      <c r="H306" s="244">
        <v>-6.5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168</v>
      </c>
      <c r="AU306" s="250" t="s">
        <v>82</v>
      </c>
      <c r="AV306" s="14" t="s">
        <v>82</v>
      </c>
      <c r="AW306" s="14" t="s">
        <v>33</v>
      </c>
      <c r="AX306" s="14" t="s">
        <v>72</v>
      </c>
      <c r="AY306" s="250" t="s">
        <v>111</v>
      </c>
    </row>
    <row r="307" s="14" customFormat="1">
      <c r="A307" s="14"/>
      <c r="B307" s="240"/>
      <c r="C307" s="241"/>
      <c r="D307" s="231" t="s">
        <v>168</v>
      </c>
      <c r="E307" s="242" t="s">
        <v>19</v>
      </c>
      <c r="F307" s="243" t="s">
        <v>280</v>
      </c>
      <c r="G307" s="241"/>
      <c r="H307" s="244">
        <v>-3.2000000000000002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168</v>
      </c>
      <c r="AU307" s="250" t="s">
        <v>82</v>
      </c>
      <c r="AV307" s="14" t="s">
        <v>82</v>
      </c>
      <c r="AW307" s="14" t="s">
        <v>33</v>
      </c>
      <c r="AX307" s="14" t="s">
        <v>72</v>
      </c>
      <c r="AY307" s="250" t="s">
        <v>111</v>
      </c>
    </row>
    <row r="308" s="14" customFormat="1">
      <c r="A308" s="14"/>
      <c r="B308" s="240"/>
      <c r="C308" s="241"/>
      <c r="D308" s="231" t="s">
        <v>168</v>
      </c>
      <c r="E308" s="242" t="s">
        <v>19</v>
      </c>
      <c r="F308" s="243" t="s">
        <v>281</v>
      </c>
      <c r="G308" s="241"/>
      <c r="H308" s="244">
        <v>-5.2000000000000002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168</v>
      </c>
      <c r="AU308" s="250" t="s">
        <v>82</v>
      </c>
      <c r="AV308" s="14" t="s">
        <v>82</v>
      </c>
      <c r="AW308" s="14" t="s">
        <v>33</v>
      </c>
      <c r="AX308" s="14" t="s">
        <v>72</v>
      </c>
      <c r="AY308" s="250" t="s">
        <v>111</v>
      </c>
    </row>
    <row r="309" s="14" customFormat="1">
      <c r="A309" s="14"/>
      <c r="B309" s="240"/>
      <c r="C309" s="241"/>
      <c r="D309" s="231" t="s">
        <v>168</v>
      </c>
      <c r="E309" s="242" t="s">
        <v>19</v>
      </c>
      <c r="F309" s="243" t="s">
        <v>270</v>
      </c>
      <c r="G309" s="241"/>
      <c r="H309" s="244">
        <v>-7.8399999999999999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168</v>
      </c>
      <c r="AU309" s="250" t="s">
        <v>82</v>
      </c>
      <c r="AV309" s="14" t="s">
        <v>82</v>
      </c>
      <c r="AW309" s="14" t="s">
        <v>33</v>
      </c>
      <c r="AX309" s="14" t="s">
        <v>72</v>
      </c>
      <c r="AY309" s="250" t="s">
        <v>111</v>
      </c>
    </row>
    <row r="310" s="14" customFormat="1">
      <c r="A310" s="14"/>
      <c r="B310" s="240"/>
      <c r="C310" s="241"/>
      <c r="D310" s="231" t="s">
        <v>168</v>
      </c>
      <c r="E310" s="242" t="s">
        <v>19</v>
      </c>
      <c r="F310" s="243" t="s">
        <v>282</v>
      </c>
      <c r="G310" s="241"/>
      <c r="H310" s="244">
        <v>-0.78000000000000003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168</v>
      </c>
      <c r="AU310" s="250" t="s">
        <v>82</v>
      </c>
      <c r="AV310" s="14" t="s">
        <v>82</v>
      </c>
      <c r="AW310" s="14" t="s">
        <v>33</v>
      </c>
      <c r="AX310" s="14" t="s">
        <v>72</v>
      </c>
      <c r="AY310" s="250" t="s">
        <v>111</v>
      </c>
    </row>
    <row r="311" s="14" customFormat="1">
      <c r="A311" s="14"/>
      <c r="B311" s="240"/>
      <c r="C311" s="241"/>
      <c r="D311" s="231" t="s">
        <v>168</v>
      </c>
      <c r="E311" s="242" t="s">
        <v>19</v>
      </c>
      <c r="F311" s="243" t="s">
        <v>283</v>
      </c>
      <c r="G311" s="241"/>
      <c r="H311" s="244">
        <v>-3.6400000000000001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168</v>
      </c>
      <c r="AU311" s="250" t="s">
        <v>82</v>
      </c>
      <c r="AV311" s="14" t="s">
        <v>82</v>
      </c>
      <c r="AW311" s="14" t="s">
        <v>33</v>
      </c>
      <c r="AX311" s="14" t="s">
        <v>72</v>
      </c>
      <c r="AY311" s="250" t="s">
        <v>111</v>
      </c>
    </row>
    <row r="312" s="14" customFormat="1">
      <c r="A312" s="14"/>
      <c r="B312" s="240"/>
      <c r="C312" s="241"/>
      <c r="D312" s="231" t="s">
        <v>168</v>
      </c>
      <c r="E312" s="242" t="s">
        <v>19</v>
      </c>
      <c r="F312" s="243" t="s">
        <v>201</v>
      </c>
      <c r="G312" s="241"/>
      <c r="H312" s="244">
        <v>0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168</v>
      </c>
      <c r="AU312" s="250" t="s">
        <v>82</v>
      </c>
      <c r="AV312" s="14" t="s">
        <v>82</v>
      </c>
      <c r="AW312" s="14" t="s">
        <v>33</v>
      </c>
      <c r="AX312" s="14" t="s">
        <v>72</v>
      </c>
      <c r="AY312" s="250" t="s">
        <v>111</v>
      </c>
    </row>
    <row r="313" s="15" customFormat="1">
      <c r="A313" s="15"/>
      <c r="B313" s="251"/>
      <c r="C313" s="252"/>
      <c r="D313" s="231" t="s">
        <v>168</v>
      </c>
      <c r="E313" s="253" t="s">
        <v>19</v>
      </c>
      <c r="F313" s="254" t="s">
        <v>229</v>
      </c>
      <c r="G313" s="252"/>
      <c r="H313" s="255">
        <v>148.88200000000001</v>
      </c>
      <c r="I313" s="256"/>
      <c r="J313" s="252"/>
      <c r="K313" s="252"/>
      <c r="L313" s="257"/>
      <c r="M313" s="258"/>
      <c r="N313" s="259"/>
      <c r="O313" s="259"/>
      <c r="P313" s="259"/>
      <c r="Q313" s="259"/>
      <c r="R313" s="259"/>
      <c r="S313" s="259"/>
      <c r="T313" s="26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1" t="s">
        <v>168</v>
      </c>
      <c r="AU313" s="261" t="s">
        <v>82</v>
      </c>
      <c r="AV313" s="15" t="s">
        <v>125</v>
      </c>
      <c r="AW313" s="15" t="s">
        <v>33</v>
      </c>
      <c r="AX313" s="15" t="s">
        <v>72</v>
      </c>
      <c r="AY313" s="261" t="s">
        <v>111</v>
      </c>
    </row>
    <row r="314" s="14" customFormat="1">
      <c r="A314" s="14"/>
      <c r="B314" s="240"/>
      <c r="C314" s="241"/>
      <c r="D314" s="231" t="s">
        <v>168</v>
      </c>
      <c r="E314" s="242" t="s">
        <v>19</v>
      </c>
      <c r="F314" s="243" t="s">
        <v>201</v>
      </c>
      <c r="G314" s="241"/>
      <c r="H314" s="244">
        <v>0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168</v>
      </c>
      <c r="AU314" s="250" t="s">
        <v>82</v>
      </c>
      <c r="AV314" s="14" t="s">
        <v>82</v>
      </c>
      <c r="AW314" s="14" t="s">
        <v>33</v>
      </c>
      <c r="AX314" s="14" t="s">
        <v>72</v>
      </c>
      <c r="AY314" s="250" t="s">
        <v>111</v>
      </c>
    </row>
    <row r="315" s="14" customFormat="1">
      <c r="A315" s="14"/>
      <c r="B315" s="240"/>
      <c r="C315" s="241"/>
      <c r="D315" s="231" t="s">
        <v>168</v>
      </c>
      <c r="E315" s="242" t="s">
        <v>19</v>
      </c>
      <c r="F315" s="243" t="s">
        <v>284</v>
      </c>
      <c r="G315" s="241"/>
      <c r="H315" s="244">
        <v>435.23200000000003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168</v>
      </c>
      <c r="AU315" s="250" t="s">
        <v>82</v>
      </c>
      <c r="AV315" s="14" t="s">
        <v>82</v>
      </c>
      <c r="AW315" s="14" t="s">
        <v>33</v>
      </c>
      <c r="AX315" s="14" t="s">
        <v>72</v>
      </c>
      <c r="AY315" s="250" t="s">
        <v>111</v>
      </c>
    </row>
    <row r="316" s="14" customFormat="1">
      <c r="A316" s="14"/>
      <c r="B316" s="240"/>
      <c r="C316" s="241"/>
      <c r="D316" s="231" t="s">
        <v>168</v>
      </c>
      <c r="E316" s="242" t="s">
        <v>19</v>
      </c>
      <c r="F316" s="243" t="s">
        <v>201</v>
      </c>
      <c r="G316" s="241"/>
      <c r="H316" s="244">
        <v>0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168</v>
      </c>
      <c r="AU316" s="250" t="s">
        <v>82</v>
      </c>
      <c r="AV316" s="14" t="s">
        <v>82</v>
      </c>
      <c r="AW316" s="14" t="s">
        <v>33</v>
      </c>
      <c r="AX316" s="14" t="s">
        <v>72</v>
      </c>
      <c r="AY316" s="250" t="s">
        <v>111</v>
      </c>
    </row>
    <row r="317" s="14" customFormat="1">
      <c r="A317" s="14"/>
      <c r="B317" s="240"/>
      <c r="C317" s="241"/>
      <c r="D317" s="231" t="s">
        <v>168</v>
      </c>
      <c r="E317" s="242" t="s">
        <v>19</v>
      </c>
      <c r="F317" s="243" t="s">
        <v>285</v>
      </c>
      <c r="G317" s="241"/>
      <c r="H317" s="244">
        <v>-3.8500000000000001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168</v>
      </c>
      <c r="AU317" s="250" t="s">
        <v>82</v>
      </c>
      <c r="AV317" s="14" t="s">
        <v>82</v>
      </c>
      <c r="AW317" s="14" t="s">
        <v>33</v>
      </c>
      <c r="AX317" s="14" t="s">
        <v>72</v>
      </c>
      <c r="AY317" s="250" t="s">
        <v>111</v>
      </c>
    </row>
    <row r="318" s="14" customFormat="1">
      <c r="A318" s="14"/>
      <c r="B318" s="240"/>
      <c r="C318" s="241"/>
      <c r="D318" s="231" t="s">
        <v>168</v>
      </c>
      <c r="E318" s="242" t="s">
        <v>19</v>
      </c>
      <c r="F318" s="243" t="s">
        <v>286</v>
      </c>
      <c r="G318" s="241"/>
      <c r="H318" s="244">
        <v>-43.649999999999999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168</v>
      </c>
      <c r="AU318" s="250" t="s">
        <v>82</v>
      </c>
      <c r="AV318" s="14" t="s">
        <v>82</v>
      </c>
      <c r="AW318" s="14" t="s">
        <v>33</v>
      </c>
      <c r="AX318" s="14" t="s">
        <v>72</v>
      </c>
      <c r="AY318" s="250" t="s">
        <v>111</v>
      </c>
    </row>
    <row r="319" s="14" customFormat="1">
      <c r="A319" s="14"/>
      <c r="B319" s="240"/>
      <c r="C319" s="241"/>
      <c r="D319" s="231" t="s">
        <v>168</v>
      </c>
      <c r="E319" s="242" t="s">
        <v>19</v>
      </c>
      <c r="F319" s="243" t="s">
        <v>287</v>
      </c>
      <c r="G319" s="241"/>
      <c r="H319" s="244">
        <v>-40.920000000000002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168</v>
      </c>
      <c r="AU319" s="250" t="s">
        <v>82</v>
      </c>
      <c r="AV319" s="14" t="s">
        <v>82</v>
      </c>
      <c r="AW319" s="14" t="s">
        <v>33</v>
      </c>
      <c r="AX319" s="14" t="s">
        <v>72</v>
      </c>
      <c r="AY319" s="250" t="s">
        <v>111</v>
      </c>
    </row>
    <row r="320" s="14" customFormat="1">
      <c r="A320" s="14"/>
      <c r="B320" s="240"/>
      <c r="C320" s="241"/>
      <c r="D320" s="231" t="s">
        <v>168</v>
      </c>
      <c r="E320" s="242" t="s">
        <v>19</v>
      </c>
      <c r="F320" s="243" t="s">
        <v>264</v>
      </c>
      <c r="G320" s="241"/>
      <c r="H320" s="244">
        <v>-15.799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168</v>
      </c>
      <c r="AU320" s="250" t="s">
        <v>82</v>
      </c>
      <c r="AV320" s="14" t="s">
        <v>82</v>
      </c>
      <c r="AW320" s="14" t="s">
        <v>33</v>
      </c>
      <c r="AX320" s="14" t="s">
        <v>72</v>
      </c>
      <c r="AY320" s="250" t="s">
        <v>111</v>
      </c>
    </row>
    <row r="321" s="14" customFormat="1">
      <c r="A321" s="14"/>
      <c r="B321" s="240"/>
      <c r="C321" s="241"/>
      <c r="D321" s="231" t="s">
        <v>168</v>
      </c>
      <c r="E321" s="242" t="s">
        <v>19</v>
      </c>
      <c r="F321" s="243" t="s">
        <v>265</v>
      </c>
      <c r="G321" s="241"/>
      <c r="H321" s="244">
        <v>-17.372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168</v>
      </c>
      <c r="AU321" s="250" t="s">
        <v>82</v>
      </c>
      <c r="AV321" s="14" t="s">
        <v>82</v>
      </c>
      <c r="AW321" s="14" t="s">
        <v>33</v>
      </c>
      <c r="AX321" s="14" t="s">
        <v>72</v>
      </c>
      <c r="AY321" s="250" t="s">
        <v>111</v>
      </c>
    </row>
    <row r="322" s="14" customFormat="1">
      <c r="A322" s="14"/>
      <c r="B322" s="240"/>
      <c r="C322" s="241"/>
      <c r="D322" s="231" t="s">
        <v>168</v>
      </c>
      <c r="E322" s="242" t="s">
        <v>19</v>
      </c>
      <c r="F322" s="243" t="s">
        <v>201</v>
      </c>
      <c r="G322" s="241"/>
      <c r="H322" s="244">
        <v>0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168</v>
      </c>
      <c r="AU322" s="250" t="s">
        <v>82</v>
      </c>
      <c r="AV322" s="14" t="s">
        <v>82</v>
      </c>
      <c r="AW322" s="14" t="s">
        <v>33</v>
      </c>
      <c r="AX322" s="14" t="s">
        <v>72</v>
      </c>
      <c r="AY322" s="250" t="s">
        <v>111</v>
      </c>
    </row>
    <row r="323" s="14" customFormat="1">
      <c r="A323" s="14"/>
      <c r="B323" s="240"/>
      <c r="C323" s="241"/>
      <c r="D323" s="231" t="s">
        <v>168</v>
      </c>
      <c r="E323" s="242" t="s">
        <v>19</v>
      </c>
      <c r="F323" s="243" t="s">
        <v>280</v>
      </c>
      <c r="G323" s="241"/>
      <c r="H323" s="244">
        <v>-3.2000000000000002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168</v>
      </c>
      <c r="AU323" s="250" t="s">
        <v>82</v>
      </c>
      <c r="AV323" s="14" t="s">
        <v>82</v>
      </c>
      <c r="AW323" s="14" t="s">
        <v>33</v>
      </c>
      <c r="AX323" s="14" t="s">
        <v>72</v>
      </c>
      <c r="AY323" s="250" t="s">
        <v>111</v>
      </c>
    </row>
    <row r="324" s="14" customFormat="1">
      <c r="A324" s="14"/>
      <c r="B324" s="240"/>
      <c r="C324" s="241"/>
      <c r="D324" s="231" t="s">
        <v>168</v>
      </c>
      <c r="E324" s="242" t="s">
        <v>19</v>
      </c>
      <c r="F324" s="243" t="s">
        <v>288</v>
      </c>
      <c r="G324" s="241"/>
      <c r="H324" s="244">
        <v>-3.6499999999999999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168</v>
      </c>
      <c r="AU324" s="250" t="s">
        <v>82</v>
      </c>
      <c r="AV324" s="14" t="s">
        <v>82</v>
      </c>
      <c r="AW324" s="14" t="s">
        <v>33</v>
      </c>
      <c r="AX324" s="14" t="s">
        <v>72</v>
      </c>
      <c r="AY324" s="250" t="s">
        <v>111</v>
      </c>
    </row>
    <row r="325" s="14" customFormat="1">
      <c r="A325" s="14"/>
      <c r="B325" s="240"/>
      <c r="C325" s="241"/>
      <c r="D325" s="231" t="s">
        <v>168</v>
      </c>
      <c r="E325" s="242" t="s">
        <v>19</v>
      </c>
      <c r="F325" s="243" t="s">
        <v>289</v>
      </c>
      <c r="G325" s="241"/>
      <c r="H325" s="244">
        <v>-1.2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168</v>
      </c>
      <c r="AU325" s="250" t="s">
        <v>82</v>
      </c>
      <c r="AV325" s="14" t="s">
        <v>82</v>
      </c>
      <c r="AW325" s="14" t="s">
        <v>33</v>
      </c>
      <c r="AX325" s="14" t="s">
        <v>72</v>
      </c>
      <c r="AY325" s="250" t="s">
        <v>111</v>
      </c>
    </row>
    <row r="326" s="14" customFormat="1">
      <c r="A326" s="14"/>
      <c r="B326" s="240"/>
      <c r="C326" s="241"/>
      <c r="D326" s="231" t="s">
        <v>168</v>
      </c>
      <c r="E326" s="242" t="s">
        <v>19</v>
      </c>
      <c r="F326" s="243" t="s">
        <v>290</v>
      </c>
      <c r="G326" s="241"/>
      <c r="H326" s="244">
        <v>-0.12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168</v>
      </c>
      <c r="AU326" s="250" t="s">
        <v>82</v>
      </c>
      <c r="AV326" s="14" t="s">
        <v>82</v>
      </c>
      <c r="AW326" s="14" t="s">
        <v>33</v>
      </c>
      <c r="AX326" s="14" t="s">
        <v>72</v>
      </c>
      <c r="AY326" s="250" t="s">
        <v>111</v>
      </c>
    </row>
    <row r="327" s="14" customFormat="1">
      <c r="A327" s="14"/>
      <c r="B327" s="240"/>
      <c r="C327" s="241"/>
      <c r="D327" s="231" t="s">
        <v>168</v>
      </c>
      <c r="E327" s="242" t="s">
        <v>19</v>
      </c>
      <c r="F327" s="243" t="s">
        <v>291</v>
      </c>
      <c r="G327" s="241"/>
      <c r="H327" s="244">
        <v>-8.4000000000000004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168</v>
      </c>
      <c r="AU327" s="250" t="s">
        <v>82</v>
      </c>
      <c r="AV327" s="14" t="s">
        <v>82</v>
      </c>
      <c r="AW327" s="14" t="s">
        <v>33</v>
      </c>
      <c r="AX327" s="14" t="s">
        <v>72</v>
      </c>
      <c r="AY327" s="250" t="s">
        <v>111</v>
      </c>
    </row>
    <row r="328" s="14" customFormat="1">
      <c r="A328" s="14"/>
      <c r="B328" s="240"/>
      <c r="C328" s="241"/>
      <c r="D328" s="231" t="s">
        <v>168</v>
      </c>
      <c r="E328" s="242" t="s">
        <v>19</v>
      </c>
      <c r="F328" s="243" t="s">
        <v>292</v>
      </c>
      <c r="G328" s="241"/>
      <c r="H328" s="244">
        <v>-3.1200000000000001</v>
      </c>
      <c r="I328" s="245"/>
      <c r="J328" s="241"/>
      <c r="K328" s="241"/>
      <c r="L328" s="246"/>
      <c r="M328" s="247"/>
      <c r="N328" s="248"/>
      <c r="O328" s="248"/>
      <c r="P328" s="248"/>
      <c r="Q328" s="248"/>
      <c r="R328" s="248"/>
      <c r="S328" s="248"/>
      <c r="T328" s="24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0" t="s">
        <v>168</v>
      </c>
      <c r="AU328" s="250" t="s">
        <v>82</v>
      </c>
      <c r="AV328" s="14" t="s">
        <v>82</v>
      </c>
      <c r="AW328" s="14" t="s">
        <v>33</v>
      </c>
      <c r="AX328" s="14" t="s">
        <v>72</v>
      </c>
      <c r="AY328" s="250" t="s">
        <v>111</v>
      </c>
    </row>
    <row r="329" s="14" customFormat="1">
      <c r="A329" s="14"/>
      <c r="B329" s="240"/>
      <c r="C329" s="241"/>
      <c r="D329" s="231" t="s">
        <v>168</v>
      </c>
      <c r="E329" s="242" t="s">
        <v>19</v>
      </c>
      <c r="F329" s="243" t="s">
        <v>201</v>
      </c>
      <c r="G329" s="241"/>
      <c r="H329" s="244">
        <v>0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168</v>
      </c>
      <c r="AU329" s="250" t="s">
        <v>82</v>
      </c>
      <c r="AV329" s="14" t="s">
        <v>82</v>
      </c>
      <c r="AW329" s="14" t="s">
        <v>33</v>
      </c>
      <c r="AX329" s="14" t="s">
        <v>72</v>
      </c>
      <c r="AY329" s="250" t="s">
        <v>111</v>
      </c>
    </row>
    <row r="330" s="14" customFormat="1">
      <c r="A330" s="14"/>
      <c r="B330" s="240"/>
      <c r="C330" s="241"/>
      <c r="D330" s="231" t="s">
        <v>168</v>
      </c>
      <c r="E330" s="242" t="s">
        <v>19</v>
      </c>
      <c r="F330" s="243" t="s">
        <v>293</v>
      </c>
      <c r="G330" s="241"/>
      <c r="H330" s="244">
        <v>-46.463000000000001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168</v>
      </c>
      <c r="AU330" s="250" t="s">
        <v>82</v>
      </c>
      <c r="AV330" s="14" t="s">
        <v>82</v>
      </c>
      <c r="AW330" s="14" t="s">
        <v>33</v>
      </c>
      <c r="AX330" s="14" t="s">
        <v>72</v>
      </c>
      <c r="AY330" s="250" t="s">
        <v>111</v>
      </c>
    </row>
    <row r="331" s="14" customFormat="1">
      <c r="A331" s="14"/>
      <c r="B331" s="240"/>
      <c r="C331" s="241"/>
      <c r="D331" s="231" t="s">
        <v>168</v>
      </c>
      <c r="E331" s="242" t="s">
        <v>19</v>
      </c>
      <c r="F331" s="243" t="s">
        <v>272</v>
      </c>
      <c r="G331" s="241"/>
      <c r="H331" s="244">
        <v>-13.199999999999999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168</v>
      </c>
      <c r="AU331" s="250" t="s">
        <v>82</v>
      </c>
      <c r="AV331" s="14" t="s">
        <v>82</v>
      </c>
      <c r="AW331" s="14" t="s">
        <v>33</v>
      </c>
      <c r="AX331" s="14" t="s">
        <v>72</v>
      </c>
      <c r="AY331" s="250" t="s">
        <v>111</v>
      </c>
    </row>
    <row r="332" s="14" customFormat="1">
      <c r="A332" s="14"/>
      <c r="B332" s="240"/>
      <c r="C332" s="241"/>
      <c r="D332" s="231" t="s">
        <v>168</v>
      </c>
      <c r="E332" s="242" t="s">
        <v>19</v>
      </c>
      <c r="F332" s="243" t="s">
        <v>201</v>
      </c>
      <c r="G332" s="241"/>
      <c r="H332" s="244">
        <v>0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168</v>
      </c>
      <c r="AU332" s="250" t="s">
        <v>82</v>
      </c>
      <c r="AV332" s="14" t="s">
        <v>82</v>
      </c>
      <c r="AW332" s="14" t="s">
        <v>33</v>
      </c>
      <c r="AX332" s="14" t="s">
        <v>72</v>
      </c>
      <c r="AY332" s="250" t="s">
        <v>111</v>
      </c>
    </row>
    <row r="333" s="15" customFormat="1">
      <c r="A333" s="15"/>
      <c r="B333" s="251"/>
      <c r="C333" s="252"/>
      <c r="D333" s="231" t="s">
        <v>168</v>
      </c>
      <c r="E333" s="253" t="s">
        <v>19</v>
      </c>
      <c r="F333" s="254" t="s">
        <v>240</v>
      </c>
      <c r="G333" s="252"/>
      <c r="H333" s="255">
        <v>234.28800000000001</v>
      </c>
      <c r="I333" s="256"/>
      <c r="J333" s="252"/>
      <c r="K333" s="252"/>
      <c r="L333" s="257"/>
      <c r="M333" s="258"/>
      <c r="N333" s="259"/>
      <c r="O333" s="259"/>
      <c r="P333" s="259"/>
      <c r="Q333" s="259"/>
      <c r="R333" s="259"/>
      <c r="S333" s="259"/>
      <c r="T333" s="260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1" t="s">
        <v>168</v>
      </c>
      <c r="AU333" s="261" t="s">
        <v>82</v>
      </c>
      <c r="AV333" s="15" t="s">
        <v>125</v>
      </c>
      <c r="AW333" s="15" t="s">
        <v>33</v>
      </c>
      <c r="AX333" s="15" t="s">
        <v>72</v>
      </c>
      <c r="AY333" s="261" t="s">
        <v>111</v>
      </c>
    </row>
    <row r="334" s="14" customFormat="1">
      <c r="A334" s="14"/>
      <c r="B334" s="240"/>
      <c r="C334" s="241"/>
      <c r="D334" s="231" t="s">
        <v>168</v>
      </c>
      <c r="E334" s="242" t="s">
        <v>19</v>
      </c>
      <c r="F334" s="243" t="s">
        <v>201</v>
      </c>
      <c r="G334" s="241"/>
      <c r="H334" s="244">
        <v>0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168</v>
      </c>
      <c r="AU334" s="250" t="s">
        <v>82</v>
      </c>
      <c r="AV334" s="14" t="s">
        <v>82</v>
      </c>
      <c r="AW334" s="14" t="s">
        <v>33</v>
      </c>
      <c r="AX334" s="14" t="s">
        <v>72</v>
      </c>
      <c r="AY334" s="250" t="s">
        <v>111</v>
      </c>
    </row>
    <row r="335" s="14" customFormat="1">
      <c r="A335" s="14"/>
      <c r="B335" s="240"/>
      <c r="C335" s="241"/>
      <c r="D335" s="231" t="s">
        <v>168</v>
      </c>
      <c r="E335" s="242" t="s">
        <v>19</v>
      </c>
      <c r="F335" s="243" t="s">
        <v>294</v>
      </c>
      <c r="G335" s="241"/>
      <c r="H335" s="244">
        <v>20.800000000000001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168</v>
      </c>
      <c r="AU335" s="250" t="s">
        <v>82</v>
      </c>
      <c r="AV335" s="14" t="s">
        <v>82</v>
      </c>
      <c r="AW335" s="14" t="s">
        <v>33</v>
      </c>
      <c r="AX335" s="14" t="s">
        <v>72</v>
      </c>
      <c r="AY335" s="250" t="s">
        <v>111</v>
      </c>
    </row>
    <row r="336" s="14" customFormat="1">
      <c r="A336" s="14"/>
      <c r="B336" s="240"/>
      <c r="C336" s="241"/>
      <c r="D336" s="231" t="s">
        <v>168</v>
      </c>
      <c r="E336" s="242" t="s">
        <v>19</v>
      </c>
      <c r="F336" s="243" t="s">
        <v>295</v>
      </c>
      <c r="G336" s="241"/>
      <c r="H336" s="244">
        <v>17.120000000000001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168</v>
      </c>
      <c r="AU336" s="250" t="s">
        <v>82</v>
      </c>
      <c r="AV336" s="14" t="s">
        <v>82</v>
      </c>
      <c r="AW336" s="14" t="s">
        <v>33</v>
      </c>
      <c r="AX336" s="14" t="s">
        <v>72</v>
      </c>
      <c r="AY336" s="250" t="s">
        <v>111</v>
      </c>
    </row>
    <row r="337" s="14" customFormat="1">
      <c r="A337" s="14"/>
      <c r="B337" s="240"/>
      <c r="C337" s="241"/>
      <c r="D337" s="231" t="s">
        <v>168</v>
      </c>
      <c r="E337" s="242" t="s">
        <v>19</v>
      </c>
      <c r="F337" s="243" t="s">
        <v>201</v>
      </c>
      <c r="G337" s="241"/>
      <c r="H337" s="244">
        <v>0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168</v>
      </c>
      <c r="AU337" s="250" t="s">
        <v>82</v>
      </c>
      <c r="AV337" s="14" t="s">
        <v>82</v>
      </c>
      <c r="AW337" s="14" t="s">
        <v>33</v>
      </c>
      <c r="AX337" s="14" t="s">
        <v>72</v>
      </c>
      <c r="AY337" s="250" t="s">
        <v>111</v>
      </c>
    </row>
    <row r="338" s="15" customFormat="1">
      <c r="A338" s="15"/>
      <c r="B338" s="251"/>
      <c r="C338" s="252"/>
      <c r="D338" s="231" t="s">
        <v>168</v>
      </c>
      <c r="E338" s="253" t="s">
        <v>19</v>
      </c>
      <c r="F338" s="254" t="s">
        <v>296</v>
      </c>
      <c r="G338" s="252"/>
      <c r="H338" s="255">
        <v>37.920000000000002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61" t="s">
        <v>168</v>
      </c>
      <c r="AU338" s="261" t="s">
        <v>82</v>
      </c>
      <c r="AV338" s="15" t="s">
        <v>125</v>
      </c>
      <c r="AW338" s="15" t="s">
        <v>33</v>
      </c>
      <c r="AX338" s="15" t="s">
        <v>72</v>
      </c>
      <c r="AY338" s="261" t="s">
        <v>111</v>
      </c>
    </row>
    <row r="339" s="14" customFormat="1">
      <c r="A339" s="14"/>
      <c r="B339" s="240"/>
      <c r="C339" s="241"/>
      <c r="D339" s="231" t="s">
        <v>168</v>
      </c>
      <c r="E339" s="242" t="s">
        <v>19</v>
      </c>
      <c r="F339" s="243" t="s">
        <v>201</v>
      </c>
      <c r="G339" s="241"/>
      <c r="H339" s="244">
        <v>0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168</v>
      </c>
      <c r="AU339" s="250" t="s">
        <v>82</v>
      </c>
      <c r="AV339" s="14" t="s">
        <v>82</v>
      </c>
      <c r="AW339" s="14" t="s">
        <v>33</v>
      </c>
      <c r="AX339" s="14" t="s">
        <v>72</v>
      </c>
      <c r="AY339" s="250" t="s">
        <v>111</v>
      </c>
    </row>
    <row r="340" s="16" customFormat="1">
      <c r="A340" s="16"/>
      <c r="B340" s="262"/>
      <c r="C340" s="263"/>
      <c r="D340" s="231" t="s">
        <v>168</v>
      </c>
      <c r="E340" s="264" t="s">
        <v>19</v>
      </c>
      <c r="F340" s="265" t="s">
        <v>241</v>
      </c>
      <c r="G340" s="263"/>
      <c r="H340" s="266">
        <v>644.07100000000003</v>
      </c>
      <c r="I340" s="267"/>
      <c r="J340" s="263"/>
      <c r="K340" s="263"/>
      <c r="L340" s="268"/>
      <c r="M340" s="269"/>
      <c r="N340" s="270"/>
      <c r="O340" s="270"/>
      <c r="P340" s="270"/>
      <c r="Q340" s="270"/>
      <c r="R340" s="270"/>
      <c r="S340" s="270"/>
      <c r="T340" s="27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72" t="s">
        <v>168</v>
      </c>
      <c r="AU340" s="272" t="s">
        <v>82</v>
      </c>
      <c r="AV340" s="16" t="s">
        <v>130</v>
      </c>
      <c r="AW340" s="16" t="s">
        <v>33</v>
      </c>
      <c r="AX340" s="16" t="s">
        <v>80</v>
      </c>
      <c r="AY340" s="272" t="s">
        <v>111</v>
      </c>
    </row>
    <row r="341" s="2" customFormat="1" ht="16.5" customHeight="1">
      <c r="A341" s="41"/>
      <c r="B341" s="42"/>
      <c r="C341" s="199" t="s">
        <v>301</v>
      </c>
      <c r="D341" s="199" t="s">
        <v>112</v>
      </c>
      <c r="E341" s="200" t="s">
        <v>178</v>
      </c>
      <c r="F341" s="201" t="s">
        <v>302</v>
      </c>
      <c r="G341" s="202" t="s">
        <v>182</v>
      </c>
      <c r="H341" s="203">
        <v>644.07100000000003</v>
      </c>
      <c r="I341" s="204"/>
      <c r="J341" s="205">
        <f>ROUND(I341*H341,2)</f>
        <v>0</v>
      </c>
      <c r="K341" s="201" t="s">
        <v>19</v>
      </c>
      <c r="L341" s="47"/>
      <c r="M341" s="206" t="s">
        <v>19</v>
      </c>
      <c r="N341" s="207" t="s">
        <v>43</v>
      </c>
      <c r="O341" s="87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0" t="s">
        <v>130</v>
      </c>
      <c r="AT341" s="210" t="s">
        <v>112</v>
      </c>
      <c r="AU341" s="210" t="s">
        <v>82</v>
      </c>
      <c r="AY341" s="20" t="s">
        <v>111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20" t="s">
        <v>80</v>
      </c>
      <c r="BK341" s="211">
        <f>ROUND(I341*H341,2)</f>
        <v>0</v>
      </c>
      <c r="BL341" s="20" t="s">
        <v>130</v>
      </c>
      <c r="BM341" s="210" t="s">
        <v>303</v>
      </c>
    </row>
    <row r="342" s="14" customFormat="1">
      <c r="A342" s="14"/>
      <c r="B342" s="240"/>
      <c r="C342" s="241"/>
      <c r="D342" s="231" t="s">
        <v>168</v>
      </c>
      <c r="E342" s="242" t="s">
        <v>19</v>
      </c>
      <c r="F342" s="243" t="s">
        <v>254</v>
      </c>
      <c r="G342" s="241"/>
      <c r="H342" s="244">
        <v>223.398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168</v>
      </c>
      <c r="AU342" s="250" t="s">
        <v>82</v>
      </c>
      <c r="AV342" s="14" t="s">
        <v>82</v>
      </c>
      <c r="AW342" s="14" t="s">
        <v>33</v>
      </c>
      <c r="AX342" s="14" t="s">
        <v>72</v>
      </c>
      <c r="AY342" s="250" t="s">
        <v>111</v>
      </c>
    </row>
    <row r="343" s="14" customFormat="1">
      <c r="A343" s="14"/>
      <c r="B343" s="240"/>
      <c r="C343" s="241"/>
      <c r="D343" s="231" t="s">
        <v>168</v>
      </c>
      <c r="E343" s="242" t="s">
        <v>19</v>
      </c>
      <c r="F343" s="243" t="s">
        <v>201</v>
      </c>
      <c r="G343" s="241"/>
      <c r="H343" s="244">
        <v>0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168</v>
      </c>
      <c r="AU343" s="250" t="s">
        <v>82</v>
      </c>
      <c r="AV343" s="14" t="s">
        <v>82</v>
      </c>
      <c r="AW343" s="14" t="s">
        <v>33</v>
      </c>
      <c r="AX343" s="14" t="s">
        <v>72</v>
      </c>
      <c r="AY343" s="250" t="s">
        <v>111</v>
      </c>
    </row>
    <row r="344" s="14" customFormat="1">
      <c r="A344" s="14"/>
      <c r="B344" s="240"/>
      <c r="C344" s="241"/>
      <c r="D344" s="231" t="s">
        <v>168</v>
      </c>
      <c r="E344" s="242" t="s">
        <v>19</v>
      </c>
      <c r="F344" s="243" t="s">
        <v>255</v>
      </c>
      <c r="G344" s="241"/>
      <c r="H344" s="244">
        <v>-22.050000000000001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168</v>
      </c>
      <c r="AU344" s="250" t="s">
        <v>82</v>
      </c>
      <c r="AV344" s="14" t="s">
        <v>82</v>
      </c>
      <c r="AW344" s="14" t="s">
        <v>33</v>
      </c>
      <c r="AX344" s="14" t="s">
        <v>72</v>
      </c>
      <c r="AY344" s="250" t="s">
        <v>111</v>
      </c>
    </row>
    <row r="345" s="14" customFormat="1">
      <c r="A345" s="14"/>
      <c r="B345" s="240"/>
      <c r="C345" s="241"/>
      <c r="D345" s="231" t="s">
        <v>168</v>
      </c>
      <c r="E345" s="242" t="s">
        <v>19</v>
      </c>
      <c r="F345" s="243" t="s">
        <v>256</v>
      </c>
      <c r="G345" s="241"/>
      <c r="H345" s="244">
        <v>-18.48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168</v>
      </c>
      <c r="AU345" s="250" t="s">
        <v>82</v>
      </c>
      <c r="AV345" s="14" t="s">
        <v>82</v>
      </c>
      <c r="AW345" s="14" t="s">
        <v>33</v>
      </c>
      <c r="AX345" s="14" t="s">
        <v>72</v>
      </c>
      <c r="AY345" s="250" t="s">
        <v>111</v>
      </c>
    </row>
    <row r="346" s="14" customFormat="1">
      <c r="A346" s="14"/>
      <c r="B346" s="240"/>
      <c r="C346" s="241"/>
      <c r="D346" s="231" t="s">
        <v>168</v>
      </c>
      <c r="E346" s="242" t="s">
        <v>19</v>
      </c>
      <c r="F346" s="243" t="s">
        <v>257</v>
      </c>
      <c r="G346" s="241"/>
      <c r="H346" s="244">
        <v>-26.422000000000001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168</v>
      </c>
      <c r="AU346" s="250" t="s">
        <v>82</v>
      </c>
      <c r="AV346" s="14" t="s">
        <v>82</v>
      </c>
      <c r="AW346" s="14" t="s">
        <v>33</v>
      </c>
      <c r="AX346" s="14" t="s">
        <v>72</v>
      </c>
      <c r="AY346" s="250" t="s">
        <v>111</v>
      </c>
    </row>
    <row r="347" s="14" customFormat="1">
      <c r="A347" s="14"/>
      <c r="B347" s="240"/>
      <c r="C347" s="241"/>
      <c r="D347" s="231" t="s">
        <v>168</v>
      </c>
      <c r="E347" s="242" t="s">
        <v>19</v>
      </c>
      <c r="F347" s="243" t="s">
        <v>201</v>
      </c>
      <c r="G347" s="241"/>
      <c r="H347" s="244">
        <v>0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168</v>
      </c>
      <c r="AU347" s="250" t="s">
        <v>82</v>
      </c>
      <c r="AV347" s="14" t="s">
        <v>82</v>
      </c>
      <c r="AW347" s="14" t="s">
        <v>33</v>
      </c>
      <c r="AX347" s="14" t="s">
        <v>72</v>
      </c>
      <c r="AY347" s="250" t="s">
        <v>111</v>
      </c>
    </row>
    <row r="348" s="14" customFormat="1">
      <c r="A348" s="14"/>
      <c r="B348" s="240"/>
      <c r="C348" s="241"/>
      <c r="D348" s="231" t="s">
        <v>168</v>
      </c>
      <c r="E348" s="242" t="s">
        <v>19</v>
      </c>
      <c r="F348" s="243" t="s">
        <v>258</v>
      </c>
      <c r="G348" s="241"/>
      <c r="H348" s="244">
        <v>-8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168</v>
      </c>
      <c r="AU348" s="250" t="s">
        <v>82</v>
      </c>
      <c r="AV348" s="14" t="s">
        <v>82</v>
      </c>
      <c r="AW348" s="14" t="s">
        <v>33</v>
      </c>
      <c r="AX348" s="14" t="s">
        <v>72</v>
      </c>
      <c r="AY348" s="250" t="s">
        <v>111</v>
      </c>
    </row>
    <row r="349" s="14" customFormat="1">
      <c r="A349" s="14"/>
      <c r="B349" s="240"/>
      <c r="C349" s="241"/>
      <c r="D349" s="231" t="s">
        <v>168</v>
      </c>
      <c r="E349" s="242" t="s">
        <v>19</v>
      </c>
      <c r="F349" s="243" t="s">
        <v>259</v>
      </c>
      <c r="G349" s="241"/>
      <c r="H349" s="244">
        <v>-5.2999999999999998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168</v>
      </c>
      <c r="AU349" s="250" t="s">
        <v>82</v>
      </c>
      <c r="AV349" s="14" t="s">
        <v>82</v>
      </c>
      <c r="AW349" s="14" t="s">
        <v>33</v>
      </c>
      <c r="AX349" s="14" t="s">
        <v>72</v>
      </c>
      <c r="AY349" s="250" t="s">
        <v>111</v>
      </c>
    </row>
    <row r="350" s="14" customFormat="1">
      <c r="A350" s="14"/>
      <c r="B350" s="240"/>
      <c r="C350" s="241"/>
      <c r="D350" s="231" t="s">
        <v>168</v>
      </c>
      <c r="E350" s="242" t="s">
        <v>19</v>
      </c>
      <c r="F350" s="243" t="s">
        <v>260</v>
      </c>
      <c r="G350" s="241"/>
      <c r="H350" s="244">
        <v>-7.2000000000000002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168</v>
      </c>
      <c r="AU350" s="250" t="s">
        <v>82</v>
      </c>
      <c r="AV350" s="14" t="s">
        <v>82</v>
      </c>
      <c r="AW350" s="14" t="s">
        <v>33</v>
      </c>
      <c r="AX350" s="14" t="s">
        <v>72</v>
      </c>
      <c r="AY350" s="250" t="s">
        <v>111</v>
      </c>
    </row>
    <row r="351" s="14" customFormat="1">
      <c r="A351" s="14"/>
      <c r="B351" s="240"/>
      <c r="C351" s="241"/>
      <c r="D351" s="231" t="s">
        <v>168</v>
      </c>
      <c r="E351" s="242" t="s">
        <v>19</v>
      </c>
      <c r="F351" s="243" t="s">
        <v>261</v>
      </c>
      <c r="G351" s="241"/>
      <c r="H351" s="244">
        <v>-13.44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168</v>
      </c>
      <c r="AU351" s="250" t="s">
        <v>82</v>
      </c>
      <c r="AV351" s="14" t="s">
        <v>82</v>
      </c>
      <c r="AW351" s="14" t="s">
        <v>33</v>
      </c>
      <c r="AX351" s="14" t="s">
        <v>72</v>
      </c>
      <c r="AY351" s="250" t="s">
        <v>111</v>
      </c>
    </row>
    <row r="352" s="14" customFormat="1">
      <c r="A352" s="14"/>
      <c r="B352" s="240"/>
      <c r="C352" s="241"/>
      <c r="D352" s="231" t="s">
        <v>168</v>
      </c>
      <c r="E352" s="242" t="s">
        <v>19</v>
      </c>
      <c r="F352" s="243" t="s">
        <v>262</v>
      </c>
      <c r="G352" s="241"/>
      <c r="H352" s="244">
        <v>-1.962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168</v>
      </c>
      <c r="AU352" s="250" t="s">
        <v>82</v>
      </c>
      <c r="AV352" s="14" t="s">
        <v>82</v>
      </c>
      <c r="AW352" s="14" t="s">
        <v>33</v>
      </c>
      <c r="AX352" s="14" t="s">
        <v>72</v>
      </c>
      <c r="AY352" s="250" t="s">
        <v>111</v>
      </c>
    </row>
    <row r="353" s="14" customFormat="1">
      <c r="A353" s="14"/>
      <c r="B353" s="240"/>
      <c r="C353" s="241"/>
      <c r="D353" s="231" t="s">
        <v>168</v>
      </c>
      <c r="E353" s="242" t="s">
        <v>19</v>
      </c>
      <c r="F353" s="243" t="s">
        <v>201</v>
      </c>
      <c r="G353" s="241"/>
      <c r="H353" s="244">
        <v>0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168</v>
      </c>
      <c r="AU353" s="250" t="s">
        <v>82</v>
      </c>
      <c r="AV353" s="14" t="s">
        <v>82</v>
      </c>
      <c r="AW353" s="14" t="s">
        <v>33</v>
      </c>
      <c r="AX353" s="14" t="s">
        <v>72</v>
      </c>
      <c r="AY353" s="250" t="s">
        <v>111</v>
      </c>
    </row>
    <row r="354" s="15" customFormat="1">
      <c r="A354" s="15"/>
      <c r="B354" s="251"/>
      <c r="C354" s="252"/>
      <c r="D354" s="231" t="s">
        <v>168</v>
      </c>
      <c r="E354" s="253" t="s">
        <v>19</v>
      </c>
      <c r="F354" s="254" t="s">
        <v>207</v>
      </c>
      <c r="G354" s="252"/>
      <c r="H354" s="255">
        <v>120.544</v>
      </c>
      <c r="I354" s="256"/>
      <c r="J354" s="252"/>
      <c r="K354" s="252"/>
      <c r="L354" s="257"/>
      <c r="M354" s="258"/>
      <c r="N354" s="259"/>
      <c r="O354" s="259"/>
      <c r="P354" s="259"/>
      <c r="Q354" s="259"/>
      <c r="R354" s="259"/>
      <c r="S354" s="259"/>
      <c r="T354" s="260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61" t="s">
        <v>168</v>
      </c>
      <c r="AU354" s="261" t="s">
        <v>82</v>
      </c>
      <c r="AV354" s="15" t="s">
        <v>125</v>
      </c>
      <c r="AW354" s="15" t="s">
        <v>33</v>
      </c>
      <c r="AX354" s="15" t="s">
        <v>72</v>
      </c>
      <c r="AY354" s="261" t="s">
        <v>111</v>
      </c>
    </row>
    <row r="355" s="14" customFormat="1">
      <c r="A355" s="14"/>
      <c r="B355" s="240"/>
      <c r="C355" s="241"/>
      <c r="D355" s="231" t="s">
        <v>168</v>
      </c>
      <c r="E355" s="242" t="s">
        <v>19</v>
      </c>
      <c r="F355" s="243" t="s">
        <v>201</v>
      </c>
      <c r="G355" s="241"/>
      <c r="H355" s="244">
        <v>0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168</v>
      </c>
      <c r="AU355" s="250" t="s">
        <v>82</v>
      </c>
      <c r="AV355" s="14" t="s">
        <v>82</v>
      </c>
      <c r="AW355" s="14" t="s">
        <v>33</v>
      </c>
      <c r="AX355" s="14" t="s">
        <v>72</v>
      </c>
      <c r="AY355" s="250" t="s">
        <v>111</v>
      </c>
    </row>
    <row r="356" s="14" customFormat="1">
      <c r="A356" s="14"/>
      <c r="B356" s="240"/>
      <c r="C356" s="241"/>
      <c r="D356" s="231" t="s">
        <v>168</v>
      </c>
      <c r="E356" s="242" t="s">
        <v>19</v>
      </c>
      <c r="F356" s="243" t="s">
        <v>263</v>
      </c>
      <c r="G356" s="241"/>
      <c r="H356" s="244">
        <v>167.09800000000001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168</v>
      </c>
      <c r="AU356" s="250" t="s">
        <v>82</v>
      </c>
      <c r="AV356" s="14" t="s">
        <v>82</v>
      </c>
      <c r="AW356" s="14" t="s">
        <v>33</v>
      </c>
      <c r="AX356" s="14" t="s">
        <v>72</v>
      </c>
      <c r="AY356" s="250" t="s">
        <v>111</v>
      </c>
    </row>
    <row r="357" s="14" customFormat="1">
      <c r="A357" s="14"/>
      <c r="B357" s="240"/>
      <c r="C357" s="241"/>
      <c r="D357" s="231" t="s">
        <v>168</v>
      </c>
      <c r="E357" s="242" t="s">
        <v>19</v>
      </c>
      <c r="F357" s="243" t="s">
        <v>201</v>
      </c>
      <c r="G357" s="241"/>
      <c r="H357" s="244">
        <v>0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168</v>
      </c>
      <c r="AU357" s="250" t="s">
        <v>82</v>
      </c>
      <c r="AV357" s="14" t="s">
        <v>82</v>
      </c>
      <c r="AW357" s="14" t="s">
        <v>33</v>
      </c>
      <c r="AX357" s="14" t="s">
        <v>72</v>
      </c>
      <c r="AY357" s="250" t="s">
        <v>111</v>
      </c>
    </row>
    <row r="358" s="14" customFormat="1">
      <c r="A358" s="14"/>
      <c r="B358" s="240"/>
      <c r="C358" s="241"/>
      <c r="D358" s="231" t="s">
        <v>168</v>
      </c>
      <c r="E358" s="242" t="s">
        <v>19</v>
      </c>
      <c r="F358" s="243" t="s">
        <v>264</v>
      </c>
      <c r="G358" s="241"/>
      <c r="H358" s="244">
        <v>-15.799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168</v>
      </c>
      <c r="AU358" s="250" t="s">
        <v>82</v>
      </c>
      <c r="AV358" s="14" t="s">
        <v>82</v>
      </c>
      <c r="AW358" s="14" t="s">
        <v>33</v>
      </c>
      <c r="AX358" s="14" t="s">
        <v>72</v>
      </c>
      <c r="AY358" s="250" t="s">
        <v>111</v>
      </c>
    </row>
    <row r="359" s="14" customFormat="1">
      <c r="A359" s="14"/>
      <c r="B359" s="240"/>
      <c r="C359" s="241"/>
      <c r="D359" s="231" t="s">
        <v>168</v>
      </c>
      <c r="E359" s="242" t="s">
        <v>19</v>
      </c>
      <c r="F359" s="243" t="s">
        <v>265</v>
      </c>
      <c r="G359" s="241"/>
      <c r="H359" s="244">
        <v>-17.372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168</v>
      </c>
      <c r="AU359" s="250" t="s">
        <v>82</v>
      </c>
      <c r="AV359" s="14" t="s">
        <v>82</v>
      </c>
      <c r="AW359" s="14" t="s">
        <v>33</v>
      </c>
      <c r="AX359" s="14" t="s">
        <v>72</v>
      </c>
      <c r="AY359" s="250" t="s">
        <v>111</v>
      </c>
    </row>
    <row r="360" s="14" customFormat="1">
      <c r="A360" s="14"/>
      <c r="B360" s="240"/>
      <c r="C360" s="241"/>
      <c r="D360" s="231" t="s">
        <v>168</v>
      </c>
      <c r="E360" s="242" t="s">
        <v>19</v>
      </c>
      <c r="F360" s="243" t="s">
        <v>201</v>
      </c>
      <c r="G360" s="241"/>
      <c r="H360" s="244">
        <v>0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168</v>
      </c>
      <c r="AU360" s="250" t="s">
        <v>82</v>
      </c>
      <c r="AV360" s="14" t="s">
        <v>82</v>
      </c>
      <c r="AW360" s="14" t="s">
        <v>33</v>
      </c>
      <c r="AX360" s="14" t="s">
        <v>72</v>
      </c>
      <c r="AY360" s="250" t="s">
        <v>111</v>
      </c>
    </row>
    <row r="361" s="14" customFormat="1">
      <c r="A361" s="14"/>
      <c r="B361" s="240"/>
      <c r="C361" s="241"/>
      <c r="D361" s="231" t="s">
        <v>168</v>
      </c>
      <c r="E361" s="242" t="s">
        <v>19</v>
      </c>
      <c r="F361" s="243" t="s">
        <v>266</v>
      </c>
      <c r="G361" s="241"/>
      <c r="H361" s="244">
        <v>-2.3999999999999999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168</v>
      </c>
      <c r="AU361" s="250" t="s">
        <v>82</v>
      </c>
      <c r="AV361" s="14" t="s">
        <v>82</v>
      </c>
      <c r="AW361" s="14" t="s">
        <v>33</v>
      </c>
      <c r="AX361" s="14" t="s">
        <v>72</v>
      </c>
      <c r="AY361" s="250" t="s">
        <v>111</v>
      </c>
    </row>
    <row r="362" s="14" customFormat="1">
      <c r="A362" s="14"/>
      <c r="B362" s="240"/>
      <c r="C362" s="241"/>
      <c r="D362" s="231" t="s">
        <v>168</v>
      </c>
      <c r="E362" s="242" t="s">
        <v>19</v>
      </c>
      <c r="F362" s="243" t="s">
        <v>267</v>
      </c>
      <c r="G362" s="241"/>
      <c r="H362" s="244">
        <v>-3.3999999999999999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168</v>
      </c>
      <c r="AU362" s="250" t="s">
        <v>82</v>
      </c>
      <c r="AV362" s="14" t="s">
        <v>82</v>
      </c>
      <c r="AW362" s="14" t="s">
        <v>33</v>
      </c>
      <c r="AX362" s="14" t="s">
        <v>72</v>
      </c>
      <c r="AY362" s="250" t="s">
        <v>111</v>
      </c>
    </row>
    <row r="363" s="14" customFormat="1">
      <c r="A363" s="14"/>
      <c r="B363" s="240"/>
      <c r="C363" s="241"/>
      <c r="D363" s="231" t="s">
        <v>168</v>
      </c>
      <c r="E363" s="242" t="s">
        <v>19</v>
      </c>
      <c r="F363" s="243" t="s">
        <v>268</v>
      </c>
      <c r="G363" s="241"/>
      <c r="H363" s="244">
        <v>-1.6000000000000001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0" t="s">
        <v>168</v>
      </c>
      <c r="AU363" s="250" t="s">
        <v>82</v>
      </c>
      <c r="AV363" s="14" t="s">
        <v>82</v>
      </c>
      <c r="AW363" s="14" t="s">
        <v>33</v>
      </c>
      <c r="AX363" s="14" t="s">
        <v>72</v>
      </c>
      <c r="AY363" s="250" t="s">
        <v>111</v>
      </c>
    </row>
    <row r="364" s="14" customFormat="1">
      <c r="A364" s="14"/>
      <c r="B364" s="240"/>
      <c r="C364" s="241"/>
      <c r="D364" s="231" t="s">
        <v>168</v>
      </c>
      <c r="E364" s="242" t="s">
        <v>19</v>
      </c>
      <c r="F364" s="243" t="s">
        <v>269</v>
      </c>
      <c r="G364" s="241"/>
      <c r="H364" s="244">
        <v>-0.25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168</v>
      </c>
      <c r="AU364" s="250" t="s">
        <v>82</v>
      </c>
      <c r="AV364" s="14" t="s">
        <v>82</v>
      </c>
      <c r="AW364" s="14" t="s">
        <v>33</v>
      </c>
      <c r="AX364" s="14" t="s">
        <v>72</v>
      </c>
      <c r="AY364" s="250" t="s">
        <v>111</v>
      </c>
    </row>
    <row r="365" s="14" customFormat="1">
      <c r="A365" s="14"/>
      <c r="B365" s="240"/>
      <c r="C365" s="241"/>
      <c r="D365" s="231" t="s">
        <v>168</v>
      </c>
      <c r="E365" s="242" t="s">
        <v>19</v>
      </c>
      <c r="F365" s="243" t="s">
        <v>270</v>
      </c>
      <c r="G365" s="241"/>
      <c r="H365" s="244">
        <v>-7.8399999999999999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168</v>
      </c>
      <c r="AU365" s="250" t="s">
        <v>82</v>
      </c>
      <c r="AV365" s="14" t="s">
        <v>82</v>
      </c>
      <c r="AW365" s="14" t="s">
        <v>33</v>
      </c>
      <c r="AX365" s="14" t="s">
        <v>72</v>
      </c>
      <c r="AY365" s="250" t="s">
        <v>111</v>
      </c>
    </row>
    <row r="366" s="14" customFormat="1">
      <c r="A366" s="14"/>
      <c r="B366" s="240"/>
      <c r="C366" s="241"/>
      <c r="D366" s="231" t="s">
        <v>168</v>
      </c>
      <c r="E366" s="242" t="s">
        <v>19</v>
      </c>
      <c r="F366" s="243" t="s">
        <v>271</v>
      </c>
      <c r="G366" s="241"/>
      <c r="H366" s="244">
        <v>-2.7999999999999998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168</v>
      </c>
      <c r="AU366" s="250" t="s">
        <v>82</v>
      </c>
      <c r="AV366" s="14" t="s">
        <v>82</v>
      </c>
      <c r="AW366" s="14" t="s">
        <v>33</v>
      </c>
      <c r="AX366" s="14" t="s">
        <v>72</v>
      </c>
      <c r="AY366" s="250" t="s">
        <v>111</v>
      </c>
    </row>
    <row r="367" s="14" customFormat="1">
      <c r="A367" s="14"/>
      <c r="B367" s="240"/>
      <c r="C367" s="241"/>
      <c r="D367" s="231" t="s">
        <v>168</v>
      </c>
      <c r="E367" s="242" t="s">
        <v>19</v>
      </c>
      <c r="F367" s="243" t="s">
        <v>272</v>
      </c>
      <c r="G367" s="241"/>
      <c r="H367" s="244">
        <v>-13.199999999999999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168</v>
      </c>
      <c r="AU367" s="250" t="s">
        <v>82</v>
      </c>
      <c r="AV367" s="14" t="s">
        <v>82</v>
      </c>
      <c r="AW367" s="14" t="s">
        <v>33</v>
      </c>
      <c r="AX367" s="14" t="s">
        <v>72</v>
      </c>
      <c r="AY367" s="250" t="s">
        <v>111</v>
      </c>
    </row>
    <row r="368" s="14" customFormat="1">
      <c r="A368" s="14"/>
      <c r="B368" s="240"/>
      <c r="C368" s="241"/>
      <c r="D368" s="231" t="s">
        <v>168</v>
      </c>
      <c r="E368" s="242" t="s">
        <v>19</v>
      </c>
      <c r="F368" s="243" t="s">
        <v>201</v>
      </c>
      <c r="G368" s="241"/>
      <c r="H368" s="244">
        <v>0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168</v>
      </c>
      <c r="AU368" s="250" t="s">
        <v>82</v>
      </c>
      <c r="AV368" s="14" t="s">
        <v>82</v>
      </c>
      <c r="AW368" s="14" t="s">
        <v>33</v>
      </c>
      <c r="AX368" s="14" t="s">
        <v>72</v>
      </c>
      <c r="AY368" s="250" t="s">
        <v>111</v>
      </c>
    </row>
    <row r="369" s="15" customFormat="1">
      <c r="A369" s="15"/>
      <c r="B369" s="251"/>
      <c r="C369" s="252"/>
      <c r="D369" s="231" t="s">
        <v>168</v>
      </c>
      <c r="E369" s="253" t="s">
        <v>19</v>
      </c>
      <c r="F369" s="254" t="s">
        <v>218</v>
      </c>
      <c r="G369" s="252"/>
      <c r="H369" s="255">
        <v>102.437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1" t="s">
        <v>168</v>
      </c>
      <c r="AU369" s="261" t="s">
        <v>82</v>
      </c>
      <c r="AV369" s="15" t="s">
        <v>125</v>
      </c>
      <c r="AW369" s="15" t="s">
        <v>33</v>
      </c>
      <c r="AX369" s="15" t="s">
        <v>72</v>
      </c>
      <c r="AY369" s="261" t="s">
        <v>111</v>
      </c>
    </row>
    <row r="370" s="14" customFormat="1">
      <c r="A370" s="14"/>
      <c r="B370" s="240"/>
      <c r="C370" s="241"/>
      <c r="D370" s="231" t="s">
        <v>168</v>
      </c>
      <c r="E370" s="242" t="s">
        <v>19</v>
      </c>
      <c r="F370" s="243" t="s">
        <v>201</v>
      </c>
      <c r="G370" s="241"/>
      <c r="H370" s="244">
        <v>0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168</v>
      </c>
      <c r="AU370" s="250" t="s">
        <v>82</v>
      </c>
      <c r="AV370" s="14" t="s">
        <v>82</v>
      </c>
      <c r="AW370" s="14" t="s">
        <v>33</v>
      </c>
      <c r="AX370" s="14" t="s">
        <v>72</v>
      </c>
      <c r="AY370" s="250" t="s">
        <v>111</v>
      </c>
    </row>
    <row r="371" s="14" customFormat="1">
      <c r="A371" s="14"/>
      <c r="B371" s="240"/>
      <c r="C371" s="241"/>
      <c r="D371" s="231" t="s">
        <v>168</v>
      </c>
      <c r="E371" s="242" t="s">
        <v>19</v>
      </c>
      <c r="F371" s="243" t="s">
        <v>273</v>
      </c>
      <c r="G371" s="241"/>
      <c r="H371" s="244">
        <v>209.214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168</v>
      </c>
      <c r="AU371" s="250" t="s">
        <v>82</v>
      </c>
      <c r="AV371" s="14" t="s">
        <v>82</v>
      </c>
      <c r="AW371" s="14" t="s">
        <v>33</v>
      </c>
      <c r="AX371" s="14" t="s">
        <v>72</v>
      </c>
      <c r="AY371" s="250" t="s">
        <v>111</v>
      </c>
    </row>
    <row r="372" s="14" customFormat="1">
      <c r="A372" s="14"/>
      <c r="B372" s="240"/>
      <c r="C372" s="241"/>
      <c r="D372" s="231" t="s">
        <v>168</v>
      </c>
      <c r="E372" s="242" t="s">
        <v>19</v>
      </c>
      <c r="F372" s="243" t="s">
        <v>201</v>
      </c>
      <c r="G372" s="241"/>
      <c r="H372" s="244">
        <v>0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168</v>
      </c>
      <c r="AU372" s="250" t="s">
        <v>82</v>
      </c>
      <c r="AV372" s="14" t="s">
        <v>82</v>
      </c>
      <c r="AW372" s="14" t="s">
        <v>33</v>
      </c>
      <c r="AX372" s="14" t="s">
        <v>72</v>
      </c>
      <c r="AY372" s="250" t="s">
        <v>111</v>
      </c>
    </row>
    <row r="373" s="14" customFormat="1">
      <c r="A373" s="14"/>
      <c r="B373" s="240"/>
      <c r="C373" s="241"/>
      <c r="D373" s="231" t="s">
        <v>168</v>
      </c>
      <c r="E373" s="242" t="s">
        <v>19</v>
      </c>
      <c r="F373" s="243" t="s">
        <v>274</v>
      </c>
      <c r="G373" s="241"/>
      <c r="H373" s="244">
        <v>-8.125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168</v>
      </c>
      <c r="AU373" s="250" t="s">
        <v>82</v>
      </c>
      <c r="AV373" s="14" t="s">
        <v>82</v>
      </c>
      <c r="AW373" s="14" t="s">
        <v>33</v>
      </c>
      <c r="AX373" s="14" t="s">
        <v>72</v>
      </c>
      <c r="AY373" s="250" t="s">
        <v>111</v>
      </c>
    </row>
    <row r="374" s="14" customFormat="1">
      <c r="A374" s="14"/>
      <c r="B374" s="240"/>
      <c r="C374" s="241"/>
      <c r="D374" s="231" t="s">
        <v>168</v>
      </c>
      <c r="E374" s="242" t="s">
        <v>19</v>
      </c>
      <c r="F374" s="243" t="s">
        <v>275</v>
      </c>
      <c r="G374" s="241"/>
      <c r="H374" s="244">
        <v>-6.6399999999999997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168</v>
      </c>
      <c r="AU374" s="250" t="s">
        <v>82</v>
      </c>
      <c r="AV374" s="14" t="s">
        <v>82</v>
      </c>
      <c r="AW374" s="14" t="s">
        <v>33</v>
      </c>
      <c r="AX374" s="14" t="s">
        <v>72</v>
      </c>
      <c r="AY374" s="250" t="s">
        <v>111</v>
      </c>
    </row>
    <row r="375" s="14" customFormat="1">
      <c r="A375" s="14"/>
      <c r="B375" s="240"/>
      <c r="C375" s="241"/>
      <c r="D375" s="231" t="s">
        <v>168</v>
      </c>
      <c r="E375" s="242" t="s">
        <v>19</v>
      </c>
      <c r="F375" s="243" t="s">
        <v>276</v>
      </c>
      <c r="G375" s="241"/>
      <c r="H375" s="244">
        <v>-10.507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168</v>
      </c>
      <c r="AU375" s="250" t="s">
        <v>82</v>
      </c>
      <c r="AV375" s="14" t="s">
        <v>82</v>
      </c>
      <c r="AW375" s="14" t="s">
        <v>33</v>
      </c>
      <c r="AX375" s="14" t="s">
        <v>72</v>
      </c>
      <c r="AY375" s="250" t="s">
        <v>111</v>
      </c>
    </row>
    <row r="376" s="14" customFormat="1">
      <c r="A376" s="14"/>
      <c r="B376" s="240"/>
      <c r="C376" s="241"/>
      <c r="D376" s="231" t="s">
        <v>168</v>
      </c>
      <c r="E376" s="242" t="s">
        <v>19</v>
      </c>
      <c r="F376" s="243" t="s">
        <v>201</v>
      </c>
      <c r="G376" s="241"/>
      <c r="H376" s="244">
        <v>0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168</v>
      </c>
      <c r="AU376" s="250" t="s">
        <v>82</v>
      </c>
      <c r="AV376" s="14" t="s">
        <v>82</v>
      </c>
      <c r="AW376" s="14" t="s">
        <v>33</v>
      </c>
      <c r="AX376" s="14" t="s">
        <v>72</v>
      </c>
      <c r="AY376" s="250" t="s">
        <v>111</v>
      </c>
    </row>
    <row r="377" s="14" customFormat="1">
      <c r="A377" s="14"/>
      <c r="B377" s="240"/>
      <c r="C377" s="241"/>
      <c r="D377" s="231" t="s">
        <v>168</v>
      </c>
      <c r="E377" s="242" t="s">
        <v>19</v>
      </c>
      <c r="F377" s="243" t="s">
        <v>277</v>
      </c>
      <c r="G377" s="241"/>
      <c r="H377" s="244">
        <v>-2.3999999999999999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168</v>
      </c>
      <c r="AU377" s="250" t="s">
        <v>82</v>
      </c>
      <c r="AV377" s="14" t="s">
        <v>82</v>
      </c>
      <c r="AW377" s="14" t="s">
        <v>33</v>
      </c>
      <c r="AX377" s="14" t="s">
        <v>72</v>
      </c>
      <c r="AY377" s="250" t="s">
        <v>111</v>
      </c>
    </row>
    <row r="378" s="14" customFormat="1">
      <c r="A378" s="14"/>
      <c r="B378" s="240"/>
      <c r="C378" s="241"/>
      <c r="D378" s="231" t="s">
        <v>168</v>
      </c>
      <c r="E378" s="242" t="s">
        <v>19</v>
      </c>
      <c r="F378" s="243" t="s">
        <v>278</v>
      </c>
      <c r="G378" s="241"/>
      <c r="H378" s="244">
        <v>-5.5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168</v>
      </c>
      <c r="AU378" s="250" t="s">
        <v>82</v>
      </c>
      <c r="AV378" s="14" t="s">
        <v>82</v>
      </c>
      <c r="AW378" s="14" t="s">
        <v>33</v>
      </c>
      <c r="AX378" s="14" t="s">
        <v>72</v>
      </c>
      <c r="AY378" s="250" t="s">
        <v>111</v>
      </c>
    </row>
    <row r="379" s="14" customFormat="1">
      <c r="A379" s="14"/>
      <c r="B379" s="240"/>
      <c r="C379" s="241"/>
      <c r="D379" s="231" t="s">
        <v>168</v>
      </c>
      <c r="E379" s="242" t="s">
        <v>19</v>
      </c>
      <c r="F379" s="243" t="s">
        <v>279</v>
      </c>
      <c r="G379" s="241"/>
      <c r="H379" s="244">
        <v>-6.5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168</v>
      </c>
      <c r="AU379" s="250" t="s">
        <v>82</v>
      </c>
      <c r="AV379" s="14" t="s">
        <v>82</v>
      </c>
      <c r="AW379" s="14" t="s">
        <v>33</v>
      </c>
      <c r="AX379" s="14" t="s">
        <v>72</v>
      </c>
      <c r="AY379" s="250" t="s">
        <v>111</v>
      </c>
    </row>
    <row r="380" s="14" customFormat="1">
      <c r="A380" s="14"/>
      <c r="B380" s="240"/>
      <c r="C380" s="241"/>
      <c r="D380" s="231" t="s">
        <v>168</v>
      </c>
      <c r="E380" s="242" t="s">
        <v>19</v>
      </c>
      <c r="F380" s="243" t="s">
        <v>280</v>
      </c>
      <c r="G380" s="241"/>
      <c r="H380" s="244">
        <v>-3.2000000000000002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168</v>
      </c>
      <c r="AU380" s="250" t="s">
        <v>82</v>
      </c>
      <c r="AV380" s="14" t="s">
        <v>82</v>
      </c>
      <c r="AW380" s="14" t="s">
        <v>33</v>
      </c>
      <c r="AX380" s="14" t="s">
        <v>72</v>
      </c>
      <c r="AY380" s="250" t="s">
        <v>111</v>
      </c>
    </row>
    <row r="381" s="14" customFormat="1">
      <c r="A381" s="14"/>
      <c r="B381" s="240"/>
      <c r="C381" s="241"/>
      <c r="D381" s="231" t="s">
        <v>168</v>
      </c>
      <c r="E381" s="242" t="s">
        <v>19</v>
      </c>
      <c r="F381" s="243" t="s">
        <v>281</v>
      </c>
      <c r="G381" s="241"/>
      <c r="H381" s="244">
        <v>-5.2000000000000002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168</v>
      </c>
      <c r="AU381" s="250" t="s">
        <v>82</v>
      </c>
      <c r="AV381" s="14" t="s">
        <v>82</v>
      </c>
      <c r="AW381" s="14" t="s">
        <v>33</v>
      </c>
      <c r="AX381" s="14" t="s">
        <v>72</v>
      </c>
      <c r="AY381" s="250" t="s">
        <v>111</v>
      </c>
    </row>
    <row r="382" s="14" customFormat="1">
      <c r="A382" s="14"/>
      <c r="B382" s="240"/>
      <c r="C382" s="241"/>
      <c r="D382" s="231" t="s">
        <v>168</v>
      </c>
      <c r="E382" s="242" t="s">
        <v>19</v>
      </c>
      <c r="F382" s="243" t="s">
        <v>270</v>
      </c>
      <c r="G382" s="241"/>
      <c r="H382" s="244">
        <v>-7.8399999999999999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168</v>
      </c>
      <c r="AU382" s="250" t="s">
        <v>82</v>
      </c>
      <c r="AV382" s="14" t="s">
        <v>82</v>
      </c>
      <c r="AW382" s="14" t="s">
        <v>33</v>
      </c>
      <c r="AX382" s="14" t="s">
        <v>72</v>
      </c>
      <c r="AY382" s="250" t="s">
        <v>111</v>
      </c>
    </row>
    <row r="383" s="14" customFormat="1">
      <c r="A383" s="14"/>
      <c r="B383" s="240"/>
      <c r="C383" s="241"/>
      <c r="D383" s="231" t="s">
        <v>168</v>
      </c>
      <c r="E383" s="242" t="s">
        <v>19</v>
      </c>
      <c r="F383" s="243" t="s">
        <v>282</v>
      </c>
      <c r="G383" s="241"/>
      <c r="H383" s="244">
        <v>-0.78000000000000003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168</v>
      </c>
      <c r="AU383" s="250" t="s">
        <v>82</v>
      </c>
      <c r="AV383" s="14" t="s">
        <v>82</v>
      </c>
      <c r="AW383" s="14" t="s">
        <v>33</v>
      </c>
      <c r="AX383" s="14" t="s">
        <v>72</v>
      </c>
      <c r="AY383" s="250" t="s">
        <v>111</v>
      </c>
    </row>
    <row r="384" s="14" customFormat="1">
      <c r="A384" s="14"/>
      <c r="B384" s="240"/>
      <c r="C384" s="241"/>
      <c r="D384" s="231" t="s">
        <v>168</v>
      </c>
      <c r="E384" s="242" t="s">
        <v>19</v>
      </c>
      <c r="F384" s="243" t="s">
        <v>283</v>
      </c>
      <c r="G384" s="241"/>
      <c r="H384" s="244">
        <v>-3.6400000000000001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168</v>
      </c>
      <c r="AU384" s="250" t="s">
        <v>82</v>
      </c>
      <c r="AV384" s="14" t="s">
        <v>82</v>
      </c>
      <c r="AW384" s="14" t="s">
        <v>33</v>
      </c>
      <c r="AX384" s="14" t="s">
        <v>72</v>
      </c>
      <c r="AY384" s="250" t="s">
        <v>111</v>
      </c>
    </row>
    <row r="385" s="14" customFormat="1">
      <c r="A385" s="14"/>
      <c r="B385" s="240"/>
      <c r="C385" s="241"/>
      <c r="D385" s="231" t="s">
        <v>168</v>
      </c>
      <c r="E385" s="242" t="s">
        <v>19</v>
      </c>
      <c r="F385" s="243" t="s">
        <v>201</v>
      </c>
      <c r="G385" s="241"/>
      <c r="H385" s="244">
        <v>0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168</v>
      </c>
      <c r="AU385" s="250" t="s">
        <v>82</v>
      </c>
      <c r="AV385" s="14" t="s">
        <v>82</v>
      </c>
      <c r="AW385" s="14" t="s">
        <v>33</v>
      </c>
      <c r="AX385" s="14" t="s">
        <v>72</v>
      </c>
      <c r="AY385" s="250" t="s">
        <v>111</v>
      </c>
    </row>
    <row r="386" s="15" customFormat="1">
      <c r="A386" s="15"/>
      <c r="B386" s="251"/>
      <c r="C386" s="252"/>
      <c r="D386" s="231" t="s">
        <v>168</v>
      </c>
      <c r="E386" s="253" t="s">
        <v>19</v>
      </c>
      <c r="F386" s="254" t="s">
        <v>229</v>
      </c>
      <c r="G386" s="252"/>
      <c r="H386" s="255">
        <v>148.88200000000001</v>
      </c>
      <c r="I386" s="256"/>
      <c r="J386" s="252"/>
      <c r="K386" s="252"/>
      <c r="L386" s="257"/>
      <c r="M386" s="258"/>
      <c r="N386" s="259"/>
      <c r="O386" s="259"/>
      <c r="P386" s="259"/>
      <c r="Q386" s="259"/>
      <c r="R386" s="259"/>
      <c r="S386" s="259"/>
      <c r="T386" s="260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1" t="s">
        <v>168</v>
      </c>
      <c r="AU386" s="261" t="s">
        <v>82</v>
      </c>
      <c r="AV386" s="15" t="s">
        <v>125</v>
      </c>
      <c r="AW386" s="15" t="s">
        <v>33</v>
      </c>
      <c r="AX386" s="15" t="s">
        <v>72</v>
      </c>
      <c r="AY386" s="261" t="s">
        <v>111</v>
      </c>
    </row>
    <row r="387" s="14" customFormat="1">
      <c r="A387" s="14"/>
      <c r="B387" s="240"/>
      <c r="C387" s="241"/>
      <c r="D387" s="231" t="s">
        <v>168</v>
      </c>
      <c r="E387" s="242" t="s">
        <v>19</v>
      </c>
      <c r="F387" s="243" t="s">
        <v>201</v>
      </c>
      <c r="G387" s="241"/>
      <c r="H387" s="244">
        <v>0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168</v>
      </c>
      <c r="AU387" s="250" t="s">
        <v>82</v>
      </c>
      <c r="AV387" s="14" t="s">
        <v>82</v>
      </c>
      <c r="AW387" s="14" t="s">
        <v>33</v>
      </c>
      <c r="AX387" s="14" t="s">
        <v>72</v>
      </c>
      <c r="AY387" s="250" t="s">
        <v>111</v>
      </c>
    </row>
    <row r="388" s="14" customFormat="1">
      <c r="A388" s="14"/>
      <c r="B388" s="240"/>
      <c r="C388" s="241"/>
      <c r="D388" s="231" t="s">
        <v>168</v>
      </c>
      <c r="E388" s="242" t="s">
        <v>19</v>
      </c>
      <c r="F388" s="243" t="s">
        <v>284</v>
      </c>
      <c r="G388" s="241"/>
      <c r="H388" s="244">
        <v>435.23200000000003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168</v>
      </c>
      <c r="AU388" s="250" t="s">
        <v>82</v>
      </c>
      <c r="AV388" s="14" t="s">
        <v>82</v>
      </c>
      <c r="AW388" s="14" t="s">
        <v>33</v>
      </c>
      <c r="AX388" s="14" t="s">
        <v>72</v>
      </c>
      <c r="AY388" s="250" t="s">
        <v>111</v>
      </c>
    </row>
    <row r="389" s="14" customFormat="1">
      <c r="A389" s="14"/>
      <c r="B389" s="240"/>
      <c r="C389" s="241"/>
      <c r="D389" s="231" t="s">
        <v>168</v>
      </c>
      <c r="E389" s="242" t="s">
        <v>19</v>
      </c>
      <c r="F389" s="243" t="s">
        <v>201</v>
      </c>
      <c r="G389" s="241"/>
      <c r="H389" s="244">
        <v>0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0" t="s">
        <v>168</v>
      </c>
      <c r="AU389" s="250" t="s">
        <v>82</v>
      </c>
      <c r="AV389" s="14" t="s">
        <v>82</v>
      </c>
      <c r="AW389" s="14" t="s">
        <v>33</v>
      </c>
      <c r="AX389" s="14" t="s">
        <v>72</v>
      </c>
      <c r="AY389" s="250" t="s">
        <v>111</v>
      </c>
    </row>
    <row r="390" s="14" customFormat="1">
      <c r="A390" s="14"/>
      <c r="B390" s="240"/>
      <c r="C390" s="241"/>
      <c r="D390" s="231" t="s">
        <v>168</v>
      </c>
      <c r="E390" s="242" t="s">
        <v>19</v>
      </c>
      <c r="F390" s="243" t="s">
        <v>285</v>
      </c>
      <c r="G390" s="241"/>
      <c r="H390" s="244">
        <v>-3.8500000000000001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0" t="s">
        <v>168</v>
      </c>
      <c r="AU390" s="250" t="s">
        <v>82</v>
      </c>
      <c r="AV390" s="14" t="s">
        <v>82</v>
      </c>
      <c r="AW390" s="14" t="s">
        <v>33</v>
      </c>
      <c r="AX390" s="14" t="s">
        <v>72</v>
      </c>
      <c r="AY390" s="250" t="s">
        <v>111</v>
      </c>
    </row>
    <row r="391" s="14" customFormat="1">
      <c r="A391" s="14"/>
      <c r="B391" s="240"/>
      <c r="C391" s="241"/>
      <c r="D391" s="231" t="s">
        <v>168</v>
      </c>
      <c r="E391" s="242" t="s">
        <v>19</v>
      </c>
      <c r="F391" s="243" t="s">
        <v>286</v>
      </c>
      <c r="G391" s="241"/>
      <c r="H391" s="244">
        <v>-43.649999999999999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168</v>
      </c>
      <c r="AU391" s="250" t="s">
        <v>82</v>
      </c>
      <c r="AV391" s="14" t="s">
        <v>82</v>
      </c>
      <c r="AW391" s="14" t="s">
        <v>33</v>
      </c>
      <c r="AX391" s="14" t="s">
        <v>72</v>
      </c>
      <c r="AY391" s="250" t="s">
        <v>111</v>
      </c>
    </row>
    <row r="392" s="14" customFormat="1">
      <c r="A392" s="14"/>
      <c r="B392" s="240"/>
      <c r="C392" s="241"/>
      <c r="D392" s="231" t="s">
        <v>168</v>
      </c>
      <c r="E392" s="242" t="s">
        <v>19</v>
      </c>
      <c r="F392" s="243" t="s">
        <v>287</v>
      </c>
      <c r="G392" s="241"/>
      <c r="H392" s="244">
        <v>-40.920000000000002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168</v>
      </c>
      <c r="AU392" s="250" t="s">
        <v>82</v>
      </c>
      <c r="AV392" s="14" t="s">
        <v>82</v>
      </c>
      <c r="AW392" s="14" t="s">
        <v>33</v>
      </c>
      <c r="AX392" s="14" t="s">
        <v>72</v>
      </c>
      <c r="AY392" s="250" t="s">
        <v>111</v>
      </c>
    </row>
    <row r="393" s="14" customFormat="1">
      <c r="A393" s="14"/>
      <c r="B393" s="240"/>
      <c r="C393" s="241"/>
      <c r="D393" s="231" t="s">
        <v>168</v>
      </c>
      <c r="E393" s="242" t="s">
        <v>19</v>
      </c>
      <c r="F393" s="243" t="s">
        <v>264</v>
      </c>
      <c r="G393" s="241"/>
      <c r="H393" s="244">
        <v>-15.799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168</v>
      </c>
      <c r="AU393" s="250" t="s">
        <v>82</v>
      </c>
      <c r="AV393" s="14" t="s">
        <v>82</v>
      </c>
      <c r="AW393" s="14" t="s">
        <v>33</v>
      </c>
      <c r="AX393" s="14" t="s">
        <v>72</v>
      </c>
      <c r="AY393" s="250" t="s">
        <v>111</v>
      </c>
    </row>
    <row r="394" s="14" customFormat="1">
      <c r="A394" s="14"/>
      <c r="B394" s="240"/>
      <c r="C394" s="241"/>
      <c r="D394" s="231" t="s">
        <v>168</v>
      </c>
      <c r="E394" s="242" t="s">
        <v>19</v>
      </c>
      <c r="F394" s="243" t="s">
        <v>265</v>
      </c>
      <c r="G394" s="241"/>
      <c r="H394" s="244">
        <v>-17.372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0" t="s">
        <v>168</v>
      </c>
      <c r="AU394" s="250" t="s">
        <v>82</v>
      </c>
      <c r="AV394" s="14" t="s">
        <v>82</v>
      </c>
      <c r="AW394" s="14" t="s">
        <v>33</v>
      </c>
      <c r="AX394" s="14" t="s">
        <v>72</v>
      </c>
      <c r="AY394" s="250" t="s">
        <v>111</v>
      </c>
    </row>
    <row r="395" s="14" customFormat="1">
      <c r="A395" s="14"/>
      <c r="B395" s="240"/>
      <c r="C395" s="241"/>
      <c r="D395" s="231" t="s">
        <v>168</v>
      </c>
      <c r="E395" s="242" t="s">
        <v>19</v>
      </c>
      <c r="F395" s="243" t="s">
        <v>201</v>
      </c>
      <c r="G395" s="241"/>
      <c r="H395" s="244">
        <v>0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168</v>
      </c>
      <c r="AU395" s="250" t="s">
        <v>82</v>
      </c>
      <c r="AV395" s="14" t="s">
        <v>82</v>
      </c>
      <c r="AW395" s="14" t="s">
        <v>33</v>
      </c>
      <c r="AX395" s="14" t="s">
        <v>72</v>
      </c>
      <c r="AY395" s="250" t="s">
        <v>111</v>
      </c>
    </row>
    <row r="396" s="14" customFormat="1">
      <c r="A396" s="14"/>
      <c r="B396" s="240"/>
      <c r="C396" s="241"/>
      <c r="D396" s="231" t="s">
        <v>168</v>
      </c>
      <c r="E396" s="242" t="s">
        <v>19</v>
      </c>
      <c r="F396" s="243" t="s">
        <v>280</v>
      </c>
      <c r="G396" s="241"/>
      <c r="H396" s="244">
        <v>-3.2000000000000002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0" t="s">
        <v>168</v>
      </c>
      <c r="AU396" s="250" t="s">
        <v>82</v>
      </c>
      <c r="AV396" s="14" t="s">
        <v>82</v>
      </c>
      <c r="AW396" s="14" t="s">
        <v>33</v>
      </c>
      <c r="AX396" s="14" t="s">
        <v>72</v>
      </c>
      <c r="AY396" s="250" t="s">
        <v>111</v>
      </c>
    </row>
    <row r="397" s="14" customFormat="1">
      <c r="A397" s="14"/>
      <c r="B397" s="240"/>
      <c r="C397" s="241"/>
      <c r="D397" s="231" t="s">
        <v>168</v>
      </c>
      <c r="E397" s="242" t="s">
        <v>19</v>
      </c>
      <c r="F397" s="243" t="s">
        <v>288</v>
      </c>
      <c r="G397" s="241"/>
      <c r="H397" s="244">
        <v>-3.6499999999999999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168</v>
      </c>
      <c r="AU397" s="250" t="s">
        <v>82</v>
      </c>
      <c r="AV397" s="14" t="s">
        <v>82</v>
      </c>
      <c r="AW397" s="14" t="s">
        <v>33</v>
      </c>
      <c r="AX397" s="14" t="s">
        <v>72</v>
      </c>
      <c r="AY397" s="250" t="s">
        <v>111</v>
      </c>
    </row>
    <row r="398" s="14" customFormat="1">
      <c r="A398" s="14"/>
      <c r="B398" s="240"/>
      <c r="C398" s="241"/>
      <c r="D398" s="231" t="s">
        <v>168</v>
      </c>
      <c r="E398" s="242" t="s">
        <v>19</v>
      </c>
      <c r="F398" s="243" t="s">
        <v>289</v>
      </c>
      <c r="G398" s="241"/>
      <c r="H398" s="244">
        <v>-1.2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0" t="s">
        <v>168</v>
      </c>
      <c r="AU398" s="250" t="s">
        <v>82</v>
      </c>
      <c r="AV398" s="14" t="s">
        <v>82</v>
      </c>
      <c r="AW398" s="14" t="s">
        <v>33</v>
      </c>
      <c r="AX398" s="14" t="s">
        <v>72</v>
      </c>
      <c r="AY398" s="250" t="s">
        <v>111</v>
      </c>
    </row>
    <row r="399" s="14" customFormat="1">
      <c r="A399" s="14"/>
      <c r="B399" s="240"/>
      <c r="C399" s="241"/>
      <c r="D399" s="231" t="s">
        <v>168</v>
      </c>
      <c r="E399" s="242" t="s">
        <v>19</v>
      </c>
      <c r="F399" s="243" t="s">
        <v>290</v>
      </c>
      <c r="G399" s="241"/>
      <c r="H399" s="244">
        <v>-0.12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168</v>
      </c>
      <c r="AU399" s="250" t="s">
        <v>82</v>
      </c>
      <c r="AV399" s="14" t="s">
        <v>82</v>
      </c>
      <c r="AW399" s="14" t="s">
        <v>33</v>
      </c>
      <c r="AX399" s="14" t="s">
        <v>72</v>
      </c>
      <c r="AY399" s="250" t="s">
        <v>111</v>
      </c>
    </row>
    <row r="400" s="14" customFormat="1">
      <c r="A400" s="14"/>
      <c r="B400" s="240"/>
      <c r="C400" s="241"/>
      <c r="D400" s="231" t="s">
        <v>168</v>
      </c>
      <c r="E400" s="242" t="s">
        <v>19</v>
      </c>
      <c r="F400" s="243" t="s">
        <v>291</v>
      </c>
      <c r="G400" s="241"/>
      <c r="H400" s="244">
        <v>-8.4000000000000004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0" t="s">
        <v>168</v>
      </c>
      <c r="AU400" s="250" t="s">
        <v>82</v>
      </c>
      <c r="AV400" s="14" t="s">
        <v>82</v>
      </c>
      <c r="AW400" s="14" t="s">
        <v>33</v>
      </c>
      <c r="AX400" s="14" t="s">
        <v>72</v>
      </c>
      <c r="AY400" s="250" t="s">
        <v>111</v>
      </c>
    </row>
    <row r="401" s="14" customFormat="1">
      <c r="A401" s="14"/>
      <c r="B401" s="240"/>
      <c r="C401" s="241"/>
      <c r="D401" s="231" t="s">
        <v>168</v>
      </c>
      <c r="E401" s="242" t="s">
        <v>19</v>
      </c>
      <c r="F401" s="243" t="s">
        <v>292</v>
      </c>
      <c r="G401" s="241"/>
      <c r="H401" s="244">
        <v>-3.1200000000000001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168</v>
      </c>
      <c r="AU401" s="250" t="s">
        <v>82</v>
      </c>
      <c r="AV401" s="14" t="s">
        <v>82</v>
      </c>
      <c r="AW401" s="14" t="s">
        <v>33</v>
      </c>
      <c r="AX401" s="14" t="s">
        <v>72</v>
      </c>
      <c r="AY401" s="250" t="s">
        <v>111</v>
      </c>
    </row>
    <row r="402" s="14" customFormat="1">
      <c r="A402" s="14"/>
      <c r="B402" s="240"/>
      <c r="C402" s="241"/>
      <c r="D402" s="231" t="s">
        <v>168</v>
      </c>
      <c r="E402" s="242" t="s">
        <v>19</v>
      </c>
      <c r="F402" s="243" t="s">
        <v>201</v>
      </c>
      <c r="G402" s="241"/>
      <c r="H402" s="244">
        <v>0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168</v>
      </c>
      <c r="AU402" s="250" t="s">
        <v>82</v>
      </c>
      <c r="AV402" s="14" t="s">
        <v>82</v>
      </c>
      <c r="AW402" s="14" t="s">
        <v>33</v>
      </c>
      <c r="AX402" s="14" t="s">
        <v>72</v>
      </c>
      <c r="AY402" s="250" t="s">
        <v>111</v>
      </c>
    </row>
    <row r="403" s="14" customFormat="1">
      <c r="A403" s="14"/>
      <c r="B403" s="240"/>
      <c r="C403" s="241"/>
      <c r="D403" s="231" t="s">
        <v>168</v>
      </c>
      <c r="E403" s="242" t="s">
        <v>19</v>
      </c>
      <c r="F403" s="243" t="s">
        <v>293</v>
      </c>
      <c r="G403" s="241"/>
      <c r="H403" s="244">
        <v>-46.463000000000001</v>
      </c>
      <c r="I403" s="245"/>
      <c r="J403" s="241"/>
      <c r="K403" s="241"/>
      <c r="L403" s="246"/>
      <c r="M403" s="247"/>
      <c r="N403" s="248"/>
      <c r="O403" s="248"/>
      <c r="P403" s="248"/>
      <c r="Q403" s="248"/>
      <c r="R403" s="248"/>
      <c r="S403" s="248"/>
      <c r="T403" s="24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0" t="s">
        <v>168</v>
      </c>
      <c r="AU403" s="250" t="s">
        <v>82</v>
      </c>
      <c r="AV403" s="14" t="s">
        <v>82</v>
      </c>
      <c r="AW403" s="14" t="s">
        <v>33</v>
      </c>
      <c r="AX403" s="14" t="s">
        <v>72</v>
      </c>
      <c r="AY403" s="250" t="s">
        <v>111</v>
      </c>
    </row>
    <row r="404" s="14" customFormat="1">
      <c r="A404" s="14"/>
      <c r="B404" s="240"/>
      <c r="C404" s="241"/>
      <c r="D404" s="231" t="s">
        <v>168</v>
      </c>
      <c r="E404" s="242" t="s">
        <v>19</v>
      </c>
      <c r="F404" s="243" t="s">
        <v>272</v>
      </c>
      <c r="G404" s="241"/>
      <c r="H404" s="244">
        <v>-13.199999999999999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168</v>
      </c>
      <c r="AU404" s="250" t="s">
        <v>82</v>
      </c>
      <c r="AV404" s="14" t="s">
        <v>82</v>
      </c>
      <c r="AW404" s="14" t="s">
        <v>33</v>
      </c>
      <c r="AX404" s="14" t="s">
        <v>72</v>
      </c>
      <c r="AY404" s="250" t="s">
        <v>111</v>
      </c>
    </row>
    <row r="405" s="14" customFormat="1">
      <c r="A405" s="14"/>
      <c r="B405" s="240"/>
      <c r="C405" s="241"/>
      <c r="D405" s="231" t="s">
        <v>168</v>
      </c>
      <c r="E405" s="242" t="s">
        <v>19</v>
      </c>
      <c r="F405" s="243" t="s">
        <v>201</v>
      </c>
      <c r="G405" s="241"/>
      <c r="H405" s="244">
        <v>0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168</v>
      </c>
      <c r="AU405" s="250" t="s">
        <v>82</v>
      </c>
      <c r="AV405" s="14" t="s">
        <v>82</v>
      </c>
      <c r="AW405" s="14" t="s">
        <v>33</v>
      </c>
      <c r="AX405" s="14" t="s">
        <v>72</v>
      </c>
      <c r="AY405" s="250" t="s">
        <v>111</v>
      </c>
    </row>
    <row r="406" s="15" customFormat="1">
      <c r="A406" s="15"/>
      <c r="B406" s="251"/>
      <c r="C406" s="252"/>
      <c r="D406" s="231" t="s">
        <v>168</v>
      </c>
      <c r="E406" s="253" t="s">
        <v>19</v>
      </c>
      <c r="F406" s="254" t="s">
        <v>240</v>
      </c>
      <c r="G406" s="252"/>
      <c r="H406" s="255">
        <v>234.28800000000001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168</v>
      </c>
      <c r="AU406" s="261" t="s">
        <v>82</v>
      </c>
      <c r="AV406" s="15" t="s">
        <v>125</v>
      </c>
      <c r="AW406" s="15" t="s">
        <v>33</v>
      </c>
      <c r="AX406" s="15" t="s">
        <v>72</v>
      </c>
      <c r="AY406" s="261" t="s">
        <v>111</v>
      </c>
    </row>
    <row r="407" s="14" customFormat="1">
      <c r="A407" s="14"/>
      <c r="B407" s="240"/>
      <c r="C407" s="241"/>
      <c r="D407" s="231" t="s">
        <v>168</v>
      </c>
      <c r="E407" s="242" t="s">
        <v>19</v>
      </c>
      <c r="F407" s="243" t="s">
        <v>201</v>
      </c>
      <c r="G407" s="241"/>
      <c r="H407" s="244">
        <v>0</v>
      </c>
      <c r="I407" s="245"/>
      <c r="J407" s="241"/>
      <c r="K407" s="241"/>
      <c r="L407" s="246"/>
      <c r="M407" s="247"/>
      <c r="N407" s="248"/>
      <c r="O407" s="248"/>
      <c r="P407" s="248"/>
      <c r="Q407" s="248"/>
      <c r="R407" s="248"/>
      <c r="S407" s="248"/>
      <c r="T407" s="249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0" t="s">
        <v>168</v>
      </c>
      <c r="AU407" s="250" t="s">
        <v>82</v>
      </c>
      <c r="AV407" s="14" t="s">
        <v>82</v>
      </c>
      <c r="AW407" s="14" t="s">
        <v>33</v>
      </c>
      <c r="AX407" s="14" t="s">
        <v>72</v>
      </c>
      <c r="AY407" s="250" t="s">
        <v>111</v>
      </c>
    </row>
    <row r="408" s="14" customFormat="1">
      <c r="A408" s="14"/>
      <c r="B408" s="240"/>
      <c r="C408" s="241"/>
      <c r="D408" s="231" t="s">
        <v>168</v>
      </c>
      <c r="E408" s="242" t="s">
        <v>19</v>
      </c>
      <c r="F408" s="243" t="s">
        <v>294</v>
      </c>
      <c r="G408" s="241"/>
      <c r="H408" s="244">
        <v>20.800000000000001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0" t="s">
        <v>168</v>
      </c>
      <c r="AU408" s="250" t="s">
        <v>82</v>
      </c>
      <c r="AV408" s="14" t="s">
        <v>82</v>
      </c>
      <c r="AW408" s="14" t="s">
        <v>33</v>
      </c>
      <c r="AX408" s="14" t="s">
        <v>72</v>
      </c>
      <c r="AY408" s="250" t="s">
        <v>111</v>
      </c>
    </row>
    <row r="409" s="14" customFormat="1">
      <c r="A409" s="14"/>
      <c r="B409" s="240"/>
      <c r="C409" s="241"/>
      <c r="D409" s="231" t="s">
        <v>168</v>
      </c>
      <c r="E409" s="242" t="s">
        <v>19</v>
      </c>
      <c r="F409" s="243" t="s">
        <v>295</v>
      </c>
      <c r="G409" s="241"/>
      <c r="H409" s="244">
        <v>17.120000000000001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168</v>
      </c>
      <c r="AU409" s="250" t="s">
        <v>82</v>
      </c>
      <c r="AV409" s="14" t="s">
        <v>82</v>
      </c>
      <c r="AW409" s="14" t="s">
        <v>33</v>
      </c>
      <c r="AX409" s="14" t="s">
        <v>72</v>
      </c>
      <c r="AY409" s="250" t="s">
        <v>111</v>
      </c>
    </row>
    <row r="410" s="14" customFormat="1">
      <c r="A410" s="14"/>
      <c r="B410" s="240"/>
      <c r="C410" s="241"/>
      <c r="D410" s="231" t="s">
        <v>168</v>
      </c>
      <c r="E410" s="242" t="s">
        <v>19</v>
      </c>
      <c r="F410" s="243" t="s">
        <v>201</v>
      </c>
      <c r="G410" s="241"/>
      <c r="H410" s="244">
        <v>0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168</v>
      </c>
      <c r="AU410" s="250" t="s">
        <v>82</v>
      </c>
      <c r="AV410" s="14" t="s">
        <v>82</v>
      </c>
      <c r="AW410" s="14" t="s">
        <v>33</v>
      </c>
      <c r="AX410" s="14" t="s">
        <v>72</v>
      </c>
      <c r="AY410" s="250" t="s">
        <v>111</v>
      </c>
    </row>
    <row r="411" s="15" customFormat="1">
      <c r="A411" s="15"/>
      <c r="B411" s="251"/>
      <c r="C411" s="252"/>
      <c r="D411" s="231" t="s">
        <v>168</v>
      </c>
      <c r="E411" s="253" t="s">
        <v>19</v>
      </c>
      <c r="F411" s="254" t="s">
        <v>296</v>
      </c>
      <c r="G411" s="252"/>
      <c r="H411" s="255">
        <v>37.920000000000002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1" t="s">
        <v>168</v>
      </c>
      <c r="AU411" s="261" t="s">
        <v>82</v>
      </c>
      <c r="AV411" s="15" t="s">
        <v>125</v>
      </c>
      <c r="AW411" s="15" t="s">
        <v>33</v>
      </c>
      <c r="AX411" s="15" t="s">
        <v>72</v>
      </c>
      <c r="AY411" s="261" t="s">
        <v>111</v>
      </c>
    </row>
    <row r="412" s="14" customFormat="1">
      <c r="A412" s="14"/>
      <c r="B412" s="240"/>
      <c r="C412" s="241"/>
      <c r="D412" s="231" t="s">
        <v>168</v>
      </c>
      <c r="E412" s="242" t="s">
        <v>19</v>
      </c>
      <c r="F412" s="243" t="s">
        <v>201</v>
      </c>
      <c r="G412" s="241"/>
      <c r="H412" s="244">
        <v>0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168</v>
      </c>
      <c r="AU412" s="250" t="s">
        <v>82</v>
      </c>
      <c r="AV412" s="14" t="s">
        <v>82</v>
      </c>
      <c r="AW412" s="14" t="s">
        <v>33</v>
      </c>
      <c r="AX412" s="14" t="s">
        <v>72</v>
      </c>
      <c r="AY412" s="250" t="s">
        <v>111</v>
      </c>
    </row>
    <row r="413" s="16" customFormat="1">
      <c r="A413" s="16"/>
      <c r="B413" s="262"/>
      <c r="C413" s="263"/>
      <c r="D413" s="231" t="s">
        <v>168</v>
      </c>
      <c r="E413" s="264" t="s">
        <v>19</v>
      </c>
      <c r="F413" s="265" t="s">
        <v>241</v>
      </c>
      <c r="G413" s="263"/>
      <c r="H413" s="266">
        <v>644.07100000000003</v>
      </c>
      <c r="I413" s="267"/>
      <c r="J413" s="263"/>
      <c r="K413" s="263"/>
      <c r="L413" s="268"/>
      <c r="M413" s="269"/>
      <c r="N413" s="270"/>
      <c r="O413" s="270"/>
      <c r="P413" s="270"/>
      <c r="Q413" s="270"/>
      <c r="R413" s="270"/>
      <c r="S413" s="270"/>
      <c r="T413" s="271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72" t="s">
        <v>168</v>
      </c>
      <c r="AU413" s="272" t="s">
        <v>82</v>
      </c>
      <c r="AV413" s="16" t="s">
        <v>130</v>
      </c>
      <c r="AW413" s="16" t="s">
        <v>33</v>
      </c>
      <c r="AX413" s="16" t="s">
        <v>80</v>
      </c>
      <c r="AY413" s="272" t="s">
        <v>111</v>
      </c>
    </row>
    <row r="414" s="11" customFormat="1" ht="22.8" customHeight="1">
      <c r="A414" s="11"/>
      <c r="B414" s="185"/>
      <c r="C414" s="186"/>
      <c r="D414" s="187" t="s">
        <v>71</v>
      </c>
      <c r="E414" s="227" t="s">
        <v>301</v>
      </c>
      <c r="F414" s="227" t="s">
        <v>304</v>
      </c>
      <c r="G414" s="186"/>
      <c r="H414" s="186"/>
      <c r="I414" s="189"/>
      <c r="J414" s="228">
        <f>BK414</f>
        <v>0</v>
      </c>
      <c r="K414" s="186"/>
      <c r="L414" s="191"/>
      <c r="M414" s="192"/>
      <c r="N414" s="193"/>
      <c r="O414" s="193"/>
      <c r="P414" s="194">
        <f>SUM(P415:P422)</f>
        <v>0</v>
      </c>
      <c r="Q414" s="193"/>
      <c r="R414" s="194">
        <f>SUM(R415:R422)</f>
        <v>0.034079999999999999</v>
      </c>
      <c r="S414" s="193"/>
      <c r="T414" s="195">
        <f>SUM(T415:T422)</f>
        <v>0</v>
      </c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R414" s="196" t="s">
        <v>80</v>
      </c>
      <c r="AT414" s="197" t="s">
        <v>71</v>
      </c>
      <c r="AU414" s="197" t="s">
        <v>80</v>
      </c>
      <c r="AY414" s="196" t="s">
        <v>111</v>
      </c>
      <c r="BK414" s="198">
        <f>SUM(BK415:BK422)</f>
        <v>0</v>
      </c>
    </row>
    <row r="415" s="2" customFormat="1" ht="16.5" customHeight="1">
      <c r="A415" s="41"/>
      <c r="B415" s="42"/>
      <c r="C415" s="199" t="s">
        <v>305</v>
      </c>
      <c r="D415" s="199" t="s">
        <v>112</v>
      </c>
      <c r="E415" s="200" t="s">
        <v>306</v>
      </c>
      <c r="F415" s="201" t="s">
        <v>307</v>
      </c>
      <c r="G415" s="202" t="s">
        <v>182</v>
      </c>
      <c r="H415" s="203">
        <v>252.154</v>
      </c>
      <c r="I415" s="204"/>
      <c r="J415" s="205">
        <f>ROUND(I415*H415,2)</f>
        <v>0</v>
      </c>
      <c r="K415" s="201" t="s">
        <v>19</v>
      </c>
      <c r="L415" s="47"/>
      <c r="M415" s="206" t="s">
        <v>19</v>
      </c>
      <c r="N415" s="207" t="s">
        <v>43</v>
      </c>
      <c r="O415" s="87"/>
      <c r="P415" s="208">
        <f>O415*H415</f>
        <v>0</v>
      </c>
      <c r="Q415" s="208">
        <v>0</v>
      </c>
      <c r="R415" s="208">
        <f>Q415*H415</f>
        <v>0</v>
      </c>
      <c r="S415" s="208">
        <v>0</v>
      </c>
      <c r="T415" s="209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0" t="s">
        <v>130</v>
      </c>
      <c r="AT415" s="210" t="s">
        <v>112</v>
      </c>
      <c r="AU415" s="210" t="s">
        <v>82</v>
      </c>
      <c r="AY415" s="20" t="s">
        <v>111</v>
      </c>
      <c r="BE415" s="211">
        <f>IF(N415="základní",J415,0)</f>
        <v>0</v>
      </c>
      <c r="BF415" s="211">
        <f>IF(N415="snížená",J415,0)</f>
        <v>0</v>
      </c>
      <c r="BG415" s="211">
        <f>IF(N415="zákl. přenesená",J415,0)</f>
        <v>0</v>
      </c>
      <c r="BH415" s="211">
        <f>IF(N415="sníž. přenesená",J415,0)</f>
        <v>0</v>
      </c>
      <c r="BI415" s="211">
        <f>IF(N415="nulová",J415,0)</f>
        <v>0</v>
      </c>
      <c r="BJ415" s="20" t="s">
        <v>80</v>
      </c>
      <c r="BK415" s="211">
        <f>ROUND(I415*H415,2)</f>
        <v>0</v>
      </c>
      <c r="BL415" s="20" t="s">
        <v>130</v>
      </c>
      <c r="BM415" s="210" t="s">
        <v>308</v>
      </c>
    </row>
    <row r="416" s="14" customFormat="1">
      <c r="A416" s="14"/>
      <c r="B416" s="240"/>
      <c r="C416" s="241"/>
      <c r="D416" s="231" t="s">
        <v>168</v>
      </c>
      <c r="E416" s="242" t="s">
        <v>19</v>
      </c>
      <c r="F416" s="243" t="s">
        <v>309</v>
      </c>
      <c r="G416" s="241"/>
      <c r="H416" s="244">
        <v>252.154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168</v>
      </c>
      <c r="AU416" s="250" t="s">
        <v>82</v>
      </c>
      <c r="AV416" s="14" t="s">
        <v>82</v>
      </c>
      <c r="AW416" s="14" t="s">
        <v>33</v>
      </c>
      <c r="AX416" s="14" t="s">
        <v>80</v>
      </c>
      <c r="AY416" s="250" t="s">
        <v>111</v>
      </c>
    </row>
    <row r="417" s="2" customFormat="1" ht="16.5" customHeight="1">
      <c r="A417" s="41"/>
      <c r="B417" s="42"/>
      <c r="C417" s="199" t="s">
        <v>310</v>
      </c>
      <c r="D417" s="199" t="s">
        <v>112</v>
      </c>
      <c r="E417" s="200" t="s">
        <v>311</v>
      </c>
      <c r="F417" s="201" t="s">
        <v>312</v>
      </c>
      <c r="G417" s="202" t="s">
        <v>115</v>
      </c>
      <c r="H417" s="203">
        <v>1</v>
      </c>
      <c r="I417" s="204"/>
      <c r="J417" s="205">
        <f>ROUND(I417*H417,2)</f>
        <v>0</v>
      </c>
      <c r="K417" s="201" t="s">
        <v>19</v>
      </c>
      <c r="L417" s="47"/>
      <c r="M417" s="206" t="s">
        <v>19</v>
      </c>
      <c r="N417" s="207" t="s">
        <v>43</v>
      </c>
      <c r="O417" s="87"/>
      <c r="P417" s="208">
        <f>O417*H417</f>
        <v>0</v>
      </c>
      <c r="Q417" s="208">
        <v>0</v>
      </c>
      <c r="R417" s="208">
        <f>Q417*H417</f>
        <v>0</v>
      </c>
      <c r="S417" s="208">
        <v>0</v>
      </c>
      <c r="T417" s="209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10" t="s">
        <v>130</v>
      </c>
      <c r="AT417" s="210" t="s">
        <v>112</v>
      </c>
      <c r="AU417" s="210" t="s">
        <v>82</v>
      </c>
      <c r="AY417" s="20" t="s">
        <v>111</v>
      </c>
      <c r="BE417" s="211">
        <f>IF(N417="základní",J417,0)</f>
        <v>0</v>
      </c>
      <c r="BF417" s="211">
        <f>IF(N417="snížená",J417,0)</f>
        <v>0</v>
      </c>
      <c r="BG417" s="211">
        <f>IF(N417="zákl. přenesená",J417,0)</f>
        <v>0</v>
      </c>
      <c r="BH417" s="211">
        <f>IF(N417="sníž. přenesená",J417,0)</f>
        <v>0</v>
      </c>
      <c r="BI417" s="211">
        <f>IF(N417="nulová",J417,0)</f>
        <v>0</v>
      </c>
      <c r="BJ417" s="20" t="s">
        <v>80</v>
      </c>
      <c r="BK417" s="211">
        <f>ROUND(I417*H417,2)</f>
        <v>0</v>
      </c>
      <c r="BL417" s="20" t="s">
        <v>130</v>
      </c>
      <c r="BM417" s="210" t="s">
        <v>313</v>
      </c>
    </row>
    <row r="418" s="2" customFormat="1" ht="16.5" customHeight="1">
      <c r="A418" s="41"/>
      <c r="B418" s="42"/>
      <c r="C418" s="199" t="s">
        <v>8</v>
      </c>
      <c r="D418" s="199" t="s">
        <v>112</v>
      </c>
      <c r="E418" s="200" t="s">
        <v>314</v>
      </c>
      <c r="F418" s="201" t="s">
        <v>315</v>
      </c>
      <c r="G418" s="202" t="s">
        <v>173</v>
      </c>
      <c r="H418" s="203">
        <v>3</v>
      </c>
      <c r="I418" s="204"/>
      <c r="J418" s="205">
        <f>ROUND(I418*H418,2)</f>
        <v>0</v>
      </c>
      <c r="K418" s="201" t="s">
        <v>116</v>
      </c>
      <c r="L418" s="47"/>
      <c r="M418" s="206" t="s">
        <v>19</v>
      </c>
      <c r="N418" s="207" t="s">
        <v>43</v>
      </c>
      <c r="O418" s="87"/>
      <c r="P418" s="208">
        <f>O418*H418</f>
        <v>0</v>
      </c>
      <c r="Q418" s="208">
        <v>0</v>
      </c>
      <c r="R418" s="208">
        <f>Q418*H418</f>
        <v>0</v>
      </c>
      <c r="S418" s="208">
        <v>0</v>
      </c>
      <c r="T418" s="209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10" t="s">
        <v>130</v>
      </c>
      <c r="AT418" s="210" t="s">
        <v>112</v>
      </c>
      <c r="AU418" s="210" t="s">
        <v>82</v>
      </c>
      <c r="AY418" s="20" t="s">
        <v>111</v>
      </c>
      <c r="BE418" s="211">
        <f>IF(N418="základní",J418,0)</f>
        <v>0</v>
      </c>
      <c r="BF418" s="211">
        <f>IF(N418="snížená",J418,0)</f>
        <v>0</v>
      </c>
      <c r="BG418" s="211">
        <f>IF(N418="zákl. přenesená",J418,0)</f>
        <v>0</v>
      </c>
      <c r="BH418" s="211">
        <f>IF(N418="sníž. přenesená",J418,0)</f>
        <v>0</v>
      </c>
      <c r="BI418" s="211">
        <f>IF(N418="nulová",J418,0)</f>
        <v>0</v>
      </c>
      <c r="BJ418" s="20" t="s">
        <v>80</v>
      </c>
      <c r="BK418" s="211">
        <f>ROUND(I418*H418,2)</f>
        <v>0</v>
      </c>
      <c r="BL418" s="20" t="s">
        <v>130</v>
      </c>
      <c r="BM418" s="210" t="s">
        <v>316</v>
      </c>
    </row>
    <row r="419" s="2" customFormat="1">
      <c r="A419" s="41"/>
      <c r="B419" s="42"/>
      <c r="C419" s="43"/>
      <c r="D419" s="212" t="s">
        <v>119</v>
      </c>
      <c r="E419" s="43"/>
      <c r="F419" s="213" t="s">
        <v>317</v>
      </c>
      <c r="G419" s="43"/>
      <c r="H419" s="43"/>
      <c r="I419" s="214"/>
      <c r="J419" s="43"/>
      <c r="K419" s="43"/>
      <c r="L419" s="47"/>
      <c r="M419" s="215"/>
      <c r="N419" s="216"/>
      <c r="O419" s="87"/>
      <c r="P419" s="87"/>
      <c r="Q419" s="87"/>
      <c r="R419" s="87"/>
      <c r="S419" s="87"/>
      <c r="T419" s="88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20" t="s">
        <v>119</v>
      </c>
      <c r="AU419" s="20" t="s">
        <v>82</v>
      </c>
    </row>
    <row r="420" s="13" customFormat="1">
      <c r="A420" s="13"/>
      <c r="B420" s="229"/>
      <c r="C420" s="230"/>
      <c r="D420" s="231" t="s">
        <v>168</v>
      </c>
      <c r="E420" s="232" t="s">
        <v>19</v>
      </c>
      <c r="F420" s="233" t="s">
        <v>318</v>
      </c>
      <c r="G420" s="230"/>
      <c r="H420" s="232" t="s">
        <v>19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168</v>
      </c>
      <c r="AU420" s="239" t="s">
        <v>82</v>
      </c>
      <c r="AV420" s="13" t="s">
        <v>80</v>
      </c>
      <c r="AW420" s="13" t="s">
        <v>33</v>
      </c>
      <c r="AX420" s="13" t="s">
        <v>72</v>
      </c>
      <c r="AY420" s="239" t="s">
        <v>111</v>
      </c>
    </row>
    <row r="421" s="14" customFormat="1">
      <c r="A421" s="14"/>
      <c r="B421" s="240"/>
      <c r="C421" s="241"/>
      <c r="D421" s="231" t="s">
        <v>168</v>
      </c>
      <c r="E421" s="242" t="s">
        <v>19</v>
      </c>
      <c r="F421" s="243" t="s">
        <v>125</v>
      </c>
      <c r="G421" s="241"/>
      <c r="H421" s="244">
        <v>3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168</v>
      </c>
      <c r="AU421" s="250" t="s">
        <v>82</v>
      </c>
      <c r="AV421" s="14" t="s">
        <v>82</v>
      </c>
      <c r="AW421" s="14" t="s">
        <v>33</v>
      </c>
      <c r="AX421" s="14" t="s">
        <v>80</v>
      </c>
      <c r="AY421" s="250" t="s">
        <v>111</v>
      </c>
    </row>
    <row r="422" s="2" customFormat="1" ht="16.5" customHeight="1">
      <c r="A422" s="41"/>
      <c r="B422" s="42"/>
      <c r="C422" s="199" t="s">
        <v>319</v>
      </c>
      <c r="D422" s="199" t="s">
        <v>112</v>
      </c>
      <c r="E422" s="200" t="s">
        <v>320</v>
      </c>
      <c r="F422" s="201" t="s">
        <v>321</v>
      </c>
      <c r="G422" s="202" t="s">
        <v>173</v>
      </c>
      <c r="H422" s="203">
        <v>3</v>
      </c>
      <c r="I422" s="204"/>
      <c r="J422" s="205">
        <f>ROUND(I422*H422,2)</f>
        <v>0</v>
      </c>
      <c r="K422" s="201" t="s">
        <v>19</v>
      </c>
      <c r="L422" s="47"/>
      <c r="M422" s="206" t="s">
        <v>19</v>
      </c>
      <c r="N422" s="207" t="s">
        <v>43</v>
      </c>
      <c r="O422" s="87"/>
      <c r="P422" s="208">
        <f>O422*H422</f>
        <v>0</v>
      </c>
      <c r="Q422" s="208">
        <v>0.01136</v>
      </c>
      <c r="R422" s="208">
        <f>Q422*H422</f>
        <v>0.034079999999999999</v>
      </c>
      <c r="S422" s="208">
        <v>0</v>
      </c>
      <c r="T422" s="209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0" t="s">
        <v>130</v>
      </c>
      <c r="AT422" s="210" t="s">
        <v>112</v>
      </c>
      <c r="AU422" s="210" t="s">
        <v>82</v>
      </c>
      <c r="AY422" s="20" t="s">
        <v>111</v>
      </c>
      <c r="BE422" s="211">
        <f>IF(N422="základní",J422,0)</f>
        <v>0</v>
      </c>
      <c r="BF422" s="211">
        <f>IF(N422="snížená",J422,0)</f>
        <v>0</v>
      </c>
      <c r="BG422" s="211">
        <f>IF(N422="zákl. přenesená",J422,0)</f>
        <v>0</v>
      </c>
      <c r="BH422" s="211">
        <f>IF(N422="sníž. přenesená",J422,0)</f>
        <v>0</v>
      </c>
      <c r="BI422" s="211">
        <f>IF(N422="nulová",J422,0)</f>
        <v>0</v>
      </c>
      <c r="BJ422" s="20" t="s">
        <v>80</v>
      </c>
      <c r="BK422" s="211">
        <f>ROUND(I422*H422,2)</f>
        <v>0</v>
      </c>
      <c r="BL422" s="20" t="s">
        <v>130</v>
      </c>
      <c r="BM422" s="210" t="s">
        <v>322</v>
      </c>
    </row>
    <row r="423" s="11" customFormat="1" ht="22.8" customHeight="1">
      <c r="A423" s="11"/>
      <c r="B423" s="185"/>
      <c r="C423" s="186"/>
      <c r="D423" s="187" t="s">
        <v>71</v>
      </c>
      <c r="E423" s="227" t="s">
        <v>323</v>
      </c>
      <c r="F423" s="227" t="s">
        <v>324</v>
      </c>
      <c r="G423" s="186"/>
      <c r="H423" s="186"/>
      <c r="I423" s="189"/>
      <c r="J423" s="228">
        <f>BK423</f>
        <v>0</v>
      </c>
      <c r="K423" s="186"/>
      <c r="L423" s="191"/>
      <c r="M423" s="192"/>
      <c r="N423" s="193"/>
      <c r="O423" s="193"/>
      <c r="P423" s="194">
        <f>SUM(P424:P450)</f>
        <v>0</v>
      </c>
      <c r="Q423" s="193"/>
      <c r="R423" s="194">
        <f>SUM(R424:R450)</f>
        <v>0</v>
      </c>
      <c r="S423" s="193"/>
      <c r="T423" s="195">
        <f>SUM(T424:T450)</f>
        <v>0</v>
      </c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R423" s="196" t="s">
        <v>80</v>
      </c>
      <c r="AT423" s="197" t="s">
        <v>71</v>
      </c>
      <c r="AU423" s="197" t="s">
        <v>80</v>
      </c>
      <c r="AY423" s="196" t="s">
        <v>111</v>
      </c>
      <c r="BK423" s="198">
        <f>SUM(BK424:BK450)</f>
        <v>0</v>
      </c>
    </row>
    <row r="424" s="2" customFormat="1" ht="24.15" customHeight="1">
      <c r="A424" s="41"/>
      <c r="B424" s="42"/>
      <c r="C424" s="199" t="s">
        <v>252</v>
      </c>
      <c r="D424" s="199" t="s">
        <v>112</v>
      </c>
      <c r="E424" s="200" t="s">
        <v>325</v>
      </c>
      <c r="F424" s="201" t="s">
        <v>326</v>
      </c>
      <c r="G424" s="202" t="s">
        <v>182</v>
      </c>
      <c r="H424" s="203">
        <v>1325.9000000000001</v>
      </c>
      <c r="I424" s="204"/>
      <c r="J424" s="205">
        <f>ROUND(I424*H424,2)</f>
        <v>0</v>
      </c>
      <c r="K424" s="201" t="s">
        <v>116</v>
      </c>
      <c r="L424" s="47"/>
      <c r="M424" s="206" t="s">
        <v>19</v>
      </c>
      <c r="N424" s="207" t="s">
        <v>43</v>
      </c>
      <c r="O424" s="87"/>
      <c r="P424" s="208">
        <f>O424*H424</f>
        <v>0</v>
      </c>
      <c r="Q424" s="208">
        <v>0</v>
      </c>
      <c r="R424" s="208">
        <f>Q424*H424</f>
        <v>0</v>
      </c>
      <c r="S424" s="208">
        <v>0</v>
      </c>
      <c r="T424" s="209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10" t="s">
        <v>130</v>
      </c>
      <c r="AT424" s="210" t="s">
        <v>112</v>
      </c>
      <c r="AU424" s="210" t="s">
        <v>82</v>
      </c>
      <c r="AY424" s="20" t="s">
        <v>111</v>
      </c>
      <c r="BE424" s="211">
        <f>IF(N424="základní",J424,0)</f>
        <v>0</v>
      </c>
      <c r="BF424" s="211">
        <f>IF(N424="snížená",J424,0)</f>
        <v>0</v>
      </c>
      <c r="BG424" s="211">
        <f>IF(N424="zákl. přenesená",J424,0)</f>
        <v>0</v>
      </c>
      <c r="BH424" s="211">
        <f>IF(N424="sníž. přenesená",J424,0)</f>
        <v>0</v>
      </c>
      <c r="BI424" s="211">
        <f>IF(N424="nulová",J424,0)</f>
        <v>0</v>
      </c>
      <c r="BJ424" s="20" t="s">
        <v>80</v>
      </c>
      <c r="BK424" s="211">
        <f>ROUND(I424*H424,2)</f>
        <v>0</v>
      </c>
      <c r="BL424" s="20" t="s">
        <v>130</v>
      </c>
      <c r="BM424" s="210" t="s">
        <v>327</v>
      </c>
    </row>
    <row r="425" s="2" customFormat="1">
      <c r="A425" s="41"/>
      <c r="B425" s="42"/>
      <c r="C425" s="43"/>
      <c r="D425" s="212" t="s">
        <v>119</v>
      </c>
      <c r="E425" s="43"/>
      <c r="F425" s="213" t="s">
        <v>328</v>
      </c>
      <c r="G425" s="43"/>
      <c r="H425" s="43"/>
      <c r="I425" s="214"/>
      <c r="J425" s="43"/>
      <c r="K425" s="43"/>
      <c r="L425" s="47"/>
      <c r="M425" s="215"/>
      <c r="N425" s="216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119</v>
      </c>
      <c r="AU425" s="20" t="s">
        <v>82</v>
      </c>
    </row>
    <row r="426" s="14" customFormat="1">
      <c r="A426" s="14"/>
      <c r="B426" s="240"/>
      <c r="C426" s="241"/>
      <c r="D426" s="231" t="s">
        <v>168</v>
      </c>
      <c r="E426" s="242" t="s">
        <v>19</v>
      </c>
      <c r="F426" s="243" t="s">
        <v>329</v>
      </c>
      <c r="G426" s="241"/>
      <c r="H426" s="244">
        <v>755.24400000000003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168</v>
      </c>
      <c r="AU426" s="250" t="s">
        <v>82</v>
      </c>
      <c r="AV426" s="14" t="s">
        <v>82</v>
      </c>
      <c r="AW426" s="14" t="s">
        <v>33</v>
      </c>
      <c r="AX426" s="14" t="s">
        <v>72</v>
      </c>
      <c r="AY426" s="250" t="s">
        <v>111</v>
      </c>
    </row>
    <row r="427" s="14" customFormat="1">
      <c r="A427" s="14"/>
      <c r="B427" s="240"/>
      <c r="C427" s="241"/>
      <c r="D427" s="231" t="s">
        <v>168</v>
      </c>
      <c r="E427" s="242" t="s">
        <v>19</v>
      </c>
      <c r="F427" s="243" t="s">
        <v>330</v>
      </c>
      <c r="G427" s="241"/>
      <c r="H427" s="244">
        <v>570.65599999999995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0" t="s">
        <v>168</v>
      </c>
      <c r="AU427" s="250" t="s">
        <v>82</v>
      </c>
      <c r="AV427" s="14" t="s">
        <v>82</v>
      </c>
      <c r="AW427" s="14" t="s">
        <v>33</v>
      </c>
      <c r="AX427" s="14" t="s">
        <v>72</v>
      </c>
      <c r="AY427" s="250" t="s">
        <v>111</v>
      </c>
    </row>
    <row r="428" s="16" customFormat="1">
      <c r="A428" s="16"/>
      <c r="B428" s="262"/>
      <c r="C428" s="263"/>
      <c r="D428" s="231" t="s">
        <v>168</v>
      </c>
      <c r="E428" s="264" t="s">
        <v>19</v>
      </c>
      <c r="F428" s="265" t="s">
        <v>241</v>
      </c>
      <c r="G428" s="263"/>
      <c r="H428" s="266">
        <v>1325.9000000000001</v>
      </c>
      <c r="I428" s="267"/>
      <c r="J428" s="263"/>
      <c r="K428" s="263"/>
      <c r="L428" s="268"/>
      <c r="M428" s="269"/>
      <c r="N428" s="270"/>
      <c r="O428" s="270"/>
      <c r="P428" s="270"/>
      <c r="Q428" s="270"/>
      <c r="R428" s="270"/>
      <c r="S428" s="270"/>
      <c r="T428" s="27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72" t="s">
        <v>168</v>
      </c>
      <c r="AU428" s="272" t="s">
        <v>82</v>
      </c>
      <c r="AV428" s="16" t="s">
        <v>130</v>
      </c>
      <c r="AW428" s="16" t="s">
        <v>33</v>
      </c>
      <c r="AX428" s="16" t="s">
        <v>80</v>
      </c>
      <c r="AY428" s="272" t="s">
        <v>111</v>
      </c>
    </row>
    <row r="429" s="2" customFormat="1" ht="24.15" customHeight="1">
      <c r="A429" s="41"/>
      <c r="B429" s="42"/>
      <c r="C429" s="199" t="s">
        <v>331</v>
      </c>
      <c r="D429" s="199" t="s">
        <v>112</v>
      </c>
      <c r="E429" s="200" t="s">
        <v>332</v>
      </c>
      <c r="F429" s="201" t="s">
        <v>333</v>
      </c>
      <c r="G429" s="202" t="s">
        <v>182</v>
      </c>
      <c r="H429" s="203">
        <v>198885</v>
      </c>
      <c r="I429" s="204"/>
      <c r="J429" s="205">
        <f>ROUND(I429*H429,2)</f>
        <v>0</v>
      </c>
      <c r="K429" s="201" t="s">
        <v>116</v>
      </c>
      <c r="L429" s="47"/>
      <c r="M429" s="206" t="s">
        <v>19</v>
      </c>
      <c r="N429" s="207" t="s">
        <v>43</v>
      </c>
      <c r="O429" s="87"/>
      <c r="P429" s="208">
        <f>O429*H429</f>
        <v>0</v>
      </c>
      <c r="Q429" s="208">
        <v>0</v>
      </c>
      <c r="R429" s="208">
        <f>Q429*H429</f>
        <v>0</v>
      </c>
      <c r="S429" s="208">
        <v>0</v>
      </c>
      <c r="T429" s="209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0" t="s">
        <v>130</v>
      </c>
      <c r="AT429" s="210" t="s">
        <v>112</v>
      </c>
      <c r="AU429" s="210" t="s">
        <v>82</v>
      </c>
      <c r="AY429" s="20" t="s">
        <v>111</v>
      </c>
      <c r="BE429" s="211">
        <f>IF(N429="základní",J429,0)</f>
        <v>0</v>
      </c>
      <c r="BF429" s="211">
        <f>IF(N429="snížená",J429,0)</f>
        <v>0</v>
      </c>
      <c r="BG429" s="211">
        <f>IF(N429="zákl. přenesená",J429,0)</f>
        <v>0</v>
      </c>
      <c r="BH429" s="211">
        <f>IF(N429="sníž. přenesená",J429,0)</f>
        <v>0</v>
      </c>
      <c r="BI429" s="211">
        <f>IF(N429="nulová",J429,0)</f>
        <v>0</v>
      </c>
      <c r="BJ429" s="20" t="s">
        <v>80</v>
      </c>
      <c r="BK429" s="211">
        <f>ROUND(I429*H429,2)</f>
        <v>0</v>
      </c>
      <c r="BL429" s="20" t="s">
        <v>130</v>
      </c>
      <c r="BM429" s="210" t="s">
        <v>334</v>
      </c>
    </row>
    <row r="430" s="2" customFormat="1">
      <c r="A430" s="41"/>
      <c r="B430" s="42"/>
      <c r="C430" s="43"/>
      <c r="D430" s="212" t="s">
        <v>119</v>
      </c>
      <c r="E430" s="43"/>
      <c r="F430" s="213" t="s">
        <v>335</v>
      </c>
      <c r="G430" s="43"/>
      <c r="H430" s="43"/>
      <c r="I430" s="214"/>
      <c r="J430" s="43"/>
      <c r="K430" s="43"/>
      <c r="L430" s="47"/>
      <c r="M430" s="215"/>
      <c r="N430" s="216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119</v>
      </c>
      <c r="AU430" s="20" t="s">
        <v>82</v>
      </c>
    </row>
    <row r="431" s="14" customFormat="1">
      <c r="A431" s="14"/>
      <c r="B431" s="240"/>
      <c r="C431" s="241"/>
      <c r="D431" s="231" t="s">
        <v>168</v>
      </c>
      <c r="E431" s="241"/>
      <c r="F431" s="243" t="s">
        <v>336</v>
      </c>
      <c r="G431" s="241"/>
      <c r="H431" s="244">
        <v>198885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168</v>
      </c>
      <c r="AU431" s="250" t="s">
        <v>82</v>
      </c>
      <c r="AV431" s="14" t="s">
        <v>82</v>
      </c>
      <c r="AW431" s="14" t="s">
        <v>4</v>
      </c>
      <c r="AX431" s="14" t="s">
        <v>80</v>
      </c>
      <c r="AY431" s="250" t="s">
        <v>111</v>
      </c>
    </row>
    <row r="432" s="2" customFormat="1" ht="24.15" customHeight="1">
      <c r="A432" s="41"/>
      <c r="B432" s="42"/>
      <c r="C432" s="199" t="s">
        <v>299</v>
      </c>
      <c r="D432" s="199" t="s">
        <v>112</v>
      </c>
      <c r="E432" s="200" t="s">
        <v>337</v>
      </c>
      <c r="F432" s="201" t="s">
        <v>338</v>
      </c>
      <c r="G432" s="202" t="s">
        <v>182</v>
      </c>
      <c r="H432" s="203">
        <v>1325.9000000000001</v>
      </c>
      <c r="I432" s="204"/>
      <c r="J432" s="205">
        <f>ROUND(I432*H432,2)</f>
        <v>0</v>
      </c>
      <c r="K432" s="201" t="s">
        <v>116</v>
      </c>
      <c r="L432" s="47"/>
      <c r="M432" s="206" t="s">
        <v>19</v>
      </c>
      <c r="N432" s="207" t="s">
        <v>43</v>
      </c>
      <c r="O432" s="87"/>
      <c r="P432" s="208">
        <f>O432*H432</f>
        <v>0</v>
      </c>
      <c r="Q432" s="208">
        <v>0</v>
      </c>
      <c r="R432" s="208">
        <f>Q432*H432</f>
        <v>0</v>
      </c>
      <c r="S432" s="208">
        <v>0</v>
      </c>
      <c r="T432" s="209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0" t="s">
        <v>130</v>
      </c>
      <c r="AT432" s="210" t="s">
        <v>112</v>
      </c>
      <c r="AU432" s="210" t="s">
        <v>82</v>
      </c>
      <c r="AY432" s="20" t="s">
        <v>111</v>
      </c>
      <c r="BE432" s="211">
        <f>IF(N432="základní",J432,0)</f>
        <v>0</v>
      </c>
      <c r="BF432" s="211">
        <f>IF(N432="snížená",J432,0)</f>
        <v>0</v>
      </c>
      <c r="BG432" s="211">
        <f>IF(N432="zákl. přenesená",J432,0)</f>
        <v>0</v>
      </c>
      <c r="BH432" s="211">
        <f>IF(N432="sníž. přenesená",J432,0)</f>
        <v>0</v>
      </c>
      <c r="BI432" s="211">
        <f>IF(N432="nulová",J432,0)</f>
        <v>0</v>
      </c>
      <c r="BJ432" s="20" t="s">
        <v>80</v>
      </c>
      <c r="BK432" s="211">
        <f>ROUND(I432*H432,2)</f>
        <v>0</v>
      </c>
      <c r="BL432" s="20" t="s">
        <v>130</v>
      </c>
      <c r="BM432" s="210" t="s">
        <v>339</v>
      </c>
    </row>
    <row r="433" s="2" customFormat="1">
      <c r="A433" s="41"/>
      <c r="B433" s="42"/>
      <c r="C433" s="43"/>
      <c r="D433" s="212" t="s">
        <v>119</v>
      </c>
      <c r="E433" s="43"/>
      <c r="F433" s="213" t="s">
        <v>340</v>
      </c>
      <c r="G433" s="43"/>
      <c r="H433" s="43"/>
      <c r="I433" s="214"/>
      <c r="J433" s="43"/>
      <c r="K433" s="43"/>
      <c r="L433" s="47"/>
      <c r="M433" s="215"/>
      <c r="N433" s="216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119</v>
      </c>
      <c r="AU433" s="20" t="s">
        <v>82</v>
      </c>
    </row>
    <row r="434" s="2" customFormat="1" ht="16.5" customHeight="1">
      <c r="A434" s="41"/>
      <c r="B434" s="42"/>
      <c r="C434" s="199" t="s">
        <v>341</v>
      </c>
      <c r="D434" s="199" t="s">
        <v>112</v>
      </c>
      <c r="E434" s="200" t="s">
        <v>342</v>
      </c>
      <c r="F434" s="201" t="s">
        <v>343</v>
      </c>
      <c r="G434" s="202" t="s">
        <v>182</v>
      </c>
      <c r="H434" s="203">
        <v>1325.9000000000001</v>
      </c>
      <c r="I434" s="204"/>
      <c r="J434" s="205">
        <f>ROUND(I434*H434,2)</f>
        <v>0</v>
      </c>
      <c r="K434" s="201" t="s">
        <v>116</v>
      </c>
      <c r="L434" s="47"/>
      <c r="M434" s="206" t="s">
        <v>19</v>
      </c>
      <c r="N434" s="207" t="s">
        <v>43</v>
      </c>
      <c r="O434" s="87"/>
      <c r="P434" s="208">
        <f>O434*H434</f>
        <v>0</v>
      </c>
      <c r="Q434" s="208">
        <v>0</v>
      </c>
      <c r="R434" s="208">
        <f>Q434*H434</f>
        <v>0</v>
      </c>
      <c r="S434" s="208">
        <v>0</v>
      </c>
      <c r="T434" s="209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0" t="s">
        <v>130</v>
      </c>
      <c r="AT434" s="210" t="s">
        <v>112</v>
      </c>
      <c r="AU434" s="210" t="s">
        <v>82</v>
      </c>
      <c r="AY434" s="20" t="s">
        <v>111</v>
      </c>
      <c r="BE434" s="211">
        <f>IF(N434="základní",J434,0)</f>
        <v>0</v>
      </c>
      <c r="BF434" s="211">
        <f>IF(N434="snížená",J434,0)</f>
        <v>0</v>
      </c>
      <c r="BG434" s="211">
        <f>IF(N434="zákl. přenesená",J434,0)</f>
        <v>0</v>
      </c>
      <c r="BH434" s="211">
        <f>IF(N434="sníž. přenesená",J434,0)</f>
        <v>0</v>
      </c>
      <c r="BI434" s="211">
        <f>IF(N434="nulová",J434,0)</f>
        <v>0</v>
      </c>
      <c r="BJ434" s="20" t="s">
        <v>80</v>
      </c>
      <c r="BK434" s="211">
        <f>ROUND(I434*H434,2)</f>
        <v>0</v>
      </c>
      <c r="BL434" s="20" t="s">
        <v>130</v>
      </c>
      <c r="BM434" s="210" t="s">
        <v>344</v>
      </c>
    </row>
    <row r="435" s="2" customFormat="1">
      <c r="A435" s="41"/>
      <c r="B435" s="42"/>
      <c r="C435" s="43"/>
      <c r="D435" s="212" t="s">
        <v>119</v>
      </c>
      <c r="E435" s="43"/>
      <c r="F435" s="213" t="s">
        <v>345</v>
      </c>
      <c r="G435" s="43"/>
      <c r="H435" s="43"/>
      <c r="I435" s="214"/>
      <c r="J435" s="43"/>
      <c r="K435" s="43"/>
      <c r="L435" s="47"/>
      <c r="M435" s="215"/>
      <c r="N435" s="216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119</v>
      </c>
      <c r="AU435" s="20" t="s">
        <v>82</v>
      </c>
    </row>
    <row r="436" s="14" customFormat="1">
      <c r="A436" s="14"/>
      <c r="B436" s="240"/>
      <c r="C436" s="241"/>
      <c r="D436" s="231" t="s">
        <v>168</v>
      </c>
      <c r="E436" s="242" t="s">
        <v>19</v>
      </c>
      <c r="F436" s="243" t="s">
        <v>329</v>
      </c>
      <c r="G436" s="241"/>
      <c r="H436" s="244">
        <v>755.24400000000003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168</v>
      </c>
      <c r="AU436" s="250" t="s">
        <v>82</v>
      </c>
      <c r="AV436" s="14" t="s">
        <v>82</v>
      </c>
      <c r="AW436" s="14" t="s">
        <v>33</v>
      </c>
      <c r="AX436" s="14" t="s">
        <v>72</v>
      </c>
      <c r="AY436" s="250" t="s">
        <v>111</v>
      </c>
    </row>
    <row r="437" s="14" customFormat="1">
      <c r="A437" s="14"/>
      <c r="B437" s="240"/>
      <c r="C437" s="241"/>
      <c r="D437" s="231" t="s">
        <v>168</v>
      </c>
      <c r="E437" s="242" t="s">
        <v>19</v>
      </c>
      <c r="F437" s="243" t="s">
        <v>330</v>
      </c>
      <c r="G437" s="241"/>
      <c r="H437" s="244">
        <v>570.65599999999995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0" t="s">
        <v>168</v>
      </c>
      <c r="AU437" s="250" t="s">
        <v>82</v>
      </c>
      <c r="AV437" s="14" t="s">
        <v>82</v>
      </c>
      <c r="AW437" s="14" t="s">
        <v>33</v>
      </c>
      <c r="AX437" s="14" t="s">
        <v>72</v>
      </c>
      <c r="AY437" s="250" t="s">
        <v>111</v>
      </c>
    </row>
    <row r="438" s="16" customFormat="1">
      <c r="A438" s="16"/>
      <c r="B438" s="262"/>
      <c r="C438" s="263"/>
      <c r="D438" s="231" t="s">
        <v>168</v>
      </c>
      <c r="E438" s="264" t="s">
        <v>19</v>
      </c>
      <c r="F438" s="265" t="s">
        <v>241</v>
      </c>
      <c r="G438" s="263"/>
      <c r="H438" s="266">
        <v>1325.9000000000001</v>
      </c>
      <c r="I438" s="267"/>
      <c r="J438" s="263"/>
      <c r="K438" s="263"/>
      <c r="L438" s="268"/>
      <c r="M438" s="269"/>
      <c r="N438" s="270"/>
      <c r="O438" s="270"/>
      <c r="P438" s="270"/>
      <c r="Q438" s="270"/>
      <c r="R438" s="270"/>
      <c r="S438" s="270"/>
      <c r="T438" s="271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72" t="s">
        <v>168</v>
      </c>
      <c r="AU438" s="272" t="s">
        <v>82</v>
      </c>
      <c r="AV438" s="16" t="s">
        <v>130</v>
      </c>
      <c r="AW438" s="16" t="s">
        <v>33</v>
      </c>
      <c r="AX438" s="16" t="s">
        <v>80</v>
      </c>
      <c r="AY438" s="272" t="s">
        <v>111</v>
      </c>
    </row>
    <row r="439" s="2" customFormat="1" ht="21.75" customHeight="1">
      <c r="A439" s="41"/>
      <c r="B439" s="42"/>
      <c r="C439" s="199" t="s">
        <v>346</v>
      </c>
      <c r="D439" s="199" t="s">
        <v>112</v>
      </c>
      <c r="E439" s="200" t="s">
        <v>347</v>
      </c>
      <c r="F439" s="201" t="s">
        <v>348</v>
      </c>
      <c r="G439" s="202" t="s">
        <v>182</v>
      </c>
      <c r="H439" s="203">
        <v>198885</v>
      </c>
      <c r="I439" s="204"/>
      <c r="J439" s="205">
        <f>ROUND(I439*H439,2)</f>
        <v>0</v>
      </c>
      <c r="K439" s="201" t="s">
        <v>116</v>
      </c>
      <c r="L439" s="47"/>
      <c r="M439" s="206" t="s">
        <v>19</v>
      </c>
      <c r="N439" s="207" t="s">
        <v>43</v>
      </c>
      <c r="O439" s="87"/>
      <c r="P439" s="208">
        <f>O439*H439</f>
        <v>0</v>
      </c>
      <c r="Q439" s="208">
        <v>0</v>
      </c>
      <c r="R439" s="208">
        <f>Q439*H439</f>
        <v>0</v>
      </c>
      <c r="S439" s="208">
        <v>0</v>
      </c>
      <c r="T439" s="209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10" t="s">
        <v>130</v>
      </c>
      <c r="AT439" s="210" t="s">
        <v>112</v>
      </c>
      <c r="AU439" s="210" t="s">
        <v>82</v>
      </c>
      <c r="AY439" s="20" t="s">
        <v>111</v>
      </c>
      <c r="BE439" s="211">
        <f>IF(N439="základní",J439,0)</f>
        <v>0</v>
      </c>
      <c r="BF439" s="211">
        <f>IF(N439="snížená",J439,0)</f>
        <v>0</v>
      </c>
      <c r="BG439" s="211">
        <f>IF(N439="zákl. přenesená",J439,0)</f>
        <v>0</v>
      </c>
      <c r="BH439" s="211">
        <f>IF(N439="sníž. přenesená",J439,0)</f>
        <v>0</v>
      </c>
      <c r="BI439" s="211">
        <f>IF(N439="nulová",J439,0)</f>
        <v>0</v>
      </c>
      <c r="BJ439" s="20" t="s">
        <v>80</v>
      </c>
      <c r="BK439" s="211">
        <f>ROUND(I439*H439,2)</f>
        <v>0</v>
      </c>
      <c r="BL439" s="20" t="s">
        <v>130</v>
      </c>
      <c r="BM439" s="210" t="s">
        <v>349</v>
      </c>
    </row>
    <row r="440" s="2" customFormat="1">
      <c r="A440" s="41"/>
      <c r="B440" s="42"/>
      <c r="C440" s="43"/>
      <c r="D440" s="212" t="s">
        <v>119</v>
      </c>
      <c r="E440" s="43"/>
      <c r="F440" s="213" t="s">
        <v>350</v>
      </c>
      <c r="G440" s="43"/>
      <c r="H440" s="43"/>
      <c r="I440" s="214"/>
      <c r="J440" s="43"/>
      <c r="K440" s="43"/>
      <c r="L440" s="47"/>
      <c r="M440" s="215"/>
      <c r="N440" s="216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119</v>
      </c>
      <c r="AU440" s="20" t="s">
        <v>82</v>
      </c>
    </row>
    <row r="441" s="14" customFormat="1">
      <c r="A441" s="14"/>
      <c r="B441" s="240"/>
      <c r="C441" s="241"/>
      <c r="D441" s="231" t="s">
        <v>168</v>
      </c>
      <c r="E441" s="241"/>
      <c r="F441" s="243" t="s">
        <v>336</v>
      </c>
      <c r="G441" s="241"/>
      <c r="H441" s="244">
        <v>198885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0" t="s">
        <v>168</v>
      </c>
      <c r="AU441" s="250" t="s">
        <v>82</v>
      </c>
      <c r="AV441" s="14" t="s">
        <v>82</v>
      </c>
      <c r="AW441" s="14" t="s">
        <v>4</v>
      </c>
      <c r="AX441" s="14" t="s">
        <v>80</v>
      </c>
      <c r="AY441" s="250" t="s">
        <v>111</v>
      </c>
    </row>
    <row r="442" s="2" customFormat="1" ht="16.5" customHeight="1">
      <c r="A442" s="41"/>
      <c r="B442" s="42"/>
      <c r="C442" s="199" t="s">
        <v>351</v>
      </c>
      <c r="D442" s="199" t="s">
        <v>112</v>
      </c>
      <c r="E442" s="200" t="s">
        <v>352</v>
      </c>
      <c r="F442" s="201" t="s">
        <v>353</v>
      </c>
      <c r="G442" s="202" t="s">
        <v>182</v>
      </c>
      <c r="H442" s="203">
        <v>1325.9000000000001</v>
      </c>
      <c r="I442" s="204"/>
      <c r="J442" s="205">
        <f>ROUND(I442*H442,2)</f>
        <v>0</v>
      </c>
      <c r="K442" s="201" t="s">
        <v>116</v>
      </c>
      <c r="L442" s="47"/>
      <c r="M442" s="206" t="s">
        <v>19</v>
      </c>
      <c r="N442" s="207" t="s">
        <v>43</v>
      </c>
      <c r="O442" s="87"/>
      <c r="P442" s="208">
        <f>O442*H442</f>
        <v>0</v>
      </c>
      <c r="Q442" s="208">
        <v>0</v>
      </c>
      <c r="R442" s="208">
        <f>Q442*H442</f>
        <v>0</v>
      </c>
      <c r="S442" s="208">
        <v>0</v>
      </c>
      <c r="T442" s="209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0" t="s">
        <v>130</v>
      </c>
      <c r="AT442" s="210" t="s">
        <v>112</v>
      </c>
      <c r="AU442" s="210" t="s">
        <v>82</v>
      </c>
      <c r="AY442" s="20" t="s">
        <v>111</v>
      </c>
      <c r="BE442" s="211">
        <f>IF(N442="základní",J442,0)</f>
        <v>0</v>
      </c>
      <c r="BF442" s="211">
        <f>IF(N442="snížená",J442,0)</f>
        <v>0</v>
      </c>
      <c r="BG442" s="211">
        <f>IF(N442="zákl. přenesená",J442,0)</f>
        <v>0</v>
      </c>
      <c r="BH442" s="211">
        <f>IF(N442="sníž. přenesená",J442,0)</f>
        <v>0</v>
      </c>
      <c r="BI442" s="211">
        <f>IF(N442="nulová",J442,0)</f>
        <v>0</v>
      </c>
      <c r="BJ442" s="20" t="s">
        <v>80</v>
      </c>
      <c r="BK442" s="211">
        <f>ROUND(I442*H442,2)</f>
        <v>0</v>
      </c>
      <c r="BL442" s="20" t="s">
        <v>130</v>
      </c>
      <c r="BM442" s="210" t="s">
        <v>354</v>
      </c>
    </row>
    <row r="443" s="2" customFormat="1">
      <c r="A443" s="41"/>
      <c r="B443" s="42"/>
      <c r="C443" s="43"/>
      <c r="D443" s="212" t="s">
        <v>119</v>
      </c>
      <c r="E443" s="43"/>
      <c r="F443" s="213" t="s">
        <v>355</v>
      </c>
      <c r="G443" s="43"/>
      <c r="H443" s="43"/>
      <c r="I443" s="214"/>
      <c r="J443" s="43"/>
      <c r="K443" s="43"/>
      <c r="L443" s="47"/>
      <c r="M443" s="215"/>
      <c r="N443" s="216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119</v>
      </c>
      <c r="AU443" s="20" t="s">
        <v>82</v>
      </c>
    </row>
    <row r="444" s="2" customFormat="1" ht="16.5" customHeight="1">
      <c r="A444" s="41"/>
      <c r="B444" s="42"/>
      <c r="C444" s="199" t="s">
        <v>356</v>
      </c>
      <c r="D444" s="199" t="s">
        <v>112</v>
      </c>
      <c r="E444" s="200" t="s">
        <v>357</v>
      </c>
      <c r="F444" s="201" t="s">
        <v>358</v>
      </c>
      <c r="G444" s="202" t="s">
        <v>173</v>
      </c>
      <c r="H444" s="203">
        <v>4</v>
      </c>
      <c r="I444" s="204"/>
      <c r="J444" s="205">
        <f>ROUND(I444*H444,2)</f>
        <v>0</v>
      </c>
      <c r="K444" s="201" t="s">
        <v>116</v>
      </c>
      <c r="L444" s="47"/>
      <c r="M444" s="206" t="s">
        <v>19</v>
      </c>
      <c r="N444" s="207" t="s">
        <v>43</v>
      </c>
      <c r="O444" s="87"/>
      <c r="P444" s="208">
        <f>O444*H444</f>
        <v>0</v>
      </c>
      <c r="Q444" s="208">
        <v>0</v>
      </c>
      <c r="R444" s="208">
        <f>Q444*H444</f>
        <v>0</v>
      </c>
      <c r="S444" s="208">
        <v>0</v>
      </c>
      <c r="T444" s="209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10" t="s">
        <v>130</v>
      </c>
      <c r="AT444" s="210" t="s">
        <v>112</v>
      </c>
      <c r="AU444" s="210" t="s">
        <v>82</v>
      </c>
      <c r="AY444" s="20" t="s">
        <v>111</v>
      </c>
      <c r="BE444" s="211">
        <f>IF(N444="základní",J444,0)</f>
        <v>0</v>
      </c>
      <c r="BF444" s="211">
        <f>IF(N444="snížená",J444,0)</f>
        <v>0</v>
      </c>
      <c r="BG444" s="211">
        <f>IF(N444="zákl. přenesená",J444,0)</f>
        <v>0</v>
      </c>
      <c r="BH444" s="211">
        <f>IF(N444="sníž. přenesená",J444,0)</f>
        <v>0</v>
      </c>
      <c r="BI444" s="211">
        <f>IF(N444="nulová",J444,0)</f>
        <v>0</v>
      </c>
      <c r="BJ444" s="20" t="s">
        <v>80</v>
      </c>
      <c r="BK444" s="211">
        <f>ROUND(I444*H444,2)</f>
        <v>0</v>
      </c>
      <c r="BL444" s="20" t="s">
        <v>130</v>
      </c>
      <c r="BM444" s="210" t="s">
        <v>359</v>
      </c>
    </row>
    <row r="445" s="2" customFormat="1">
      <c r="A445" s="41"/>
      <c r="B445" s="42"/>
      <c r="C445" s="43"/>
      <c r="D445" s="212" t="s">
        <v>119</v>
      </c>
      <c r="E445" s="43"/>
      <c r="F445" s="213" t="s">
        <v>360</v>
      </c>
      <c r="G445" s="43"/>
      <c r="H445" s="43"/>
      <c r="I445" s="214"/>
      <c r="J445" s="43"/>
      <c r="K445" s="43"/>
      <c r="L445" s="47"/>
      <c r="M445" s="215"/>
      <c r="N445" s="216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119</v>
      </c>
      <c r="AU445" s="20" t="s">
        <v>82</v>
      </c>
    </row>
    <row r="446" s="2" customFormat="1" ht="24.15" customHeight="1">
      <c r="A446" s="41"/>
      <c r="B446" s="42"/>
      <c r="C446" s="199" t="s">
        <v>7</v>
      </c>
      <c r="D446" s="199" t="s">
        <v>112</v>
      </c>
      <c r="E446" s="200" t="s">
        <v>361</v>
      </c>
      <c r="F446" s="201" t="s">
        <v>362</v>
      </c>
      <c r="G446" s="202" t="s">
        <v>173</v>
      </c>
      <c r="H446" s="203">
        <v>600</v>
      </c>
      <c r="I446" s="204"/>
      <c r="J446" s="205">
        <f>ROUND(I446*H446,2)</f>
        <v>0</v>
      </c>
      <c r="K446" s="201" t="s">
        <v>116</v>
      </c>
      <c r="L446" s="47"/>
      <c r="M446" s="206" t="s">
        <v>19</v>
      </c>
      <c r="N446" s="207" t="s">
        <v>43</v>
      </c>
      <c r="O446" s="87"/>
      <c r="P446" s="208">
        <f>O446*H446</f>
        <v>0</v>
      </c>
      <c r="Q446" s="208">
        <v>0</v>
      </c>
      <c r="R446" s="208">
        <f>Q446*H446</f>
        <v>0</v>
      </c>
      <c r="S446" s="208">
        <v>0</v>
      </c>
      <c r="T446" s="209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0" t="s">
        <v>130</v>
      </c>
      <c r="AT446" s="210" t="s">
        <v>112</v>
      </c>
      <c r="AU446" s="210" t="s">
        <v>82</v>
      </c>
      <c r="AY446" s="20" t="s">
        <v>111</v>
      </c>
      <c r="BE446" s="211">
        <f>IF(N446="základní",J446,0)</f>
        <v>0</v>
      </c>
      <c r="BF446" s="211">
        <f>IF(N446="snížená",J446,0)</f>
        <v>0</v>
      </c>
      <c r="BG446" s="211">
        <f>IF(N446="zákl. přenesená",J446,0)</f>
        <v>0</v>
      </c>
      <c r="BH446" s="211">
        <f>IF(N446="sníž. přenesená",J446,0)</f>
        <v>0</v>
      </c>
      <c r="BI446" s="211">
        <f>IF(N446="nulová",J446,0)</f>
        <v>0</v>
      </c>
      <c r="BJ446" s="20" t="s">
        <v>80</v>
      </c>
      <c r="BK446" s="211">
        <f>ROUND(I446*H446,2)</f>
        <v>0</v>
      </c>
      <c r="BL446" s="20" t="s">
        <v>130</v>
      </c>
      <c r="BM446" s="210" t="s">
        <v>363</v>
      </c>
    </row>
    <row r="447" s="2" customFormat="1">
      <c r="A447" s="41"/>
      <c r="B447" s="42"/>
      <c r="C447" s="43"/>
      <c r="D447" s="212" t="s">
        <v>119</v>
      </c>
      <c r="E447" s="43"/>
      <c r="F447" s="213" t="s">
        <v>364</v>
      </c>
      <c r="G447" s="43"/>
      <c r="H447" s="43"/>
      <c r="I447" s="214"/>
      <c r="J447" s="43"/>
      <c r="K447" s="43"/>
      <c r="L447" s="47"/>
      <c r="M447" s="215"/>
      <c r="N447" s="216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119</v>
      </c>
      <c r="AU447" s="20" t="s">
        <v>82</v>
      </c>
    </row>
    <row r="448" s="14" customFormat="1">
      <c r="A448" s="14"/>
      <c r="B448" s="240"/>
      <c r="C448" s="241"/>
      <c r="D448" s="231" t="s">
        <v>168</v>
      </c>
      <c r="E448" s="241"/>
      <c r="F448" s="243" t="s">
        <v>365</v>
      </c>
      <c r="G448" s="241"/>
      <c r="H448" s="244">
        <v>600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168</v>
      </c>
      <c r="AU448" s="250" t="s">
        <v>82</v>
      </c>
      <c r="AV448" s="14" t="s">
        <v>82</v>
      </c>
      <c r="AW448" s="14" t="s">
        <v>4</v>
      </c>
      <c r="AX448" s="14" t="s">
        <v>80</v>
      </c>
      <c r="AY448" s="250" t="s">
        <v>111</v>
      </c>
    </row>
    <row r="449" s="2" customFormat="1" ht="16.5" customHeight="1">
      <c r="A449" s="41"/>
      <c r="B449" s="42"/>
      <c r="C449" s="199" t="s">
        <v>366</v>
      </c>
      <c r="D449" s="199" t="s">
        <v>112</v>
      </c>
      <c r="E449" s="200" t="s">
        <v>367</v>
      </c>
      <c r="F449" s="201" t="s">
        <v>368</v>
      </c>
      <c r="G449" s="202" t="s">
        <v>173</v>
      </c>
      <c r="H449" s="203">
        <v>4</v>
      </c>
      <c r="I449" s="204"/>
      <c r="J449" s="205">
        <f>ROUND(I449*H449,2)</f>
        <v>0</v>
      </c>
      <c r="K449" s="201" t="s">
        <v>116</v>
      </c>
      <c r="L449" s="47"/>
      <c r="M449" s="206" t="s">
        <v>19</v>
      </c>
      <c r="N449" s="207" t="s">
        <v>43</v>
      </c>
      <c r="O449" s="87"/>
      <c r="P449" s="208">
        <f>O449*H449</f>
        <v>0</v>
      </c>
      <c r="Q449" s="208">
        <v>0</v>
      </c>
      <c r="R449" s="208">
        <f>Q449*H449</f>
        <v>0</v>
      </c>
      <c r="S449" s="208">
        <v>0</v>
      </c>
      <c r="T449" s="209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10" t="s">
        <v>130</v>
      </c>
      <c r="AT449" s="210" t="s">
        <v>112</v>
      </c>
      <c r="AU449" s="210" t="s">
        <v>82</v>
      </c>
      <c r="AY449" s="20" t="s">
        <v>111</v>
      </c>
      <c r="BE449" s="211">
        <f>IF(N449="základní",J449,0)</f>
        <v>0</v>
      </c>
      <c r="BF449" s="211">
        <f>IF(N449="snížená",J449,0)</f>
        <v>0</v>
      </c>
      <c r="BG449" s="211">
        <f>IF(N449="zákl. přenesená",J449,0)</f>
        <v>0</v>
      </c>
      <c r="BH449" s="211">
        <f>IF(N449="sníž. přenesená",J449,0)</f>
        <v>0</v>
      </c>
      <c r="BI449" s="211">
        <f>IF(N449="nulová",J449,0)</f>
        <v>0</v>
      </c>
      <c r="BJ449" s="20" t="s">
        <v>80</v>
      </c>
      <c r="BK449" s="211">
        <f>ROUND(I449*H449,2)</f>
        <v>0</v>
      </c>
      <c r="BL449" s="20" t="s">
        <v>130</v>
      </c>
      <c r="BM449" s="210" t="s">
        <v>369</v>
      </c>
    </row>
    <row r="450" s="2" customFormat="1">
      <c r="A450" s="41"/>
      <c r="B450" s="42"/>
      <c r="C450" s="43"/>
      <c r="D450" s="212" t="s">
        <v>119</v>
      </c>
      <c r="E450" s="43"/>
      <c r="F450" s="213" t="s">
        <v>370</v>
      </c>
      <c r="G450" s="43"/>
      <c r="H450" s="43"/>
      <c r="I450" s="214"/>
      <c r="J450" s="43"/>
      <c r="K450" s="43"/>
      <c r="L450" s="47"/>
      <c r="M450" s="215"/>
      <c r="N450" s="216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119</v>
      </c>
      <c r="AU450" s="20" t="s">
        <v>82</v>
      </c>
    </row>
    <row r="451" s="11" customFormat="1" ht="22.8" customHeight="1">
      <c r="A451" s="11"/>
      <c r="B451" s="185"/>
      <c r="C451" s="186"/>
      <c r="D451" s="187" t="s">
        <v>71</v>
      </c>
      <c r="E451" s="227" t="s">
        <v>371</v>
      </c>
      <c r="F451" s="227" t="s">
        <v>372</v>
      </c>
      <c r="G451" s="186"/>
      <c r="H451" s="186"/>
      <c r="I451" s="189"/>
      <c r="J451" s="228">
        <f>BK451</f>
        <v>0</v>
      </c>
      <c r="K451" s="186"/>
      <c r="L451" s="191"/>
      <c r="M451" s="192"/>
      <c r="N451" s="193"/>
      <c r="O451" s="193"/>
      <c r="P451" s="194">
        <f>SUM(P452:P460)</f>
        <v>0</v>
      </c>
      <c r="Q451" s="193"/>
      <c r="R451" s="194">
        <f>SUM(R452:R460)</f>
        <v>0.00374574</v>
      </c>
      <c r="S451" s="193"/>
      <c r="T451" s="195">
        <f>SUM(T452:T460)</f>
        <v>0</v>
      </c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R451" s="196" t="s">
        <v>80</v>
      </c>
      <c r="AT451" s="197" t="s">
        <v>71</v>
      </c>
      <c r="AU451" s="197" t="s">
        <v>80</v>
      </c>
      <c r="AY451" s="196" t="s">
        <v>111</v>
      </c>
      <c r="BK451" s="198">
        <f>SUM(BK452:BK460)</f>
        <v>0</v>
      </c>
    </row>
    <row r="452" s="2" customFormat="1" ht="24.15" customHeight="1">
      <c r="A452" s="41"/>
      <c r="B452" s="42"/>
      <c r="C452" s="199" t="s">
        <v>373</v>
      </c>
      <c r="D452" s="199" t="s">
        <v>112</v>
      </c>
      <c r="E452" s="200" t="s">
        <v>374</v>
      </c>
      <c r="F452" s="201" t="s">
        <v>375</v>
      </c>
      <c r="G452" s="202" t="s">
        <v>182</v>
      </c>
      <c r="H452" s="203">
        <v>263.17399999999998</v>
      </c>
      <c r="I452" s="204"/>
      <c r="J452" s="205">
        <f>ROUND(I452*H452,2)</f>
        <v>0</v>
      </c>
      <c r="K452" s="201" t="s">
        <v>116</v>
      </c>
      <c r="L452" s="47"/>
      <c r="M452" s="206" t="s">
        <v>19</v>
      </c>
      <c r="N452" s="207" t="s">
        <v>43</v>
      </c>
      <c r="O452" s="87"/>
      <c r="P452" s="208">
        <f>O452*H452</f>
        <v>0</v>
      </c>
      <c r="Q452" s="208">
        <v>1.0000000000000001E-05</v>
      </c>
      <c r="R452" s="208">
        <f>Q452*H452</f>
        <v>0.00263174</v>
      </c>
      <c r="S452" s="208">
        <v>0</v>
      </c>
      <c r="T452" s="209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10" t="s">
        <v>130</v>
      </c>
      <c r="AT452" s="210" t="s">
        <v>112</v>
      </c>
      <c r="AU452" s="210" t="s">
        <v>82</v>
      </c>
      <c r="AY452" s="20" t="s">
        <v>111</v>
      </c>
      <c r="BE452" s="211">
        <f>IF(N452="základní",J452,0)</f>
        <v>0</v>
      </c>
      <c r="BF452" s="211">
        <f>IF(N452="snížená",J452,0)</f>
        <v>0</v>
      </c>
      <c r="BG452" s="211">
        <f>IF(N452="zákl. přenesená",J452,0)</f>
        <v>0</v>
      </c>
      <c r="BH452" s="211">
        <f>IF(N452="sníž. přenesená",J452,0)</f>
        <v>0</v>
      </c>
      <c r="BI452" s="211">
        <f>IF(N452="nulová",J452,0)</f>
        <v>0</v>
      </c>
      <c r="BJ452" s="20" t="s">
        <v>80</v>
      </c>
      <c r="BK452" s="211">
        <f>ROUND(I452*H452,2)</f>
        <v>0</v>
      </c>
      <c r="BL452" s="20" t="s">
        <v>130</v>
      </c>
      <c r="BM452" s="210" t="s">
        <v>376</v>
      </c>
    </row>
    <row r="453" s="2" customFormat="1">
      <c r="A453" s="41"/>
      <c r="B453" s="42"/>
      <c r="C453" s="43"/>
      <c r="D453" s="212" t="s">
        <v>119</v>
      </c>
      <c r="E453" s="43"/>
      <c r="F453" s="213" t="s">
        <v>377</v>
      </c>
      <c r="G453" s="43"/>
      <c r="H453" s="43"/>
      <c r="I453" s="214"/>
      <c r="J453" s="43"/>
      <c r="K453" s="43"/>
      <c r="L453" s="47"/>
      <c r="M453" s="215"/>
      <c r="N453" s="216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119</v>
      </c>
      <c r="AU453" s="20" t="s">
        <v>82</v>
      </c>
    </row>
    <row r="454" s="14" customFormat="1">
      <c r="A454" s="14"/>
      <c r="B454" s="240"/>
      <c r="C454" s="241"/>
      <c r="D454" s="231" t="s">
        <v>168</v>
      </c>
      <c r="E454" s="242" t="s">
        <v>19</v>
      </c>
      <c r="F454" s="243" t="s">
        <v>309</v>
      </c>
      <c r="G454" s="241"/>
      <c r="H454" s="244">
        <v>252.154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168</v>
      </c>
      <c r="AU454" s="250" t="s">
        <v>82</v>
      </c>
      <c r="AV454" s="14" t="s">
        <v>82</v>
      </c>
      <c r="AW454" s="14" t="s">
        <v>33</v>
      </c>
      <c r="AX454" s="14" t="s">
        <v>72</v>
      </c>
      <c r="AY454" s="250" t="s">
        <v>111</v>
      </c>
    </row>
    <row r="455" s="14" customFormat="1">
      <c r="A455" s="14"/>
      <c r="B455" s="240"/>
      <c r="C455" s="241"/>
      <c r="D455" s="231" t="s">
        <v>168</v>
      </c>
      <c r="E455" s="242" t="s">
        <v>19</v>
      </c>
      <c r="F455" s="243" t="s">
        <v>378</v>
      </c>
      <c r="G455" s="241"/>
      <c r="H455" s="244">
        <v>11.02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0" t="s">
        <v>168</v>
      </c>
      <c r="AU455" s="250" t="s">
        <v>82</v>
      </c>
      <c r="AV455" s="14" t="s">
        <v>82</v>
      </c>
      <c r="AW455" s="14" t="s">
        <v>33</v>
      </c>
      <c r="AX455" s="14" t="s">
        <v>72</v>
      </c>
      <c r="AY455" s="250" t="s">
        <v>111</v>
      </c>
    </row>
    <row r="456" s="16" customFormat="1">
      <c r="A456" s="16"/>
      <c r="B456" s="262"/>
      <c r="C456" s="263"/>
      <c r="D456" s="231" t="s">
        <v>168</v>
      </c>
      <c r="E456" s="264" t="s">
        <v>19</v>
      </c>
      <c r="F456" s="265" t="s">
        <v>241</v>
      </c>
      <c r="G456" s="263"/>
      <c r="H456" s="266">
        <v>263.17399999999998</v>
      </c>
      <c r="I456" s="267"/>
      <c r="J456" s="263"/>
      <c r="K456" s="263"/>
      <c r="L456" s="268"/>
      <c r="M456" s="269"/>
      <c r="N456" s="270"/>
      <c r="O456" s="270"/>
      <c r="P456" s="270"/>
      <c r="Q456" s="270"/>
      <c r="R456" s="270"/>
      <c r="S456" s="270"/>
      <c r="T456" s="27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72" t="s">
        <v>168</v>
      </c>
      <c r="AU456" s="272" t="s">
        <v>82</v>
      </c>
      <c r="AV456" s="16" t="s">
        <v>130</v>
      </c>
      <c r="AW456" s="16" t="s">
        <v>33</v>
      </c>
      <c r="AX456" s="16" t="s">
        <v>80</v>
      </c>
      <c r="AY456" s="272" t="s">
        <v>111</v>
      </c>
    </row>
    <row r="457" s="2" customFormat="1" ht="16.5" customHeight="1">
      <c r="A457" s="41"/>
      <c r="B457" s="42"/>
      <c r="C457" s="199" t="s">
        <v>303</v>
      </c>
      <c r="D457" s="199" t="s">
        <v>112</v>
      </c>
      <c r="E457" s="200" t="s">
        <v>379</v>
      </c>
      <c r="F457" s="201" t="s">
        <v>380</v>
      </c>
      <c r="G457" s="202" t="s">
        <v>182</v>
      </c>
      <c r="H457" s="203">
        <v>111.40000000000001</v>
      </c>
      <c r="I457" s="204"/>
      <c r="J457" s="205">
        <f>ROUND(I457*H457,2)</f>
        <v>0</v>
      </c>
      <c r="K457" s="201" t="s">
        <v>116</v>
      </c>
      <c r="L457" s="47"/>
      <c r="M457" s="206" t="s">
        <v>19</v>
      </c>
      <c r="N457" s="207" t="s">
        <v>43</v>
      </c>
      <c r="O457" s="87"/>
      <c r="P457" s="208">
        <f>O457*H457</f>
        <v>0</v>
      </c>
      <c r="Q457" s="208">
        <v>1.0000000000000001E-05</v>
      </c>
      <c r="R457" s="208">
        <f>Q457*H457</f>
        <v>0.0011140000000000002</v>
      </c>
      <c r="S457" s="208">
        <v>0</v>
      </c>
      <c r="T457" s="209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10" t="s">
        <v>130</v>
      </c>
      <c r="AT457" s="210" t="s">
        <v>112</v>
      </c>
      <c r="AU457" s="210" t="s">
        <v>82</v>
      </c>
      <c r="AY457" s="20" t="s">
        <v>111</v>
      </c>
      <c r="BE457" s="211">
        <f>IF(N457="základní",J457,0)</f>
        <v>0</v>
      </c>
      <c r="BF457" s="211">
        <f>IF(N457="snížená",J457,0)</f>
        <v>0</v>
      </c>
      <c r="BG457" s="211">
        <f>IF(N457="zákl. přenesená",J457,0)</f>
        <v>0</v>
      </c>
      <c r="BH457" s="211">
        <f>IF(N457="sníž. přenesená",J457,0)</f>
        <v>0</v>
      </c>
      <c r="BI457" s="211">
        <f>IF(N457="nulová",J457,0)</f>
        <v>0</v>
      </c>
      <c r="BJ457" s="20" t="s">
        <v>80</v>
      </c>
      <c r="BK457" s="211">
        <f>ROUND(I457*H457,2)</f>
        <v>0</v>
      </c>
      <c r="BL457" s="20" t="s">
        <v>130</v>
      </c>
      <c r="BM457" s="210" t="s">
        <v>381</v>
      </c>
    </row>
    <row r="458" s="2" customFormat="1">
      <c r="A458" s="41"/>
      <c r="B458" s="42"/>
      <c r="C458" s="43"/>
      <c r="D458" s="212" t="s">
        <v>119</v>
      </c>
      <c r="E458" s="43"/>
      <c r="F458" s="213" t="s">
        <v>382</v>
      </c>
      <c r="G458" s="43"/>
      <c r="H458" s="43"/>
      <c r="I458" s="214"/>
      <c r="J458" s="43"/>
      <c r="K458" s="43"/>
      <c r="L458" s="47"/>
      <c r="M458" s="215"/>
      <c r="N458" s="216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119</v>
      </c>
      <c r="AU458" s="20" t="s">
        <v>82</v>
      </c>
    </row>
    <row r="459" s="13" customFormat="1">
      <c r="A459" s="13"/>
      <c r="B459" s="229"/>
      <c r="C459" s="230"/>
      <c r="D459" s="231" t="s">
        <v>168</v>
      </c>
      <c r="E459" s="232" t="s">
        <v>19</v>
      </c>
      <c r="F459" s="233" t="s">
        <v>383</v>
      </c>
      <c r="G459" s="230"/>
      <c r="H459" s="232" t="s">
        <v>19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168</v>
      </c>
      <c r="AU459" s="239" t="s">
        <v>82</v>
      </c>
      <c r="AV459" s="13" t="s">
        <v>80</v>
      </c>
      <c r="AW459" s="13" t="s">
        <v>33</v>
      </c>
      <c r="AX459" s="13" t="s">
        <v>72</v>
      </c>
      <c r="AY459" s="239" t="s">
        <v>111</v>
      </c>
    </row>
    <row r="460" s="14" customFormat="1">
      <c r="A460" s="14"/>
      <c r="B460" s="240"/>
      <c r="C460" s="241"/>
      <c r="D460" s="231" t="s">
        <v>168</v>
      </c>
      <c r="E460" s="242" t="s">
        <v>19</v>
      </c>
      <c r="F460" s="243" t="s">
        <v>384</v>
      </c>
      <c r="G460" s="241"/>
      <c r="H460" s="244">
        <v>111.40000000000001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168</v>
      </c>
      <c r="AU460" s="250" t="s">
        <v>82</v>
      </c>
      <c r="AV460" s="14" t="s">
        <v>82</v>
      </c>
      <c r="AW460" s="14" t="s">
        <v>33</v>
      </c>
      <c r="AX460" s="14" t="s">
        <v>80</v>
      </c>
      <c r="AY460" s="250" t="s">
        <v>111</v>
      </c>
    </row>
    <row r="461" s="11" customFormat="1" ht="22.8" customHeight="1">
      <c r="A461" s="11"/>
      <c r="B461" s="185"/>
      <c r="C461" s="186"/>
      <c r="D461" s="187" t="s">
        <v>71</v>
      </c>
      <c r="E461" s="227" t="s">
        <v>385</v>
      </c>
      <c r="F461" s="227" t="s">
        <v>386</v>
      </c>
      <c r="G461" s="186"/>
      <c r="H461" s="186"/>
      <c r="I461" s="189"/>
      <c r="J461" s="228">
        <f>BK461</f>
        <v>0</v>
      </c>
      <c r="K461" s="186"/>
      <c r="L461" s="191"/>
      <c r="M461" s="192"/>
      <c r="N461" s="193"/>
      <c r="O461" s="193"/>
      <c r="P461" s="194">
        <f>SUM(P462:P539)</f>
        <v>0</v>
      </c>
      <c r="Q461" s="193"/>
      <c r="R461" s="194">
        <f>SUM(R462:R539)</f>
        <v>0.011718000000000001</v>
      </c>
      <c r="S461" s="193"/>
      <c r="T461" s="195">
        <f>SUM(T462:T539)</f>
        <v>14.404762</v>
      </c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R461" s="196" t="s">
        <v>80</v>
      </c>
      <c r="AT461" s="197" t="s">
        <v>71</v>
      </c>
      <c r="AU461" s="197" t="s">
        <v>80</v>
      </c>
      <c r="AY461" s="196" t="s">
        <v>111</v>
      </c>
      <c r="BK461" s="198">
        <f>SUM(BK462:BK539)</f>
        <v>0</v>
      </c>
    </row>
    <row r="462" s="2" customFormat="1" ht="24.15" customHeight="1">
      <c r="A462" s="41"/>
      <c r="B462" s="42"/>
      <c r="C462" s="199" t="s">
        <v>387</v>
      </c>
      <c r="D462" s="199" t="s">
        <v>112</v>
      </c>
      <c r="E462" s="200" t="s">
        <v>388</v>
      </c>
      <c r="F462" s="201" t="s">
        <v>389</v>
      </c>
      <c r="G462" s="202" t="s">
        <v>182</v>
      </c>
      <c r="H462" s="203">
        <v>644.07100000000003</v>
      </c>
      <c r="I462" s="204"/>
      <c r="J462" s="205">
        <f>ROUND(I462*H462,2)</f>
        <v>0</v>
      </c>
      <c r="K462" s="201" t="s">
        <v>116</v>
      </c>
      <c r="L462" s="47"/>
      <c r="M462" s="206" t="s">
        <v>19</v>
      </c>
      <c r="N462" s="207" t="s">
        <v>43</v>
      </c>
      <c r="O462" s="87"/>
      <c r="P462" s="208">
        <f>O462*H462</f>
        <v>0</v>
      </c>
      <c r="Q462" s="208">
        <v>0</v>
      </c>
      <c r="R462" s="208">
        <f>Q462*H462</f>
        <v>0</v>
      </c>
      <c r="S462" s="208">
        <v>0.021999999999999999</v>
      </c>
      <c r="T462" s="209">
        <f>S462*H462</f>
        <v>14.169561999999999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0" t="s">
        <v>130</v>
      </c>
      <c r="AT462" s="210" t="s">
        <v>112</v>
      </c>
      <c r="AU462" s="210" t="s">
        <v>82</v>
      </c>
      <c r="AY462" s="20" t="s">
        <v>111</v>
      </c>
      <c r="BE462" s="211">
        <f>IF(N462="základní",J462,0)</f>
        <v>0</v>
      </c>
      <c r="BF462" s="211">
        <f>IF(N462="snížená",J462,0)</f>
        <v>0</v>
      </c>
      <c r="BG462" s="211">
        <f>IF(N462="zákl. přenesená",J462,0)</f>
        <v>0</v>
      </c>
      <c r="BH462" s="211">
        <f>IF(N462="sníž. přenesená",J462,0)</f>
        <v>0</v>
      </c>
      <c r="BI462" s="211">
        <f>IF(N462="nulová",J462,0)</f>
        <v>0</v>
      </c>
      <c r="BJ462" s="20" t="s">
        <v>80</v>
      </c>
      <c r="BK462" s="211">
        <f>ROUND(I462*H462,2)</f>
        <v>0</v>
      </c>
      <c r="BL462" s="20" t="s">
        <v>130</v>
      </c>
      <c r="BM462" s="210" t="s">
        <v>390</v>
      </c>
    </row>
    <row r="463" s="2" customFormat="1">
      <c r="A463" s="41"/>
      <c r="B463" s="42"/>
      <c r="C463" s="43"/>
      <c r="D463" s="212" t="s">
        <v>119</v>
      </c>
      <c r="E463" s="43"/>
      <c r="F463" s="213" t="s">
        <v>391</v>
      </c>
      <c r="G463" s="43"/>
      <c r="H463" s="43"/>
      <c r="I463" s="214"/>
      <c r="J463" s="43"/>
      <c r="K463" s="43"/>
      <c r="L463" s="47"/>
      <c r="M463" s="215"/>
      <c r="N463" s="216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119</v>
      </c>
      <c r="AU463" s="20" t="s">
        <v>82</v>
      </c>
    </row>
    <row r="464" s="14" customFormat="1">
      <c r="A464" s="14"/>
      <c r="B464" s="240"/>
      <c r="C464" s="241"/>
      <c r="D464" s="231" t="s">
        <v>168</v>
      </c>
      <c r="E464" s="242" t="s">
        <v>19</v>
      </c>
      <c r="F464" s="243" t="s">
        <v>254</v>
      </c>
      <c r="G464" s="241"/>
      <c r="H464" s="244">
        <v>223.398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168</v>
      </c>
      <c r="AU464" s="250" t="s">
        <v>82</v>
      </c>
      <c r="AV464" s="14" t="s">
        <v>82</v>
      </c>
      <c r="AW464" s="14" t="s">
        <v>33</v>
      </c>
      <c r="AX464" s="14" t="s">
        <v>72</v>
      </c>
      <c r="AY464" s="250" t="s">
        <v>111</v>
      </c>
    </row>
    <row r="465" s="14" customFormat="1">
      <c r="A465" s="14"/>
      <c r="B465" s="240"/>
      <c r="C465" s="241"/>
      <c r="D465" s="231" t="s">
        <v>168</v>
      </c>
      <c r="E465" s="242" t="s">
        <v>19</v>
      </c>
      <c r="F465" s="243" t="s">
        <v>201</v>
      </c>
      <c r="G465" s="241"/>
      <c r="H465" s="244">
        <v>0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0" t="s">
        <v>168</v>
      </c>
      <c r="AU465" s="250" t="s">
        <v>82</v>
      </c>
      <c r="AV465" s="14" t="s">
        <v>82</v>
      </c>
      <c r="AW465" s="14" t="s">
        <v>33</v>
      </c>
      <c r="AX465" s="14" t="s">
        <v>72</v>
      </c>
      <c r="AY465" s="250" t="s">
        <v>111</v>
      </c>
    </row>
    <row r="466" s="14" customFormat="1">
      <c r="A466" s="14"/>
      <c r="B466" s="240"/>
      <c r="C466" s="241"/>
      <c r="D466" s="231" t="s">
        <v>168</v>
      </c>
      <c r="E466" s="242" t="s">
        <v>19</v>
      </c>
      <c r="F466" s="243" t="s">
        <v>255</v>
      </c>
      <c r="G466" s="241"/>
      <c r="H466" s="244">
        <v>-22.050000000000001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168</v>
      </c>
      <c r="AU466" s="250" t="s">
        <v>82</v>
      </c>
      <c r="AV466" s="14" t="s">
        <v>82</v>
      </c>
      <c r="AW466" s="14" t="s">
        <v>33</v>
      </c>
      <c r="AX466" s="14" t="s">
        <v>72</v>
      </c>
      <c r="AY466" s="250" t="s">
        <v>111</v>
      </c>
    </row>
    <row r="467" s="14" customFormat="1">
      <c r="A467" s="14"/>
      <c r="B467" s="240"/>
      <c r="C467" s="241"/>
      <c r="D467" s="231" t="s">
        <v>168</v>
      </c>
      <c r="E467" s="242" t="s">
        <v>19</v>
      </c>
      <c r="F467" s="243" t="s">
        <v>256</v>
      </c>
      <c r="G467" s="241"/>
      <c r="H467" s="244">
        <v>-18.48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168</v>
      </c>
      <c r="AU467" s="250" t="s">
        <v>82</v>
      </c>
      <c r="AV467" s="14" t="s">
        <v>82</v>
      </c>
      <c r="AW467" s="14" t="s">
        <v>33</v>
      </c>
      <c r="AX467" s="14" t="s">
        <v>72</v>
      </c>
      <c r="AY467" s="250" t="s">
        <v>111</v>
      </c>
    </row>
    <row r="468" s="14" customFormat="1">
      <c r="A468" s="14"/>
      <c r="B468" s="240"/>
      <c r="C468" s="241"/>
      <c r="D468" s="231" t="s">
        <v>168</v>
      </c>
      <c r="E468" s="242" t="s">
        <v>19</v>
      </c>
      <c r="F468" s="243" t="s">
        <v>257</v>
      </c>
      <c r="G468" s="241"/>
      <c r="H468" s="244">
        <v>-26.422000000000001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168</v>
      </c>
      <c r="AU468" s="250" t="s">
        <v>82</v>
      </c>
      <c r="AV468" s="14" t="s">
        <v>82</v>
      </c>
      <c r="AW468" s="14" t="s">
        <v>33</v>
      </c>
      <c r="AX468" s="14" t="s">
        <v>72</v>
      </c>
      <c r="AY468" s="250" t="s">
        <v>111</v>
      </c>
    </row>
    <row r="469" s="14" customFormat="1">
      <c r="A469" s="14"/>
      <c r="B469" s="240"/>
      <c r="C469" s="241"/>
      <c r="D469" s="231" t="s">
        <v>168</v>
      </c>
      <c r="E469" s="242" t="s">
        <v>19</v>
      </c>
      <c r="F469" s="243" t="s">
        <v>201</v>
      </c>
      <c r="G469" s="241"/>
      <c r="H469" s="244">
        <v>0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0" t="s">
        <v>168</v>
      </c>
      <c r="AU469" s="250" t="s">
        <v>82</v>
      </c>
      <c r="AV469" s="14" t="s">
        <v>82</v>
      </c>
      <c r="AW469" s="14" t="s">
        <v>33</v>
      </c>
      <c r="AX469" s="14" t="s">
        <v>72</v>
      </c>
      <c r="AY469" s="250" t="s">
        <v>111</v>
      </c>
    </row>
    <row r="470" s="14" customFormat="1">
      <c r="A470" s="14"/>
      <c r="B470" s="240"/>
      <c r="C470" s="241"/>
      <c r="D470" s="231" t="s">
        <v>168</v>
      </c>
      <c r="E470" s="242" t="s">
        <v>19</v>
      </c>
      <c r="F470" s="243" t="s">
        <v>258</v>
      </c>
      <c r="G470" s="241"/>
      <c r="H470" s="244">
        <v>-8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168</v>
      </c>
      <c r="AU470" s="250" t="s">
        <v>82</v>
      </c>
      <c r="AV470" s="14" t="s">
        <v>82</v>
      </c>
      <c r="AW470" s="14" t="s">
        <v>33</v>
      </c>
      <c r="AX470" s="14" t="s">
        <v>72</v>
      </c>
      <c r="AY470" s="250" t="s">
        <v>111</v>
      </c>
    </row>
    <row r="471" s="14" customFormat="1">
      <c r="A471" s="14"/>
      <c r="B471" s="240"/>
      <c r="C471" s="241"/>
      <c r="D471" s="231" t="s">
        <v>168</v>
      </c>
      <c r="E471" s="242" t="s">
        <v>19</v>
      </c>
      <c r="F471" s="243" t="s">
        <v>259</v>
      </c>
      <c r="G471" s="241"/>
      <c r="H471" s="244">
        <v>-5.2999999999999998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168</v>
      </c>
      <c r="AU471" s="250" t="s">
        <v>82</v>
      </c>
      <c r="AV471" s="14" t="s">
        <v>82</v>
      </c>
      <c r="AW471" s="14" t="s">
        <v>33</v>
      </c>
      <c r="AX471" s="14" t="s">
        <v>72</v>
      </c>
      <c r="AY471" s="250" t="s">
        <v>111</v>
      </c>
    </row>
    <row r="472" s="14" customFormat="1">
      <c r="A472" s="14"/>
      <c r="B472" s="240"/>
      <c r="C472" s="241"/>
      <c r="D472" s="231" t="s">
        <v>168</v>
      </c>
      <c r="E472" s="242" t="s">
        <v>19</v>
      </c>
      <c r="F472" s="243" t="s">
        <v>260</v>
      </c>
      <c r="G472" s="241"/>
      <c r="H472" s="244">
        <v>-7.2000000000000002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168</v>
      </c>
      <c r="AU472" s="250" t="s">
        <v>82</v>
      </c>
      <c r="AV472" s="14" t="s">
        <v>82</v>
      </c>
      <c r="AW472" s="14" t="s">
        <v>33</v>
      </c>
      <c r="AX472" s="14" t="s">
        <v>72</v>
      </c>
      <c r="AY472" s="250" t="s">
        <v>111</v>
      </c>
    </row>
    <row r="473" s="14" customFormat="1">
      <c r="A473" s="14"/>
      <c r="B473" s="240"/>
      <c r="C473" s="241"/>
      <c r="D473" s="231" t="s">
        <v>168</v>
      </c>
      <c r="E473" s="242" t="s">
        <v>19</v>
      </c>
      <c r="F473" s="243" t="s">
        <v>261</v>
      </c>
      <c r="G473" s="241"/>
      <c r="H473" s="244">
        <v>-13.44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168</v>
      </c>
      <c r="AU473" s="250" t="s">
        <v>82</v>
      </c>
      <c r="AV473" s="14" t="s">
        <v>82</v>
      </c>
      <c r="AW473" s="14" t="s">
        <v>33</v>
      </c>
      <c r="AX473" s="14" t="s">
        <v>72</v>
      </c>
      <c r="AY473" s="250" t="s">
        <v>111</v>
      </c>
    </row>
    <row r="474" s="14" customFormat="1">
      <c r="A474" s="14"/>
      <c r="B474" s="240"/>
      <c r="C474" s="241"/>
      <c r="D474" s="231" t="s">
        <v>168</v>
      </c>
      <c r="E474" s="242" t="s">
        <v>19</v>
      </c>
      <c r="F474" s="243" t="s">
        <v>262</v>
      </c>
      <c r="G474" s="241"/>
      <c r="H474" s="244">
        <v>-1.962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168</v>
      </c>
      <c r="AU474" s="250" t="s">
        <v>82</v>
      </c>
      <c r="AV474" s="14" t="s">
        <v>82</v>
      </c>
      <c r="AW474" s="14" t="s">
        <v>33</v>
      </c>
      <c r="AX474" s="14" t="s">
        <v>72</v>
      </c>
      <c r="AY474" s="250" t="s">
        <v>111</v>
      </c>
    </row>
    <row r="475" s="14" customFormat="1">
      <c r="A475" s="14"/>
      <c r="B475" s="240"/>
      <c r="C475" s="241"/>
      <c r="D475" s="231" t="s">
        <v>168</v>
      </c>
      <c r="E475" s="242" t="s">
        <v>19</v>
      </c>
      <c r="F475" s="243" t="s">
        <v>201</v>
      </c>
      <c r="G475" s="241"/>
      <c r="H475" s="244">
        <v>0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168</v>
      </c>
      <c r="AU475" s="250" t="s">
        <v>82</v>
      </c>
      <c r="AV475" s="14" t="s">
        <v>82</v>
      </c>
      <c r="AW475" s="14" t="s">
        <v>33</v>
      </c>
      <c r="AX475" s="14" t="s">
        <v>72</v>
      </c>
      <c r="AY475" s="250" t="s">
        <v>111</v>
      </c>
    </row>
    <row r="476" s="15" customFormat="1">
      <c r="A476" s="15"/>
      <c r="B476" s="251"/>
      <c r="C476" s="252"/>
      <c r="D476" s="231" t="s">
        <v>168</v>
      </c>
      <c r="E476" s="253" t="s">
        <v>19</v>
      </c>
      <c r="F476" s="254" t="s">
        <v>207</v>
      </c>
      <c r="G476" s="252"/>
      <c r="H476" s="255">
        <v>120.544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1" t="s">
        <v>168</v>
      </c>
      <c r="AU476" s="261" t="s">
        <v>82</v>
      </c>
      <c r="AV476" s="15" t="s">
        <v>125</v>
      </c>
      <c r="AW476" s="15" t="s">
        <v>33</v>
      </c>
      <c r="AX476" s="15" t="s">
        <v>72</v>
      </c>
      <c r="AY476" s="261" t="s">
        <v>111</v>
      </c>
    </row>
    <row r="477" s="14" customFormat="1">
      <c r="A477" s="14"/>
      <c r="B477" s="240"/>
      <c r="C477" s="241"/>
      <c r="D477" s="231" t="s">
        <v>168</v>
      </c>
      <c r="E477" s="242" t="s">
        <v>19</v>
      </c>
      <c r="F477" s="243" t="s">
        <v>201</v>
      </c>
      <c r="G477" s="241"/>
      <c r="H477" s="244">
        <v>0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168</v>
      </c>
      <c r="AU477" s="250" t="s">
        <v>82</v>
      </c>
      <c r="AV477" s="14" t="s">
        <v>82</v>
      </c>
      <c r="AW477" s="14" t="s">
        <v>33</v>
      </c>
      <c r="AX477" s="14" t="s">
        <v>72</v>
      </c>
      <c r="AY477" s="250" t="s">
        <v>111</v>
      </c>
    </row>
    <row r="478" s="14" customFormat="1">
      <c r="A478" s="14"/>
      <c r="B478" s="240"/>
      <c r="C478" s="241"/>
      <c r="D478" s="231" t="s">
        <v>168</v>
      </c>
      <c r="E478" s="242" t="s">
        <v>19</v>
      </c>
      <c r="F478" s="243" t="s">
        <v>263</v>
      </c>
      <c r="G478" s="241"/>
      <c r="H478" s="244">
        <v>167.09800000000001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168</v>
      </c>
      <c r="AU478" s="250" t="s">
        <v>82</v>
      </c>
      <c r="AV478" s="14" t="s">
        <v>82</v>
      </c>
      <c r="AW478" s="14" t="s">
        <v>33</v>
      </c>
      <c r="AX478" s="14" t="s">
        <v>72</v>
      </c>
      <c r="AY478" s="250" t="s">
        <v>111</v>
      </c>
    </row>
    <row r="479" s="14" customFormat="1">
      <c r="A479" s="14"/>
      <c r="B479" s="240"/>
      <c r="C479" s="241"/>
      <c r="D479" s="231" t="s">
        <v>168</v>
      </c>
      <c r="E479" s="242" t="s">
        <v>19</v>
      </c>
      <c r="F479" s="243" t="s">
        <v>201</v>
      </c>
      <c r="G479" s="241"/>
      <c r="H479" s="244">
        <v>0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168</v>
      </c>
      <c r="AU479" s="250" t="s">
        <v>82</v>
      </c>
      <c r="AV479" s="14" t="s">
        <v>82</v>
      </c>
      <c r="AW479" s="14" t="s">
        <v>33</v>
      </c>
      <c r="AX479" s="14" t="s">
        <v>72</v>
      </c>
      <c r="AY479" s="250" t="s">
        <v>111</v>
      </c>
    </row>
    <row r="480" s="14" customFormat="1">
      <c r="A480" s="14"/>
      <c r="B480" s="240"/>
      <c r="C480" s="241"/>
      <c r="D480" s="231" t="s">
        <v>168</v>
      </c>
      <c r="E480" s="242" t="s">
        <v>19</v>
      </c>
      <c r="F480" s="243" t="s">
        <v>264</v>
      </c>
      <c r="G480" s="241"/>
      <c r="H480" s="244">
        <v>-15.799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168</v>
      </c>
      <c r="AU480" s="250" t="s">
        <v>82</v>
      </c>
      <c r="AV480" s="14" t="s">
        <v>82</v>
      </c>
      <c r="AW480" s="14" t="s">
        <v>33</v>
      </c>
      <c r="AX480" s="14" t="s">
        <v>72</v>
      </c>
      <c r="AY480" s="250" t="s">
        <v>111</v>
      </c>
    </row>
    <row r="481" s="14" customFormat="1">
      <c r="A481" s="14"/>
      <c r="B481" s="240"/>
      <c r="C481" s="241"/>
      <c r="D481" s="231" t="s">
        <v>168</v>
      </c>
      <c r="E481" s="242" t="s">
        <v>19</v>
      </c>
      <c r="F481" s="243" t="s">
        <v>265</v>
      </c>
      <c r="G481" s="241"/>
      <c r="H481" s="244">
        <v>-17.372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168</v>
      </c>
      <c r="AU481" s="250" t="s">
        <v>82</v>
      </c>
      <c r="AV481" s="14" t="s">
        <v>82</v>
      </c>
      <c r="AW481" s="14" t="s">
        <v>33</v>
      </c>
      <c r="AX481" s="14" t="s">
        <v>72</v>
      </c>
      <c r="AY481" s="250" t="s">
        <v>111</v>
      </c>
    </row>
    <row r="482" s="14" customFormat="1">
      <c r="A482" s="14"/>
      <c r="B482" s="240"/>
      <c r="C482" s="241"/>
      <c r="D482" s="231" t="s">
        <v>168</v>
      </c>
      <c r="E482" s="242" t="s">
        <v>19</v>
      </c>
      <c r="F482" s="243" t="s">
        <v>201</v>
      </c>
      <c r="G482" s="241"/>
      <c r="H482" s="244">
        <v>0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168</v>
      </c>
      <c r="AU482" s="250" t="s">
        <v>82</v>
      </c>
      <c r="AV482" s="14" t="s">
        <v>82</v>
      </c>
      <c r="AW482" s="14" t="s">
        <v>33</v>
      </c>
      <c r="AX482" s="14" t="s">
        <v>72</v>
      </c>
      <c r="AY482" s="250" t="s">
        <v>111</v>
      </c>
    </row>
    <row r="483" s="14" customFormat="1">
      <c r="A483" s="14"/>
      <c r="B483" s="240"/>
      <c r="C483" s="241"/>
      <c r="D483" s="231" t="s">
        <v>168</v>
      </c>
      <c r="E483" s="242" t="s">
        <v>19</v>
      </c>
      <c r="F483" s="243" t="s">
        <v>266</v>
      </c>
      <c r="G483" s="241"/>
      <c r="H483" s="244">
        <v>-2.3999999999999999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168</v>
      </c>
      <c r="AU483" s="250" t="s">
        <v>82</v>
      </c>
      <c r="AV483" s="14" t="s">
        <v>82</v>
      </c>
      <c r="AW483" s="14" t="s">
        <v>33</v>
      </c>
      <c r="AX483" s="14" t="s">
        <v>72</v>
      </c>
      <c r="AY483" s="250" t="s">
        <v>111</v>
      </c>
    </row>
    <row r="484" s="14" customFormat="1">
      <c r="A484" s="14"/>
      <c r="B484" s="240"/>
      <c r="C484" s="241"/>
      <c r="D484" s="231" t="s">
        <v>168</v>
      </c>
      <c r="E484" s="242" t="s">
        <v>19</v>
      </c>
      <c r="F484" s="243" t="s">
        <v>267</v>
      </c>
      <c r="G484" s="241"/>
      <c r="H484" s="244">
        <v>-3.3999999999999999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168</v>
      </c>
      <c r="AU484" s="250" t="s">
        <v>82</v>
      </c>
      <c r="AV484" s="14" t="s">
        <v>82</v>
      </c>
      <c r="AW484" s="14" t="s">
        <v>33</v>
      </c>
      <c r="AX484" s="14" t="s">
        <v>72</v>
      </c>
      <c r="AY484" s="250" t="s">
        <v>111</v>
      </c>
    </row>
    <row r="485" s="14" customFormat="1">
      <c r="A485" s="14"/>
      <c r="B485" s="240"/>
      <c r="C485" s="241"/>
      <c r="D485" s="231" t="s">
        <v>168</v>
      </c>
      <c r="E485" s="242" t="s">
        <v>19</v>
      </c>
      <c r="F485" s="243" t="s">
        <v>268</v>
      </c>
      <c r="G485" s="241"/>
      <c r="H485" s="244">
        <v>-1.6000000000000001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168</v>
      </c>
      <c r="AU485" s="250" t="s">
        <v>82</v>
      </c>
      <c r="AV485" s="14" t="s">
        <v>82</v>
      </c>
      <c r="AW485" s="14" t="s">
        <v>33</v>
      </c>
      <c r="AX485" s="14" t="s">
        <v>72</v>
      </c>
      <c r="AY485" s="250" t="s">
        <v>111</v>
      </c>
    </row>
    <row r="486" s="14" customFormat="1">
      <c r="A486" s="14"/>
      <c r="B486" s="240"/>
      <c r="C486" s="241"/>
      <c r="D486" s="231" t="s">
        <v>168</v>
      </c>
      <c r="E486" s="242" t="s">
        <v>19</v>
      </c>
      <c r="F486" s="243" t="s">
        <v>269</v>
      </c>
      <c r="G486" s="241"/>
      <c r="H486" s="244">
        <v>-0.25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0" t="s">
        <v>168</v>
      </c>
      <c r="AU486" s="250" t="s">
        <v>82</v>
      </c>
      <c r="AV486" s="14" t="s">
        <v>82</v>
      </c>
      <c r="AW486" s="14" t="s">
        <v>33</v>
      </c>
      <c r="AX486" s="14" t="s">
        <v>72</v>
      </c>
      <c r="AY486" s="250" t="s">
        <v>111</v>
      </c>
    </row>
    <row r="487" s="14" customFormat="1">
      <c r="A487" s="14"/>
      <c r="B487" s="240"/>
      <c r="C487" s="241"/>
      <c r="D487" s="231" t="s">
        <v>168</v>
      </c>
      <c r="E487" s="242" t="s">
        <v>19</v>
      </c>
      <c r="F487" s="243" t="s">
        <v>270</v>
      </c>
      <c r="G487" s="241"/>
      <c r="H487" s="244">
        <v>-7.8399999999999999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0" t="s">
        <v>168</v>
      </c>
      <c r="AU487" s="250" t="s">
        <v>82</v>
      </c>
      <c r="AV487" s="14" t="s">
        <v>82</v>
      </c>
      <c r="AW487" s="14" t="s">
        <v>33</v>
      </c>
      <c r="AX487" s="14" t="s">
        <v>72</v>
      </c>
      <c r="AY487" s="250" t="s">
        <v>111</v>
      </c>
    </row>
    <row r="488" s="14" customFormat="1">
      <c r="A488" s="14"/>
      <c r="B488" s="240"/>
      <c r="C488" s="241"/>
      <c r="D488" s="231" t="s">
        <v>168</v>
      </c>
      <c r="E488" s="242" t="s">
        <v>19</v>
      </c>
      <c r="F488" s="243" t="s">
        <v>271</v>
      </c>
      <c r="G488" s="241"/>
      <c r="H488" s="244">
        <v>-2.7999999999999998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0" t="s">
        <v>168</v>
      </c>
      <c r="AU488" s="250" t="s">
        <v>82</v>
      </c>
      <c r="AV488" s="14" t="s">
        <v>82</v>
      </c>
      <c r="AW488" s="14" t="s">
        <v>33</v>
      </c>
      <c r="AX488" s="14" t="s">
        <v>72</v>
      </c>
      <c r="AY488" s="250" t="s">
        <v>111</v>
      </c>
    </row>
    <row r="489" s="14" customFormat="1">
      <c r="A489" s="14"/>
      <c r="B489" s="240"/>
      <c r="C489" s="241"/>
      <c r="D489" s="231" t="s">
        <v>168</v>
      </c>
      <c r="E489" s="242" t="s">
        <v>19</v>
      </c>
      <c r="F489" s="243" t="s">
        <v>272</v>
      </c>
      <c r="G489" s="241"/>
      <c r="H489" s="244">
        <v>-13.199999999999999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168</v>
      </c>
      <c r="AU489" s="250" t="s">
        <v>82</v>
      </c>
      <c r="AV489" s="14" t="s">
        <v>82</v>
      </c>
      <c r="AW489" s="14" t="s">
        <v>33</v>
      </c>
      <c r="AX489" s="14" t="s">
        <v>72</v>
      </c>
      <c r="AY489" s="250" t="s">
        <v>111</v>
      </c>
    </row>
    <row r="490" s="14" customFormat="1">
      <c r="A490" s="14"/>
      <c r="B490" s="240"/>
      <c r="C490" s="241"/>
      <c r="D490" s="231" t="s">
        <v>168</v>
      </c>
      <c r="E490" s="242" t="s">
        <v>19</v>
      </c>
      <c r="F490" s="243" t="s">
        <v>201</v>
      </c>
      <c r="G490" s="241"/>
      <c r="H490" s="244">
        <v>0</v>
      </c>
      <c r="I490" s="245"/>
      <c r="J490" s="241"/>
      <c r="K490" s="241"/>
      <c r="L490" s="246"/>
      <c r="M490" s="247"/>
      <c r="N490" s="248"/>
      <c r="O490" s="248"/>
      <c r="P490" s="248"/>
      <c r="Q490" s="248"/>
      <c r="R490" s="248"/>
      <c r="S490" s="248"/>
      <c r="T490" s="249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0" t="s">
        <v>168</v>
      </c>
      <c r="AU490" s="250" t="s">
        <v>82</v>
      </c>
      <c r="AV490" s="14" t="s">
        <v>82</v>
      </c>
      <c r="AW490" s="14" t="s">
        <v>33</v>
      </c>
      <c r="AX490" s="14" t="s">
        <v>72</v>
      </c>
      <c r="AY490" s="250" t="s">
        <v>111</v>
      </c>
    </row>
    <row r="491" s="15" customFormat="1">
      <c r="A491" s="15"/>
      <c r="B491" s="251"/>
      <c r="C491" s="252"/>
      <c r="D491" s="231" t="s">
        <v>168</v>
      </c>
      <c r="E491" s="253" t="s">
        <v>19</v>
      </c>
      <c r="F491" s="254" t="s">
        <v>218</v>
      </c>
      <c r="G491" s="252"/>
      <c r="H491" s="255">
        <v>102.437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1" t="s">
        <v>168</v>
      </c>
      <c r="AU491" s="261" t="s">
        <v>82</v>
      </c>
      <c r="AV491" s="15" t="s">
        <v>125</v>
      </c>
      <c r="AW491" s="15" t="s">
        <v>33</v>
      </c>
      <c r="AX491" s="15" t="s">
        <v>72</v>
      </c>
      <c r="AY491" s="261" t="s">
        <v>111</v>
      </c>
    </row>
    <row r="492" s="14" customFormat="1">
      <c r="A492" s="14"/>
      <c r="B492" s="240"/>
      <c r="C492" s="241"/>
      <c r="D492" s="231" t="s">
        <v>168</v>
      </c>
      <c r="E492" s="242" t="s">
        <v>19</v>
      </c>
      <c r="F492" s="243" t="s">
        <v>201</v>
      </c>
      <c r="G492" s="241"/>
      <c r="H492" s="244">
        <v>0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168</v>
      </c>
      <c r="AU492" s="250" t="s">
        <v>82</v>
      </c>
      <c r="AV492" s="14" t="s">
        <v>82</v>
      </c>
      <c r="AW492" s="14" t="s">
        <v>33</v>
      </c>
      <c r="AX492" s="14" t="s">
        <v>72</v>
      </c>
      <c r="AY492" s="250" t="s">
        <v>111</v>
      </c>
    </row>
    <row r="493" s="14" customFormat="1">
      <c r="A493" s="14"/>
      <c r="B493" s="240"/>
      <c r="C493" s="241"/>
      <c r="D493" s="231" t="s">
        <v>168</v>
      </c>
      <c r="E493" s="242" t="s">
        <v>19</v>
      </c>
      <c r="F493" s="243" t="s">
        <v>273</v>
      </c>
      <c r="G493" s="241"/>
      <c r="H493" s="244">
        <v>209.214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168</v>
      </c>
      <c r="AU493" s="250" t="s">
        <v>82</v>
      </c>
      <c r="AV493" s="14" t="s">
        <v>82</v>
      </c>
      <c r="AW493" s="14" t="s">
        <v>33</v>
      </c>
      <c r="AX493" s="14" t="s">
        <v>72</v>
      </c>
      <c r="AY493" s="250" t="s">
        <v>111</v>
      </c>
    </row>
    <row r="494" s="14" customFormat="1">
      <c r="A494" s="14"/>
      <c r="B494" s="240"/>
      <c r="C494" s="241"/>
      <c r="D494" s="231" t="s">
        <v>168</v>
      </c>
      <c r="E494" s="242" t="s">
        <v>19</v>
      </c>
      <c r="F494" s="243" t="s">
        <v>201</v>
      </c>
      <c r="G494" s="241"/>
      <c r="H494" s="244">
        <v>0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168</v>
      </c>
      <c r="AU494" s="250" t="s">
        <v>82</v>
      </c>
      <c r="AV494" s="14" t="s">
        <v>82</v>
      </c>
      <c r="AW494" s="14" t="s">
        <v>33</v>
      </c>
      <c r="AX494" s="14" t="s">
        <v>72</v>
      </c>
      <c r="AY494" s="250" t="s">
        <v>111</v>
      </c>
    </row>
    <row r="495" s="14" customFormat="1">
      <c r="A495" s="14"/>
      <c r="B495" s="240"/>
      <c r="C495" s="241"/>
      <c r="D495" s="231" t="s">
        <v>168</v>
      </c>
      <c r="E495" s="242" t="s">
        <v>19</v>
      </c>
      <c r="F495" s="243" t="s">
        <v>274</v>
      </c>
      <c r="G495" s="241"/>
      <c r="H495" s="244">
        <v>-8.125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168</v>
      </c>
      <c r="AU495" s="250" t="s">
        <v>82</v>
      </c>
      <c r="AV495" s="14" t="s">
        <v>82</v>
      </c>
      <c r="AW495" s="14" t="s">
        <v>33</v>
      </c>
      <c r="AX495" s="14" t="s">
        <v>72</v>
      </c>
      <c r="AY495" s="250" t="s">
        <v>111</v>
      </c>
    </row>
    <row r="496" s="14" customFormat="1">
      <c r="A496" s="14"/>
      <c r="B496" s="240"/>
      <c r="C496" s="241"/>
      <c r="D496" s="231" t="s">
        <v>168</v>
      </c>
      <c r="E496" s="242" t="s">
        <v>19</v>
      </c>
      <c r="F496" s="243" t="s">
        <v>275</v>
      </c>
      <c r="G496" s="241"/>
      <c r="H496" s="244">
        <v>-6.6399999999999997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168</v>
      </c>
      <c r="AU496" s="250" t="s">
        <v>82</v>
      </c>
      <c r="AV496" s="14" t="s">
        <v>82</v>
      </c>
      <c r="AW496" s="14" t="s">
        <v>33</v>
      </c>
      <c r="AX496" s="14" t="s">
        <v>72</v>
      </c>
      <c r="AY496" s="250" t="s">
        <v>111</v>
      </c>
    </row>
    <row r="497" s="14" customFormat="1">
      <c r="A497" s="14"/>
      <c r="B497" s="240"/>
      <c r="C497" s="241"/>
      <c r="D497" s="231" t="s">
        <v>168</v>
      </c>
      <c r="E497" s="242" t="s">
        <v>19</v>
      </c>
      <c r="F497" s="243" t="s">
        <v>276</v>
      </c>
      <c r="G497" s="241"/>
      <c r="H497" s="244">
        <v>-10.507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168</v>
      </c>
      <c r="AU497" s="250" t="s">
        <v>82</v>
      </c>
      <c r="AV497" s="14" t="s">
        <v>82</v>
      </c>
      <c r="AW497" s="14" t="s">
        <v>33</v>
      </c>
      <c r="AX497" s="14" t="s">
        <v>72</v>
      </c>
      <c r="AY497" s="250" t="s">
        <v>111</v>
      </c>
    </row>
    <row r="498" s="14" customFormat="1">
      <c r="A498" s="14"/>
      <c r="B498" s="240"/>
      <c r="C498" s="241"/>
      <c r="D498" s="231" t="s">
        <v>168</v>
      </c>
      <c r="E498" s="242" t="s">
        <v>19</v>
      </c>
      <c r="F498" s="243" t="s">
        <v>201</v>
      </c>
      <c r="G498" s="241"/>
      <c r="H498" s="244">
        <v>0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168</v>
      </c>
      <c r="AU498" s="250" t="s">
        <v>82</v>
      </c>
      <c r="AV498" s="14" t="s">
        <v>82</v>
      </c>
      <c r="AW498" s="14" t="s">
        <v>33</v>
      </c>
      <c r="AX498" s="14" t="s">
        <v>72</v>
      </c>
      <c r="AY498" s="250" t="s">
        <v>111</v>
      </c>
    </row>
    <row r="499" s="14" customFormat="1">
      <c r="A499" s="14"/>
      <c r="B499" s="240"/>
      <c r="C499" s="241"/>
      <c r="D499" s="231" t="s">
        <v>168</v>
      </c>
      <c r="E499" s="242" t="s">
        <v>19</v>
      </c>
      <c r="F499" s="243" t="s">
        <v>277</v>
      </c>
      <c r="G499" s="241"/>
      <c r="H499" s="244">
        <v>-2.3999999999999999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168</v>
      </c>
      <c r="AU499" s="250" t="s">
        <v>82</v>
      </c>
      <c r="AV499" s="14" t="s">
        <v>82</v>
      </c>
      <c r="AW499" s="14" t="s">
        <v>33</v>
      </c>
      <c r="AX499" s="14" t="s">
        <v>72</v>
      </c>
      <c r="AY499" s="250" t="s">
        <v>111</v>
      </c>
    </row>
    <row r="500" s="14" customFormat="1">
      <c r="A500" s="14"/>
      <c r="B500" s="240"/>
      <c r="C500" s="241"/>
      <c r="D500" s="231" t="s">
        <v>168</v>
      </c>
      <c r="E500" s="242" t="s">
        <v>19</v>
      </c>
      <c r="F500" s="243" t="s">
        <v>278</v>
      </c>
      <c r="G500" s="241"/>
      <c r="H500" s="244">
        <v>-5.5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0" t="s">
        <v>168</v>
      </c>
      <c r="AU500" s="250" t="s">
        <v>82</v>
      </c>
      <c r="AV500" s="14" t="s">
        <v>82</v>
      </c>
      <c r="AW500" s="14" t="s">
        <v>33</v>
      </c>
      <c r="AX500" s="14" t="s">
        <v>72</v>
      </c>
      <c r="AY500" s="250" t="s">
        <v>111</v>
      </c>
    </row>
    <row r="501" s="14" customFormat="1">
      <c r="A501" s="14"/>
      <c r="B501" s="240"/>
      <c r="C501" s="241"/>
      <c r="D501" s="231" t="s">
        <v>168</v>
      </c>
      <c r="E501" s="242" t="s">
        <v>19</v>
      </c>
      <c r="F501" s="243" t="s">
        <v>279</v>
      </c>
      <c r="G501" s="241"/>
      <c r="H501" s="244">
        <v>-6.5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0" t="s">
        <v>168</v>
      </c>
      <c r="AU501" s="250" t="s">
        <v>82</v>
      </c>
      <c r="AV501" s="14" t="s">
        <v>82</v>
      </c>
      <c r="AW501" s="14" t="s">
        <v>33</v>
      </c>
      <c r="AX501" s="14" t="s">
        <v>72</v>
      </c>
      <c r="AY501" s="250" t="s">
        <v>111</v>
      </c>
    </row>
    <row r="502" s="14" customFormat="1">
      <c r="A502" s="14"/>
      <c r="B502" s="240"/>
      <c r="C502" s="241"/>
      <c r="D502" s="231" t="s">
        <v>168</v>
      </c>
      <c r="E502" s="242" t="s">
        <v>19</v>
      </c>
      <c r="F502" s="243" t="s">
        <v>280</v>
      </c>
      <c r="G502" s="241"/>
      <c r="H502" s="244">
        <v>-3.2000000000000002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168</v>
      </c>
      <c r="AU502" s="250" t="s">
        <v>82</v>
      </c>
      <c r="AV502" s="14" t="s">
        <v>82</v>
      </c>
      <c r="AW502" s="14" t="s">
        <v>33</v>
      </c>
      <c r="AX502" s="14" t="s">
        <v>72</v>
      </c>
      <c r="AY502" s="250" t="s">
        <v>111</v>
      </c>
    </row>
    <row r="503" s="14" customFormat="1">
      <c r="A503" s="14"/>
      <c r="B503" s="240"/>
      <c r="C503" s="241"/>
      <c r="D503" s="231" t="s">
        <v>168</v>
      </c>
      <c r="E503" s="242" t="s">
        <v>19</v>
      </c>
      <c r="F503" s="243" t="s">
        <v>281</v>
      </c>
      <c r="G503" s="241"/>
      <c r="H503" s="244">
        <v>-5.2000000000000002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0" t="s">
        <v>168</v>
      </c>
      <c r="AU503" s="250" t="s">
        <v>82</v>
      </c>
      <c r="AV503" s="14" t="s">
        <v>82</v>
      </c>
      <c r="AW503" s="14" t="s">
        <v>33</v>
      </c>
      <c r="AX503" s="14" t="s">
        <v>72</v>
      </c>
      <c r="AY503" s="250" t="s">
        <v>111</v>
      </c>
    </row>
    <row r="504" s="14" customFormat="1">
      <c r="A504" s="14"/>
      <c r="B504" s="240"/>
      <c r="C504" s="241"/>
      <c r="D504" s="231" t="s">
        <v>168</v>
      </c>
      <c r="E504" s="242" t="s">
        <v>19</v>
      </c>
      <c r="F504" s="243" t="s">
        <v>270</v>
      </c>
      <c r="G504" s="241"/>
      <c r="H504" s="244">
        <v>-7.8399999999999999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0" t="s">
        <v>168</v>
      </c>
      <c r="AU504" s="250" t="s">
        <v>82</v>
      </c>
      <c r="AV504" s="14" t="s">
        <v>82</v>
      </c>
      <c r="AW504" s="14" t="s">
        <v>33</v>
      </c>
      <c r="AX504" s="14" t="s">
        <v>72</v>
      </c>
      <c r="AY504" s="250" t="s">
        <v>111</v>
      </c>
    </row>
    <row r="505" s="14" customFormat="1">
      <c r="A505" s="14"/>
      <c r="B505" s="240"/>
      <c r="C505" s="241"/>
      <c r="D505" s="231" t="s">
        <v>168</v>
      </c>
      <c r="E505" s="242" t="s">
        <v>19</v>
      </c>
      <c r="F505" s="243" t="s">
        <v>282</v>
      </c>
      <c r="G505" s="241"/>
      <c r="H505" s="244">
        <v>-0.78000000000000003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0" t="s">
        <v>168</v>
      </c>
      <c r="AU505" s="250" t="s">
        <v>82</v>
      </c>
      <c r="AV505" s="14" t="s">
        <v>82</v>
      </c>
      <c r="AW505" s="14" t="s">
        <v>33</v>
      </c>
      <c r="AX505" s="14" t="s">
        <v>72</v>
      </c>
      <c r="AY505" s="250" t="s">
        <v>111</v>
      </c>
    </row>
    <row r="506" s="14" customFormat="1">
      <c r="A506" s="14"/>
      <c r="B506" s="240"/>
      <c r="C506" s="241"/>
      <c r="D506" s="231" t="s">
        <v>168</v>
      </c>
      <c r="E506" s="242" t="s">
        <v>19</v>
      </c>
      <c r="F506" s="243" t="s">
        <v>283</v>
      </c>
      <c r="G506" s="241"/>
      <c r="H506" s="244">
        <v>-3.6400000000000001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168</v>
      </c>
      <c r="AU506" s="250" t="s">
        <v>82</v>
      </c>
      <c r="AV506" s="14" t="s">
        <v>82</v>
      </c>
      <c r="AW506" s="14" t="s">
        <v>33</v>
      </c>
      <c r="AX506" s="14" t="s">
        <v>72</v>
      </c>
      <c r="AY506" s="250" t="s">
        <v>111</v>
      </c>
    </row>
    <row r="507" s="14" customFormat="1">
      <c r="A507" s="14"/>
      <c r="B507" s="240"/>
      <c r="C507" s="241"/>
      <c r="D507" s="231" t="s">
        <v>168</v>
      </c>
      <c r="E507" s="242" t="s">
        <v>19</v>
      </c>
      <c r="F507" s="243" t="s">
        <v>201</v>
      </c>
      <c r="G507" s="241"/>
      <c r="H507" s="244">
        <v>0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168</v>
      </c>
      <c r="AU507" s="250" t="s">
        <v>82</v>
      </c>
      <c r="AV507" s="14" t="s">
        <v>82</v>
      </c>
      <c r="AW507" s="14" t="s">
        <v>33</v>
      </c>
      <c r="AX507" s="14" t="s">
        <v>72</v>
      </c>
      <c r="AY507" s="250" t="s">
        <v>111</v>
      </c>
    </row>
    <row r="508" s="15" customFormat="1">
      <c r="A508" s="15"/>
      <c r="B508" s="251"/>
      <c r="C508" s="252"/>
      <c r="D508" s="231" t="s">
        <v>168</v>
      </c>
      <c r="E508" s="253" t="s">
        <v>19</v>
      </c>
      <c r="F508" s="254" t="s">
        <v>229</v>
      </c>
      <c r="G508" s="252"/>
      <c r="H508" s="255">
        <v>148.88200000000001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1" t="s">
        <v>168</v>
      </c>
      <c r="AU508" s="261" t="s">
        <v>82</v>
      </c>
      <c r="AV508" s="15" t="s">
        <v>125</v>
      </c>
      <c r="AW508" s="15" t="s">
        <v>33</v>
      </c>
      <c r="AX508" s="15" t="s">
        <v>72</v>
      </c>
      <c r="AY508" s="261" t="s">
        <v>111</v>
      </c>
    </row>
    <row r="509" s="14" customFormat="1">
      <c r="A509" s="14"/>
      <c r="B509" s="240"/>
      <c r="C509" s="241"/>
      <c r="D509" s="231" t="s">
        <v>168</v>
      </c>
      <c r="E509" s="242" t="s">
        <v>19</v>
      </c>
      <c r="F509" s="243" t="s">
        <v>201</v>
      </c>
      <c r="G509" s="241"/>
      <c r="H509" s="244">
        <v>0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0" t="s">
        <v>168</v>
      </c>
      <c r="AU509" s="250" t="s">
        <v>82</v>
      </c>
      <c r="AV509" s="14" t="s">
        <v>82</v>
      </c>
      <c r="AW509" s="14" t="s">
        <v>33</v>
      </c>
      <c r="AX509" s="14" t="s">
        <v>72</v>
      </c>
      <c r="AY509" s="250" t="s">
        <v>111</v>
      </c>
    </row>
    <row r="510" s="14" customFormat="1">
      <c r="A510" s="14"/>
      <c r="B510" s="240"/>
      <c r="C510" s="241"/>
      <c r="D510" s="231" t="s">
        <v>168</v>
      </c>
      <c r="E510" s="242" t="s">
        <v>19</v>
      </c>
      <c r="F510" s="243" t="s">
        <v>284</v>
      </c>
      <c r="G510" s="241"/>
      <c r="H510" s="244">
        <v>435.23200000000003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168</v>
      </c>
      <c r="AU510" s="250" t="s">
        <v>82</v>
      </c>
      <c r="AV510" s="14" t="s">
        <v>82</v>
      </c>
      <c r="AW510" s="14" t="s">
        <v>33</v>
      </c>
      <c r="AX510" s="14" t="s">
        <v>72</v>
      </c>
      <c r="AY510" s="250" t="s">
        <v>111</v>
      </c>
    </row>
    <row r="511" s="14" customFormat="1">
      <c r="A511" s="14"/>
      <c r="B511" s="240"/>
      <c r="C511" s="241"/>
      <c r="D511" s="231" t="s">
        <v>168</v>
      </c>
      <c r="E511" s="242" t="s">
        <v>19</v>
      </c>
      <c r="F511" s="243" t="s">
        <v>201</v>
      </c>
      <c r="G511" s="241"/>
      <c r="H511" s="244">
        <v>0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168</v>
      </c>
      <c r="AU511" s="250" t="s">
        <v>82</v>
      </c>
      <c r="AV511" s="14" t="s">
        <v>82</v>
      </c>
      <c r="AW511" s="14" t="s">
        <v>33</v>
      </c>
      <c r="AX511" s="14" t="s">
        <v>72</v>
      </c>
      <c r="AY511" s="250" t="s">
        <v>111</v>
      </c>
    </row>
    <row r="512" s="14" customFormat="1">
      <c r="A512" s="14"/>
      <c r="B512" s="240"/>
      <c r="C512" s="241"/>
      <c r="D512" s="231" t="s">
        <v>168</v>
      </c>
      <c r="E512" s="242" t="s">
        <v>19</v>
      </c>
      <c r="F512" s="243" t="s">
        <v>285</v>
      </c>
      <c r="G512" s="241"/>
      <c r="H512" s="244">
        <v>-3.8500000000000001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168</v>
      </c>
      <c r="AU512" s="250" t="s">
        <v>82</v>
      </c>
      <c r="AV512" s="14" t="s">
        <v>82</v>
      </c>
      <c r="AW512" s="14" t="s">
        <v>33</v>
      </c>
      <c r="AX512" s="14" t="s">
        <v>72</v>
      </c>
      <c r="AY512" s="250" t="s">
        <v>111</v>
      </c>
    </row>
    <row r="513" s="14" customFormat="1">
      <c r="A513" s="14"/>
      <c r="B513" s="240"/>
      <c r="C513" s="241"/>
      <c r="D513" s="231" t="s">
        <v>168</v>
      </c>
      <c r="E513" s="242" t="s">
        <v>19</v>
      </c>
      <c r="F513" s="243" t="s">
        <v>286</v>
      </c>
      <c r="G513" s="241"/>
      <c r="H513" s="244">
        <v>-43.649999999999999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168</v>
      </c>
      <c r="AU513" s="250" t="s">
        <v>82</v>
      </c>
      <c r="AV513" s="14" t="s">
        <v>82</v>
      </c>
      <c r="AW513" s="14" t="s">
        <v>33</v>
      </c>
      <c r="AX513" s="14" t="s">
        <v>72</v>
      </c>
      <c r="AY513" s="250" t="s">
        <v>111</v>
      </c>
    </row>
    <row r="514" s="14" customFormat="1">
      <c r="A514" s="14"/>
      <c r="B514" s="240"/>
      <c r="C514" s="241"/>
      <c r="D514" s="231" t="s">
        <v>168</v>
      </c>
      <c r="E514" s="242" t="s">
        <v>19</v>
      </c>
      <c r="F514" s="243" t="s">
        <v>287</v>
      </c>
      <c r="G514" s="241"/>
      <c r="H514" s="244">
        <v>-40.920000000000002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168</v>
      </c>
      <c r="AU514" s="250" t="s">
        <v>82</v>
      </c>
      <c r="AV514" s="14" t="s">
        <v>82</v>
      </c>
      <c r="AW514" s="14" t="s">
        <v>33</v>
      </c>
      <c r="AX514" s="14" t="s">
        <v>72</v>
      </c>
      <c r="AY514" s="250" t="s">
        <v>111</v>
      </c>
    </row>
    <row r="515" s="14" customFormat="1">
      <c r="A515" s="14"/>
      <c r="B515" s="240"/>
      <c r="C515" s="241"/>
      <c r="D515" s="231" t="s">
        <v>168</v>
      </c>
      <c r="E515" s="242" t="s">
        <v>19</v>
      </c>
      <c r="F515" s="243" t="s">
        <v>264</v>
      </c>
      <c r="G515" s="241"/>
      <c r="H515" s="244">
        <v>-15.799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168</v>
      </c>
      <c r="AU515" s="250" t="s">
        <v>82</v>
      </c>
      <c r="AV515" s="14" t="s">
        <v>82</v>
      </c>
      <c r="AW515" s="14" t="s">
        <v>33</v>
      </c>
      <c r="AX515" s="14" t="s">
        <v>72</v>
      </c>
      <c r="AY515" s="250" t="s">
        <v>111</v>
      </c>
    </row>
    <row r="516" s="14" customFormat="1">
      <c r="A516" s="14"/>
      <c r="B516" s="240"/>
      <c r="C516" s="241"/>
      <c r="D516" s="231" t="s">
        <v>168</v>
      </c>
      <c r="E516" s="242" t="s">
        <v>19</v>
      </c>
      <c r="F516" s="243" t="s">
        <v>265</v>
      </c>
      <c r="G516" s="241"/>
      <c r="H516" s="244">
        <v>-17.372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168</v>
      </c>
      <c r="AU516" s="250" t="s">
        <v>82</v>
      </c>
      <c r="AV516" s="14" t="s">
        <v>82</v>
      </c>
      <c r="AW516" s="14" t="s">
        <v>33</v>
      </c>
      <c r="AX516" s="14" t="s">
        <v>72</v>
      </c>
      <c r="AY516" s="250" t="s">
        <v>111</v>
      </c>
    </row>
    <row r="517" s="14" customFormat="1">
      <c r="A517" s="14"/>
      <c r="B517" s="240"/>
      <c r="C517" s="241"/>
      <c r="D517" s="231" t="s">
        <v>168</v>
      </c>
      <c r="E517" s="242" t="s">
        <v>19</v>
      </c>
      <c r="F517" s="243" t="s">
        <v>201</v>
      </c>
      <c r="G517" s="241"/>
      <c r="H517" s="244">
        <v>0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0" t="s">
        <v>168</v>
      </c>
      <c r="AU517" s="250" t="s">
        <v>82</v>
      </c>
      <c r="AV517" s="14" t="s">
        <v>82</v>
      </c>
      <c r="AW517" s="14" t="s">
        <v>33</v>
      </c>
      <c r="AX517" s="14" t="s">
        <v>72</v>
      </c>
      <c r="AY517" s="250" t="s">
        <v>111</v>
      </c>
    </row>
    <row r="518" s="14" customFormat="1">
      <c r="A518" s="14"/>
      <c r="B518" s="240"/>
      <c r="C518" s="241"/>
      <c r="D518" s="231" t="s">
        <v>168</v>
      </c>
      <c r="E518" s="242" t="s">
        <v>19</v>
      </c>
      <c r="F518" s="243" t="s">
        <v>280</v>
      </c>
      <c r="G518" s="241"/>
      <c r="H518" s="244">
        <v>-3.2000000000000002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0" t="s">
        <v>168</v>
      </c>
      <c r="AU518" s="250" t="s">
        <v>82</v>
      </c>
      <c r="AV518" s="14" t="s">
        <v>82</v>
      </c>
      <c r="AW518" s="14" t="s">
        <v>33</v>
      </c>
      <c r="AX518" s="14" t="s">
        <v>72</v>
      </c>
      <c r="AY518" s="250" t="s">
        <v>111</v>
      </c>
    </row>
    <row r="519" s="14" customFormat="1">
      <c r="A519" s="14"/>
      <c r="B519" s="240"/>
      <c r="C519" s="241"/>
      <c r="D519" s="231" t="s">
        <v>168</v>
      </c>
      <c r="E519" s="242" t="s">
        <v>19</v>
      </c>
      <c r="F519" s="243" t="s">
        <v>288</v>
      </c>
      <c r="G519" s="241"/>
      <c r="H519" s="244">
        <v>-3.6499999999999999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168</v>
      </c>
      <c r="AU519" s="250" t="s">
        <v>82</v>
      </c>
      <c r="AV519" s="14" t="s">
        <v>82</v>
      </c>
      <c r="AW519" s="14" t="s">
        <v>33</v>
      </c>
      <c r="AX519" s="14" t="s">
        <v>72</v>
      </c>
      <c r="AY519" s="250" t="s">
        <v>111</v>
      </c>
    </row>
    <row r="520" s="14" customFormat="1">
      <c r="A520" s="14"/>
      <c r="B520" s="240"/>
      <c r="C520" s="241"/>
      <c r="D520" s="231" t="s">
        <v>168</v>
      </c>
      <c r="E520" s="242" t="s">
        <v>19</v>
      </c>
      <c r="F520" s="243" t="s">
        <v>289</v>
      </c>
      <c r="G520" s="241"/>
      <c r="H520" s="244">
        <v>-1.2</v>
      </c>
      <c r="I520" s="245"/>
      <c r="J520" s="241"/>
      <c r="K520" s="241"/>
      <c r="L520" s="246"/>
      <c r="M520" s="247"/>
      <c r="N520" s="248"/>
      <c r="O520" s="248"/>
      <c r="P520" s="248"/>
      <c r="Q520" s="248"/>
      <c r="R520" s="248"/>
      <c r="S520" s="248"/>
      <c r="T520" s="24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0" t="s">
        <v>168</v>
      </c>
      <c r="AU520" s="250" t="s">
        <v>82</v>
      </c>
      <c r="AV520" s="14" t="s">
        <v>82</v>
      </c>
      <c r="AW520" s="14" t="s">
        <v>33</v>
      </c>
      <c r="AX520" s="14" t="s">
        <v>72</v>
      </c>
      <c r="AY520" s="250" t="s">
        <v>111</v>
      </c>
    </row>
    <row r="521" s="14" customFormat="1">
      <c r="A521" s="14"/>
      <c r="B521" s="240"/>
      <c r="C521" s="241"/>
      <c r="D521" s="231" t="s">
        <v>168</v>
      </c>
      <c r="E521" s="242" t="s">
        <v>19</v>
      </c>
      <c r="F521" s="243" t="s">
        <v>290</v>
      </c>
      <c r="G521" s="241"/>
      <c r="H521" s="244">
        <v>-0.12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168</v>
      </c>
      <c r="AU521" s="250" t="s">
        <v>82</v>
      </c>
      <c r="AV521" s="14" t="s">
        <v>82</v>
      </c>
      <c r="AW521" s="14" t="s">
        <v>33</v>
      </c>
      <c r="AX521" s="14" t="s">
        <v>72</v>
      </c>
      <c r="AY521" s="250" t="s">
        <v>111</v>
      </c>
    </row>
    <row r="522" s="14" customFormat="1">
      <c r="A522" s="14"/>
      <c r="B522" s="240"/>
      <c r="C522" s="241"/>
      <c r="D522" s="231" t="s">
        <v>168</v>
      </c>
      <c r="E522" s="242" t="s">
        <v>19</v>
      </c>
      <c r="F522" s="243" t="s">
        <v>291</v>
      </c>
      <c r="G522" s="241"/>
      <c r="H522" s="244">
        <v>-8.4000000000000004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168</v>
      </c>
      <c r="AU522" s="250" t="s">
        <v>82</v>
      </c>
      <c r="AV522" s="14" t="s">
        <v>82</v>
      </c>
      <c r="AW522" s="14" t="s">
        <v>33</v>
      </c>
      <c r="AX522" s="14" t="s">
        <v>72</v>
      </c>
      <c r="AY522" s="250" t="s">
        <v>111</v>
      </c>
    </row>
    <row r="523" s="14" customFormat="1">
      <c r="A523" s="14"/>
      <c r="B523" s="240"/>
      <c r="C523" s="241"/>
      <c r="D523" s="231" t="s">
        <v>168</v>
      </c>
      <c r="E523" s="242" t="s">
        <v>19</v>
      </c>
      <c r="F523" s="243" t="s">
        <v>292</v>
      </c>
      <c r="G523" s="241"/>
      <c r="H523" s="244">
        <v>-3.1200000000000001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168</v>
      </c>
      <c r="AU523" s="250" t="s">
        <v>82</v>
      </c>
      <c r="AV523" s="14" t="s">
        <v>82</v>
      </c>
      <c r="AW523" s="14" t="s">
        <v>33</v>
      </c>
      <c r="AX523" s="14" t="s">
        <v>72</v>
      </c>
      <c r="AY523" s="250" t="s">
        <v>111</v>
      </c>
    </row>
    <row r="524" s="14" customFormat="1">
      <c r="A524" s="14"/>
      <c r="B524" s="240"/>
      <c r="C524" s="241"/>
      <c r="D524" s="231" t="s">
        <v>168</v>
      </c>
      <c r="E524" s="242" t="s">
        <v>19</v>
      </c>
      <c r="F524" s="243" t="s">
        <v>201</v>
      </c>
      <c r="G524" s="241"/>
      <c r="H524" s="244">
        <v>0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168</v>
      </c>
      <c r="AU524" s="250" t="s">
        <v>82</v>
      </c>
      <c r="AV524" s="14" t="s">
        <v>82</v>
      </c>
      <c r="AW524" s="14" t="s">
        <v>33</v>
      </c>
      <c r="AX524" s="14" t="s">
        <v>72</v>
      </c>
      <c r="AY524" s="250" t="s">
        <v>111</v>
      </c>
    </row>
    <row r="525" s="14" customFormat="1">
      <c r="A525" s="14"/>
      <c r="B525" s="240"/>
      <c r="C525" s="241"/>
      <c r="D525" s="231" t="s">
        <v>168</v>
      </c>
      <c r="E525" s="242" t="s">
        <v>19</v>
      </c>
      <c r="F525" s="243" t="s">
        <v>293</v>
      </c>
      <c r="G525" s="241"/>
      <c r="H525" s="244">
        <v>-46.463000000000001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0" t="s">
        <v>168</v>
      </c>
      <c r="AU525" s="250" t="s">
        <v>82</v>
      </c>
      <c r="AV525" s="14" t="s">
        <v>82</v>
      </c>
      <c r="AW525" s="14" t="s">
        <v>33</v>
      </c>
      <c r="AX525" s="14" t="s">
        <v>72</v>
      </c>
      <c r="AY525" s="250" t="s">
        <v>111</v>
      </c>
    </row>
    <row r="526" s="14" customFormat="1">
      <c r="A526" s="14"/>
      <c r="B526" s="240"/>
      <c r="C526" s="241"/>
      <c r="D526" s="231" t="s">
        <v>168</v>
      </c>
      <c r="E526" s="242" t="s">
        <v>19</v>
      </c>
      <c r="F526" s="243" t="s">
        <v>272</v>
      </c>
      <c r="G526" s="241"/>
      <c r="H526" s="244">
        <v>-13.199999999999999</v>
      </c>
      <c r="I526" s="245"/>
      <c r="J526" s="241"/>
      <c r="K526" s="241"/>
      <c r="L526" s="246"/>
      <c r="M526" s="247"/>
      <c r="N526" s="248"/>
      <c r="O526" s="248"/>
      <c r="P526" s="248"/>
      <c r="Q526" s="248"/>
      <c r="R526" s="248"/>
      <c r="S526" s="248"/>
      <c r="T526" s="249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0" t="s">
        <v>168</v>
      </c>
      <c r="AU526" s="250" t="s">
        <v>82</v>
      </c>
      <c r="AV526" s="14" t="s">
        <v>82</v>
      </c>
      <c r="AW526" s="14" t="s">
        <v>33</v>
      </c>
      <c r="AX526" s="14" t="s">
        <v>72</v>
      </c>
      <c r="AY526" s="250" t="s">
        <v>111</v>
      </c>
    </row>
    <row r="527" s="14" customFormat="1">
      <c r="A527" s="14"/>
      <c r="B527" s="240"/>
      <c r="C527" s="241"/>
      <c r="D527" s="231" t="s">
        <v>168</v>
      </c>
      <c r="E527" s="242" t="s">
        <v>19</v>
      </c>
      <c r="F527" s="243" t="s">
        <v>201</v>
      </c>
      <c r="G527" s="241"/>
      <c r="H527" s="244">
        <v>0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0" t="s">
        <v>168</v>
      </c>
      <c r="AU527" s="250" t="s">
        <v>82</v>
      </c>
      <c r="AV527" s="14" t="s">
        <v>82</v>
      </c>
      <c r="AW527" s="14" t="s">
        <v>33</v>
      </c>
      <c r="AX527" s="14" t="s">
        <v>72</v>
      </c>
      <c r="AY527" s="250" t="s">
        <v>111</v>
      </c>
    </row>
    <row r="528" s="15" customFormat="1">
      <c r="A528" s="15"/>
      <c r="B528" s="251"/>
      <c r="C528" s="252"/>
      <c r="D528" s="231" t="s">
        <v>168</v>
      </c>
      <c r="E528" s="253" t="s">
        <v>19</v>
      </c>
      <c r="F528" s="254" t="s">
        <v>240</v>
      </c>
      <c r="G528" s="252"/>
      <c r="H528" s="255">
        <v>234.28800000000001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1" t="s">
        <v>168</v>
      </c>
      <c r="AU528" s="261" t="s">
        <v>82</v>
      </c>
      <c r="AV528" s="15" t="s">
        <v>125</v>
      </c>
      <c r="AW528" s="15" t="s">
        <v>33</v>
      </c>
      <c r="AX528" s="15" t="s">
        <v>72</v>
      </c>
      <c r="AY528" s="261" t="s">
        <v>111</v>
      </c>
    </row>
    <row r="529" s="14" customFormat="1">
      <c r="A529" s="14"/>
      <c r="B529" s="240"/>
      <c r="C529" s="241"/>
      <c r="D529" s="231" t="s">
        <v>168</v>
      </c>
      <c r="E529" s="242" t="s">
        <v>19</v>
      </c>
      <c r="F529" s="243" t="s">
        <v>201</v>
      </c>
      <c r="G529" s="241"/>
      <c r="H529" s="244">
        <v>0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0" t="s">
        <v>168</v>
      </c>
      <c r="AU529" s="250" t="s">
        <v>82</v>
      </c>
      <c r="AV529" s="14" t="s">
        <v>82</v>
      </c>
      <c r="AW529" s="14" t="s">
        <v>33</v>
      </c>
      <c r="AX529" s="14" t="s">
        <v>72</v>
      </c>
      <c r="AY529" s="250" t="s">
        <v>111</v>
      </c>
    </row>
    <row r="530" s="14" customFormat="1">
      <c r="A530" s="14"/>
      <c r="B530" s="240"/>
      <c r="C530" s="241"/>
      <c r="D530" s="231" t="s">
        <v>168</v>
      </c>
      <c r="E530" s="242" t="s">
        <v>19</v>
      </c>
      <c r="F530" s="243" t="s">
        <v>294</v>
      </c>
      <c r="G530" s="241"/>
      <c r="H530" s="244">
        <v>20.800000000000001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168</v>
      </c>
      <c r="AU530" s="250" t="s">
        <v>82</v>
      </c>
      <c r="AV530" s="14" t="s">
        <v>82</v>
      </c>
      <c r="AW530" s="14" t="s">
        <v>33</v>
      </c>
      <c r="AX530" s="14" t="s">
        <v>72</v>
      </c>
      <c r="AY530" s="250" t="s">
        <v>111</v>
      </c>
    </row>
    <row r="531" s="14" customFormat="1">
      <c r="A531" s="14"/>
      <c r="B531" s="240"/>
      <c r="C531" s="241"/>
      <c r="D531" s="231" t="s">
        <v>168</v>
      </c>
      <c r="E531" s="242" t="s">
        <v>19</v>
      </c>
      <c r="F531" s="243" t="s">
        <v>295</v>
      </c>
      <c r="G531" s="241"/>
      <c r="H531" s="244">
        <v>17.120000000000001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0" t="s">
        <v>168</v>
      </c>
      <c r="AU531" s="250" t="s">
        <v>82</v>
      </c>
      <c r="AV531" s="14" t="s">
        <v>82</v>
      </c>
      <c r="AW531" s="14" t="s">
        <v>33</v>
      </c>
      <c r="AX531" s="14" t="s">
        <v>72</v>
      </c>
      <c r="AY531" s="250" t="s">
        <v>111</v>
      </c>
    </row>
    <row r="532" s="14" customFormat="1">
      <c r="A532" s="14"/>
      <c r="B532" s="240"/>
      <c r="C532" s="241"/>
      <c r="D532" s="231" t="s">
        <v>168</v>
      </c>
      <c r="E532" s="242" t="s">
        <v>19</v>
      </c>
      <c r="F532" s="243" t="s">
        <v>201</v>
      </c>
      <c r="G532" s="241"/>
      <c r="H532" s="244">
        <v>0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168</v>
      </c>
      <c r="AU532" s="250" t="s">
        <v>82</v>
      </c>
      <c r="AV532" s="14" t="s">
        <v>82</v>
      </c>
      <c r="AW532" s="14" t="s">
        <v>33</v>
      </c>
      <c r="AX532" s="14" t="s">
        <v>72</v>
      </c>
      <c r="AY532" s="250" t="s">
        <v>111</v>
      </c>
    </row>
    <row r="533" s="15" customFormat="1">
      <c r="A533" s="15"/>
      <c r="B533" s="251"/>
      <c r="C533" s="252"/>
      <c r="D533" s="231" t="s">
        <v>168</v>
      </c>
      <c r="E533" s="253" t="s">
        <v>19</v>
      </c>
      <c r="F533" s="254" t="s">
        <v>296</v>
      </c>
      <c r="G533" s="252"/>
      <c r="H533" s="255">
        <v>37.920000000000002</v>
      </c>
      <c r="I533" s="256"/>
      <c r="J533" s="252"/>
      <c r="K533" s="252"/>
      <c r="L533" s="257"/>
      <c r="M533" s="258"/>
      <c r="N533" s="259"/>
      <c r="O533" s="259"/>
      <c r="P533" s="259"/>
      <c r="Q533" s="259"/>
      <c r="R533" s="259"/>
      <c r="S533" s="259"/>
      <c r="T533" s="260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61" t="s">
        <v>168</v>
      </c>
      <c r="AU533" s="261" t="s">
        <v>82</v>
      </c>
      <c r="AV533" s="15" t="s">
        <v>125</v>
      </c>
      <c r="AW533" s="15" t="s">
        <v>33</v>
      </c>
      <c r="AX533" s="15" t="s">
        <v>72</v>
      </c>
      <c r="AY533" s="261" t="s">
        <v>111</v>
      </c>
    </row>
    <row r="534" s="14" customFormat="1">
      <c r="A534" s="14"/>
      <c r="B534" s="240"/>
      <c r="C534" s="241"/>
      <c r="D534" s="231" t="s">
        <v>168</v>
      </c>
      <c r="E534" s="242" t="s">
        <v>19</v>
      </c>
      <c r="F534" s="243" t="s">
        <v>201</v>
      </c>
      <c r="G534" s="241"/>
      <c r="H534" s="244">
        <v>0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168</v>
      </c>
      <c r="AU534" s="250" t="s">
        <v>82</v>
      </c>
      <c r="AV534" s="14" t="s">
        <v>82</v>
      </c>
      <c r="AW534" s="14" t="s">
        <v>33</v>
      </c>
      <c r="AX534" s="14" t="s">
        <v>72</v>
      </c>
      <c r="AY534" s="250" t="s">
        <v>111</v>
      </c>
    </row>
    <row r="535" s="16" customFormat="1">
      <c r="A535" s="16"/>
      <c r="B535" s="262"/>
      <c r="C535" s="263"/>
      <c r="D535" s="231" t="s">
        <v>168</v>
      </c>
      <c r="E535" s="264" t="s">
        <v>19</v>
      </c>
      <c r="F535" s="265" t="s">
        <v>241</v>
      </c>
      <c r="G535" s="263"/>
      <c r="H535" s="266">
        <v>644.07100000000003</v>
      </c>
      <c r="I535" s="267"/>
      <c r="J535" s="263"/>
      <c r="K535" s="263"/>
      <c r="L535" s="268"/>
      <c r="M535" s="269"/>
      <c r="N535" s="270"/>
      <c r="O535" s="270"/>
      <c r="P535" s="270"/>
      <c r="Q535" s="270"/>
      <c r="R535" s="270"/>
      <c r="S535" s="270"/>
      <c r="T535" s="271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T535" s="272" t="s">
        <v>168</v>
      </c>
      <c r="AU535" s="272" t="s">
        <v>82</v>
      </c>
      <c r="AV535" s="16" t="s">
        <v>130</v>
      </c>
      <c r="AW535" s="16" t="s">
        <v>33</v>
      </c>
      <c r="AX535" s="16" t="s">
        <v>80</v>
      </c>
      <c r="AY535" s="272" t="s">
        <v>111</v>
      </c>
    </row>
    <row r="536" s="2" customFormat="1" ht="24.15" customHeight="1">
      <c r="A536" s="41"/>
      <c r="B536" s="42"/>
      <c r="C536" s="199" t="s">
        <v>392</v>
      </c>
      <c r="D536" s="199" t="s">
        <v>112</v>
      </c>
      <c r="E536" s="200" t="s">
        <v>393</v>
      </c>
      <c r="F536" s="201" t="s">
        <v>394</v>
      </c>
      <c r="G536" s="202" t="s">
        <v>173</v>
      </c>
      <c r="H536" s="203">
        <v>4.2000000000000002</v>
      </c>
      <c r="I536" s="204"/>
      <c r="J536" s="205">
        <f>ROUND(I536*H536,2)</f>
        <v>0</v>
      </c>
      <c r="K536" s="201" t="s">
        <v>116</v>
      </c>
      <c r="L536" s="47"/>
      <c r="M536" s="206" t="s">
        <v>19</v>
      </c>
      <c r="N536" s="207" t="s">
        <v>43</v>
      </c>
      <c r="O536" s="87"/>
      <c r="P536" s="208">
        <f>O536*H536</f>
        <v>0</v>
      </c>
      <c r="Q536" s="208">
        <v>0.0027899999999999999</v>
      </c>
      <c r="R536" s="208">
        <f>Q536*H536</f>
        <v>0.011718000000000001</v>
      </c>
      <c r="S536" s="208">
        <v>0.056000000000000001</v>
      </c>
      <c r="T536" s="209">
        <f>S536*H536</f>
        <v>0.23520000000000002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10" t="s">
        <v>130</v>
      </c>
      <c r="AT536" s="210" t="s">
        <v>112</v>
      </c>
      <c r="AU536" s="210" t="s">
        <v>82</v>
      </c>
      <c r="AY536" s="20" t="s">
        <v>111</v>
      </c>
      <c r="BE536" s="211">
        <f>IF(N536="základní",J536,0)</f>
        <v>0</v>
      </c>
      <c r="BF536" s="211">
        <f>IF(N536="snížená",J536,0)</f>
        <v>0</v>
      </c>
      <c r="BG536" s="211">
        <f>IF(N536="zákl. přenesená",J536,0)</f>
        <v>0</v>
      </c>
      <c r="BH536" s="211">
        <f>IF(N536="sníž. přenesená",J536,0)</f>
        <v>0</v>
      </c>
      <c r="BI536" s="211">
        <f>IF(N536="nulová",J536,0)</f>
        <v>0</v>
      </c>
      <c r="BJ536" s="20" t="s">
        <v>80</v>
      </c>
      <c r="BK536" s="211">
        <f>ROUND(I536*H536,2)</f>
        <v>0</v>
      </c>
      <c r="BL536" s="20" t="s">
        <v>130</v>
      </c>
      <c r="BM536" s="210" t="s">
        <v>395</v>
      </c>
    </row>
    <row r="537" s="2" customFormat="1">
      <c r="A537" s="41"/>
      <c r="B537" s="42"/>
      <c r="C537" s="43"/>
      <c r="D537" s="212" t="s">
        <v>119</v>
      </c>
      <c r="E537" s="43"/>
      <c r="F537" s="213" t="s">
        <v>396</v>
      </c>
      <c r="G537" s="43"/>
      <c r="H537" s="43"/>
      <c r="I537" s="214"/>
      <c r="J537" s="43"/>
      <c r="K537" s="43"/>
      <c r="L537" s="47"/>
      <c r="M537" s="215"/>
      <c r="N537" s="216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119</v>
      </c>
      <c r="AU537" s="20" t="s">
        <v>82</v>
      </c>
    </row>
    <row r="538" s="13" customFormat="1">
      <c r="A538" s="13"/>
      <c r="B538" s="229"/>
      <c r="C538" s="230"/>
      <c r="D538" s="231" t="s">
        <v>168</v>
      </c>
      <c r="E538" s="232" t="s">
        <v>19</v>
      </c>
      <c r="F538" s="233" t="s">
        <v>176</v>
      </c>
      <c r="G538" s="230"/>
      <c r="H538" s="232" t="s">
        <v>19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9" t="s">
        <v>168</v>
      </c>
      <c r="AU538" s="239" t="s">
        <v>82</v>
      </c>
      <c r="AV538" s="13" t="s">
        <v>80</v>
      </c>
      <c r="AW538" s="13" t="s">
        <v>33</v>
      </c>
      <c r="AX538" s="13" t="s">
        <v>72</v>
      </c>
      <c r="AY538" s="239" t="s">
        <v>111</v>
      </c>
    </row>
    <row r="539" s="14" customFormat="1">
      <c r="A539" s="14"/>
      <c r="B539" s="240"/>
      <c r="C539" s="241"/>
      <c r="D539" s="231" t="s">
        <v>168</v>
      </c>
      <c r="E539" s="242" t="s">
        <v>19</v>
      </c>
      <c r="F539" s="243" t="s">
        <v>177</v>
      </c>
      <c r="G539" s="241"/>
      <c r="H539" s="244">
        <v>4.2000000000000002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0" t="s">
        <v>168</v>
      </c>
      <c r="AU539" s="250" t="s">
        <v>82</v>
      </c>
      <c r="AV539" s="14" t="s">
        <v>82</v>
      </c>
      <c r="AW539" s="14" t="s">
        <v>33</v>
      </c>
      <c r="AX539" s="14" t="s">
        <v>80</v>
      </c>
      <c r="AY539" s="250" t="s">
        <v>111</v>
      </c>
    </row>
    <row r="540" s="11" customFormat="1" ht="22.8" customHeight="1">
      <c r="A540" s="11"/>
      <c r="B540" s="185"/>
      <c r="C540" s="186"/>
      <c r="D540" s="187" t="s">
        <v>71</v>
      </c>
      <c r="E540" s="227" t="s">
        <v>397</v>
      </c>
      <c r="F540" s="227" t="s">
        <v>398</v>
      </c>
      <c r="G540" s="186"/>
      <c r="H540" s="186"/>
      <c r="I540" s="189"/>
      <c r="J540" s="228">
        <f>BK540</f>
        <v>0</v>
      </c>
      <c r="K540" s="186"/>
      <c r="L540" s="191"/>
      <c r="M540" s="192"/>
      <c r="N540" s="193"/>
      <c r="O540" s="193"/>
      <c r="P540" s="194">
        <f>SUM(P541:P551)</f>
        <v>0</v>
      </c>
      <c r="Q540" s="193"/>
      <c r="R540" s="194">
        <f>SUM(R541:R551)</f>
        <v>0</v>
      </c>
      <c r="S540" s="193"/>
      <c r="T540" s="195">
        <f>SUM(T541:T551)</f>
        <v>0</v>
      </c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R540" s="196" t="s">
        <v>80</v>
      </c>
      <c r="AT540" s="197" t="s">
        <v>71</v>
      </c>
      <c r="AU540" s="197" t="s">
        <v>80</v>
      </c>
      <c r="AY540" s="196" t="s">
        <v>111</v>
      </c>
      <c r="BK540" s="198">
        <f>SUM(BK541:BK551)</f>
        <v>0</v>
      </c>
    </row>
    <row r="541" s="2" customFormat="1" ht="24.15" customHeight="1">
      <c r="A541" s="41"/>
      <c r="B541" s="42"/>
      <c r="C541" s="199" t="s">
        <v>399</v>
      </c>
      <c r="D541" s="199" t="s">
        <v>112</v>
      </c>
      <c r="E541" s="200" t="s">
        <v>400</v>
      </c>
      <c r="F541" s="201" t="s">
        <v>401</v>
      </c>
      <c r="G541" s="202" t="s">
        <v>402</v>
      </c>
      <c r="H541" s="203">
        <v>14.725</v>
      </c>
      <c r="I541" s="204"/>
      <c r="J541" s="205">
        <f>ROUND(I541*H541,2)</f>
        <v>0</v>
      </c>
      <c r="K541" s="201" t="s">
        <v>116</v>
      </c>
      <c r="L541" s="47"/>
      <c r="M541" s="206" t="s">
        <v>19</v>
      </c>
      <c r="N541" s="207" t="s">
        <v>43</v>
      </c>
      <c r="O541" s="87"/>
      <c r="P541" s="208">
        <f>O541*H541</f>
        <v>0</v>
      </c>
      <c r="Q541" s="208">
        <v>0</v>
      </c>
      <c r="R541" s="208">
        <f>Q541*H541</f>
        <v>0</v>
      </c>
      <c r="S541" s="208">
        <v>0</v>
      </c>
      <c r="T541" s="209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10" t="s">
        <v>130</v>
      </c>
      <c r="AT541" s="210" t="s">
        <v>112</v>
      </c>
      <c r="AU541" s="210" t="s">
        <v>82</v>
      </c>
      <c r="AY541" s="20" t="s">
        <v>111</v>
      </c>
      <c r="BE541" s="211">
        <f>IF(N541="základní",J541,0)</f>
        <v>0</v>
      </c>
      <c r="BF541" s="211">
        <f>IF(N541="snížená",J541,0)</f>
        <v>0</v>
      </c>
      <c r="BG541" s="211">
        <f>IF(N541="zákl. přenesená",J541,0)</f>
        <v>0</v>
      </c>
      <c r="BH541" s="211">
        <f>IF(N541="sníž. přenesená",J541,0)</f>
        <v>0</v>
      </c>
      <c r="BI541" s="211">
        <f>IF(N541="nulová",J541,0)</f>
        <v>0</v>
      </c>
      <c r="BJ541" s="20" t="s">
        <v>80</v>
      </c>
      <c r="BK541" s="211">
        <f>ROUND(I541*H541,2)</f>
        <v>0</v>
      </c>
      <c r="BL541" s="20" t="s">
        <v>130</v>
      </c>
      <c r="BM541" s="210" t="s">
        <v>403</v>
      </c>
    </row>
    <row r="542" s="2" customFormat="1">
      <c r="A542" s="41"/>
      <c r="B542" s="42"/>
      <c r="C542" s="43"/>
      <c r="D542" s="212" t="s">
        <v>119</v>
      </c>
      <c r="E542" s="43"/>
      <c r="F542" s="213" t="s">
        <v>404</v>
      </c>
      <c r="G542" s="43"/>
      <c r="H542" s="43"/>
      <c r="I542" s="214"/>
      <c r="J542" s="43"/>
      <c r="K542" s="43"/>
      <c r="L542" s="47"/>
      <c r="M542" s="215"/>
      <c r="N542" s="216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119</v>
      </c>
      <c r="AU542" s="20" t="s">
        <v>82</v>
      </c>
    </row>
    <row r="543" s="2" customFormat="1" ht="21.75" customHeight="1">
      <c r="A543" s="41"/>
      <c r="B543" s="42"/>
      <c r="C543" s="199" t="s">
        <v>405</v>
      </c>
      <c r="D543" s="199" t="s">
        <v>112</v>
      </c>
      <c r="E543" s="200" t="s">
        <v>406</v>
      </c>
      <c r="F543" s="201" t="s">
        <v>407</v>
      </c>
      <c r="G543" s="202" t="s">
        <v>402</v>
      </c>
      <c r="H543" s="203">
        <v>14.725</v>
      </c>
      <c r="I543" s="204"/>
      <c r="J543" s="205">
        <f>ROUND(I543*H543,2)</f>
        <v>0</v>
      </c>
      <c r="K543" s="201" t="s">
        <v>116</v>
      </c>
      <c r="L543" s="47"/>
      <c r="M543" s="206" t="s">
        <v>19</v>
      </c>
      <c r="N543" s="207" t="s">
        <v>43</v>
      </c>
      <c r="O543" s="87"/>
      <c r="P543" s="208">
        <f>O543*H543</f>
        <v>0</v>
      </c>
      <c r="Q543" s="208">
        <v>0</v>
      </c>
      <c r="R543" s="208">
        <f>Q543*H543</f>
        <v>0</v>
      </c>
      <c r="S543" s="208">
        <v>0</v>
      </c>
      <c r="T543" s="209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0" t="s">
        <v>130</v>
      </c>
      <c r="AT543" s="210" t="s">
        <v>112</v>
      </c>
      <c r="AU543" s="210" t="s">
        <v>82</v>
      </c>
      <c r="AY543" s="20" t="s">
        <v>111</v>
      </c>
      <c r="BE543" s="211">
        <f>IF(N543="základní",J543,0)</f>
        <v>0</v>
      </c>
      <c r="BF543" s="211">
        <f>IF(N543="snížená",J543,0)</f>
        <v>0</v>
      </c>
      <c r="BG543" s="211">
        <f>IF(N543="zákl. přenesená",J543,0)</f>
        <v>0</v>
      </c>
      <c r="BH543" s="211">
        <f>IF(N543="sníž. přenesená",J543,0)</f>
        <v>0</v>
      </c>
      <c r="BI543" s="211">
        <f>IF(N543="nulová",J543,0)</f>
        <v>0</v>
      </c>
      <c r="BJ543" s="20" t="s">
        <v>80</v>
      </c>
      <c r="BK543" s="211">
        <f>ROUND(I543*H543,2)</f>
        <v>0</v>
      </c>
      <c r="BL543" s="20" t="s">
        <v>130</v>
      </c>
      <c r="BM543" s="210" t="s">
        <v>408</v>
      </c>
    </row>
    <row r="544" s="2" customFormat="1">
      <c r="A544" s="41"/>
      <c r="B544" s="42"/>
      <c r="C544" s="43"/>
      <c r="D544" s="212" t="s">
        <v>119</v>
      </c>
      <c r="E544" s="43"/>
      <c r="F544" s="213" t="s">
        <v>409</v>
      </c>
      <c r="G544" s="43"/>
      <c r="H544" s="43"/>
      <c r="I544" s="214"/>
      <c r="J544" s="43"/>
      <c r="K544" s="43"/>
      <c r="L544" s="47"/>
      <c r="M544" s="215"/>
      <c r="N544" s="216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119</v>
      </c>
      <c r="AU544" s="20" t="s">
        <v>82</v>
      </c>
    </row>
    <row r="545" s="2" customFormat="1" ht="24.15" customHeight="1">
      <c r="A545" s="41"/>
      <c r="B545" s="42"/>
      <c r="C545" s="199" t="s">
        <v>410</v>
      </c>
      <c r="D545" s="199" t="s">
        <v>112</v>
      </c>
      <c r="E545" s="200" t="s">
        <v>411</v>
      </c>
      <c r="F545" s="201" t="s">
        <v>412</v>
      </c>
      <c r="G545" s="202" t="s">
        <v>402</v>
      </c>
      <c r="H545" s="203">
        <v>206.15000000000001</v>
      </c>
      <c r="I545" s="204"/>
      <c r="J545" s="205">
        <f>ROUND(I545*H545,2)</f>
        <v>0</v>
      </c>
      <c r="K545" s="201" t="s">
        <v>116</v>
      </c>
      <c r="L545" s="47"/>
      <c r="M545" s="206" t="s">
        <v>19</v>
      </c>
      <c r="N545" s="207" t="s">
        <v>43</v>
      </c>
      <c r="O545" s="87"/>
      <c r="P545" s="208">
        <f>O545*H545</f>
        <v>0</v>
      </c>
      <c r="Q545" s="208">
        <v>0</v>
      </c>
      <c r="R545" s="208">
        <f>Q545*H545</f>
        <v>0</v>
      </c>
      <c r="S545" s="208">
        <v>0</v>
      </c>
      <c r="T545" s="209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10" t="s">
        <v>130</v>
      </c>
      <c r="AT545" s="210" t="s">
        <v>112</v>
      </c>
      <c r="AU545" s="210" t="s">
        <v>82</v>
      </c>
      <c r="AY545" s="20" t="s">
        <v>111</v>
      </c>
      <c r="BE545" s="211">
        <f>IF(N545="základní",J545,0)</f>
        <v>0</v>
      </c>
      <c r="BF545" s="211">
        <f>IF(N545="snížená",J545,0)</f>
        <v>0</v>
      </c>
      <c r="BG545" s="211">
        <f>IF(N545="zákl. přenesená",J545,0)</f>
        <v>0</v>
      </c>
      <c r="BH545" s="211">
        <f>IF(N545="sníž. přenesená",J545,0)</f>
        <v>0</v>
      </c>
      <c r="BI545" s="211">
        <f>IF(N545="nulová",J545,0)</f>
        <v>0</v>
      </c>
      <c r="BJ545" s="20" t="s">
        <v>80</v>
      </c>
      <c r="BK545" s="211">
        <f>ROUND(I545*H545,2)</f>
        <v>0</v>
      </c>
      <c r="BL545" s="20" t="s">
        <v>130</v>
      </c>
      <c r="BM545" s="210" t="s">
        <v>413</v>
      </c>
    </row>
    <row r="546" s="2" customFormat="1">
      <c r="A546" s="41"/>
      <c r="B546" s="42"/>
      <c r="C546" s="43"/>
      <c r="D546" s="212" t="s">
        <v>119</v>
      </c>
      <c r="E546" s="43"/>
      <c r="F546" s="213" t="s">
        <v>414</v>
      </c>
      <c r="G546" s="43"/>
      <c r="H546" s="43"/>
      <c r="I546" s="214"/>
      <c r="J546" s="43"/>
      <c r="K546" s="43"/>
      <c r="L546" s="47"/>
      <c r="M546" s="215"/>
      <c r="N546" s="216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119</v>
      </c>
      <c r="AU546" s="20" t="s">
        <v>82</v>
      </c>
    </row>
    <row r="547" s="14" customFormat="1">
      <c r="A547" s="14"/>
      <c r="B547" s="240"/>
      <c r="C547" s="241"/>
      <c r="D547" s="231" t="s">
        <v>168</v>
      </c>
      <c r="E547" s="241"/>
      <c r="F547" s="243" t="s">
        <v>415</v>
      </c>
      <c r="G547" s="241"/>
      <c r="H547" s="244">
        <v>206.15000000000001</v>
      </c>
      <c r="I547" s="245"/>
      <c r="J547" s="241"/>
      <c r="K547" s="241"/>
      <c r="L547" s="246"/>
      <c r="M547" s="247"/>
      <c r="N547" s="248"/>
      <c r="O547" s="248"/>
      <c r="P547" s="248"/>
      <c r="Q547" s="248"/>
      <c r="R547" s="248"/>
      <c r="S547" s="248"/>
      <c r="T547" s="249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0" t="s">
        <v>168</v>
      </c>
      <c r="AU547" s="250" t="s">
        <v>82</v>
      </c>
      <c r="AV547" s="14" t="s">
        <v>82</v>
      </c>
      <c r="AW547" s="14" t="s">
        <v>4</v>
      </c>
      <c r="AX547" s="14" t="s">
        <v>80</v>
      </c>
      <c r="AY547" s="250" t="s">
        <v>111</v>
      </c>
    </row>
    <row r="548" s="2" customFormat="1" ht="24.15" customHeight="1">
      <c r="A548" s="41"/>
      <c r="B548" s="42"/>
      <c r="C548" s="199" t="s">
        <v>416</v>
      </c>
      <c r="D548" s="199" t="s">
        <v>112</v>
      </c>
      <c r="E548" s="200" t="s">
        <v>417</v>
      </c>
      <c r="F548" s="201" t="s">
        <v>418</v>
      </c>
      <c r="G548" s="202" t="s">
        <v>402</v>
      </c>
      <c r="H548" s="203">
        <v>14.404999999999999</v>
      </c>
      <c r="I548" s="204"/>
      <c r="J548" s="205">
        <f>ROUND(I548*H548,2)</f>
        <v>0</v>
      </c>
      <c r="K548" s="201" t="s">
        <v>116</v>
      </c>
      <c r="L548" s="47"/>
      <c r="M548" s="206" t="s">
        <v>19</v>
      </c>
      <c r="N548" s="207" t="s">
        <v>43</v>
      </c>
      <c r="O548" s="87"/>
      <c r="P548" s="208">
        <f>O548*H548</f>
        <v>0</v>
      </c>
      <c r="Q548" s="208">
        <v>0</v>
      </c>
      <c r="R548" s="208">
        <f>Q548*H548</f>
        <v>0</v>
      </c>
      <c r="S548" s="208">
        <v>0</v>
      </c>
      <c r="T548" s="209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10" t="s">
        <v>130</v>
      </c>
      <c r="AT548" s="210" t="s">
        <v>112</v>
      </c>
      <c r="AU548" s="210" t="s">
        <v>82</v>
      </c>
      <c r="AY548" s="20" t="s">
        <v>111</v>
      </c>
      <c r="BE548" s="211">
        <f>IF(N548="základní",J548,0)</f>
        <v>0</v>
      </c>
      <c r="BF548" s="211">
        <f>IF(N548="snížená",J548,0)</f>
        <v>0</v>
      </c>
      <c r="BG548" s="211">
        <f>IF(N548="zákl. přenesená",J548,0)</f>
        <v>0</v>
      </c>
      <c r="BH548" s="211">
        <f>IF(N548="sníž. přenesená",J548,0)</f>
        <v>0</v>
      </c>
      <c r="BI548" s="211">
        <f>IF(N548="nulová",J548,0)</f>
        <v>0</v>
      </c>
      <c r="BJ548" s="20" t="s">
        <v>80</v>
      </c>
      <c r="BK548" s="211">
        <f>ROUND(I548*H548,2)</f>
        <v>0</v>
      </c>
      <c r="BL548" s="20" t="s">
        <v>130</v>
      </c>
      <c r="BM548" s="210" t="s">
        <v>419</v>
      </c>
    </row>
    <row r="549" s="2" customFormat="1">
      <c r="A549" s="41"/>
      <c r="B549" s="42"/>
      <c r="C549" s="43"/>
      <c r="D549" s="212" t="s">
        <v>119</v>
      </c>
      <c r="E549" s="43"/>
      <c r="F549" s="213" t="s">
        <v>420</v>
      </c>
      <c r="G549" s="43"/>
      <c r="H549" s="43"/>
      <c r="I549" s="214"/>
      <c r="J549" s="43"/>
      <c r="K549" s="43"/>
      <c r="L549" s="47"/>
      <c r="M549" s="215"/>
      <c r="N549" s="216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119</v>
      </c>
      <c r="AU549" s="20" t="s">
        <v>82</v>
      </c>
    </row>
    <row r="550" s="2" customFormat="1" ht="24.15" customHeight="1">
      <c r="A550" s="41"/>
      <c r="B550" s="42"/>
      <c r="C550" s="199" t="s">
        <v>421</v>
      </c>
      <c r="D550" s="199" t="s">
        <v>112</v>
      </c>
      <c r="E550" s="200" t="s">
        <v>422</v>
      </c>
      <c r="F550" s="201" t="s">
        <v>423</v>
      </c>
      <c r="G550" s="202" t="s">
        <v>402</v>
      </c>
      <c r="H550" s="203">
        <v>0.315</v>
      </c>
      <c r="I550" s="204"/>
      <c r="J550" s="205">
        <f>ROUND(I550*H550,2)</f>
        <v>0</v>
      </c>
      <c r="K550" s="201" t="s">
        <v>116</v>
      </c>
      <c r="L550" s="47"/>
      <c r="M550" s="206" t="s">
        <v>19</v>
      </c>
      <c r="N550" s="207" t="s">
        <v>43</v>
      </c>
      <c r="O550" s="87"/>
      <c r="P550" s="208">
        <f>O550*H550</f>
        <v>0</v>
      </c>
      <c r="Q550" s="208">
        <v>0</v>
      </c>
      <c r="R550" s="208">
        <f>Q550*H550</f>
        <v>0</v>
      </c>
      <c r="S550" s="208">
        <v>0</v>
      </c>
      <c r="T550" s="209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10" t="s">
        <v>130</v>
      </c>
      <c r="AT550" s="210" t="s">
        <v>112</v>
      </c>
      <c r="AU550" s="210" t="s">
        <v>82</v>
      </c>
      <c r="AY550" s="20" t="s">
        <v>111</v>
      </c>
      <c r="BE550" s="211">
        <f>IF(N550="základní",J550,0)</f>
        <v>0</v>
      </c>
      <c r="BF550" s="211">
        <f>IF(N550="snížená",J550,0)</f>
        <v>0</v>
      </c>
      <c r="BG550" s="211">
        <f>IF(N550="zákl. přenesená",J550,0)</f>
        <v>0</v>
      </c>
      <c r="BH550" s="211">
        <f>IF(N550="sníž. přenesená",J550,0)</f>
        <v>0</v>
      </c>
      <c r="BI550" s="211">
        <f>IF(N550="nulová",J550,0)</f>
        <v>0</v>
      </c>
      <c r="BJ550" s="20" t="s">
        <v>80</v>
      </c>
      <c r="BK550" s="211">
        <f>ROUND(I550*H550,2)</f>
        <v>0</v>
      </c>
      <c r="BL550" s="20" t="s">
        <v>130</v>
      </c>
      <c r="BM550" s="210" t="s">
        <v>424</v>
      </c>
    </row>
    <row r="551" s="2" customFormat="1">
      <c r="A551" s="41"/>
      <c r="B551" s="42"/>
      <c r="C551" s="43"/>
      <c r="D551" s="212" t="s">
        <v>119</v>
      </c>
      <c r="E551" s="43"/>
      <c r="F551" s="213" t="s">
        <v>425</v>
      </c>
      <c r="G551" s="43"/>
      <c r="H551" s="43"/>
      <c r="I551" s="214"/>
      <c r="J551" s="43"/>
      <c r="K551" s="43"/>
      <c r="L551" s="47"/>
      <c r="M551" s="215"/>
      <c r="N551" s="216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119</v>
      </c>
      <c r="AU551" s="20" t="s">
        <v>82</v>
      </c>
    </row>
    <row r="552" s="11" customFormat="1" ht="22.8" customHeight="1">
      <c r="A552" s="11"/>
      <c r="B552" s="185"/>
      <c r="C552" s="186"/>
      <c r="D552" s="187" t="s">
        <v>71</v>
      </c>
      <c r="E552" s="227" t="s">
        <v>426</v>
      </c>
      <c r="F552" s="227" t="s">
        <v>427</v>
      </c>
      <c r="G552" s="186"/>
      <c r="H552" s="186"/>
      <c r="I552" s="189"/>
      <c r="J552" s="228">
        <f>BK552</f>
        <v>0</v>
      </c>
      <c r="K552" s="186"/>
      <c r="L552" s="191"/>
      <c r="M552" s="192"/>
      <c r="N552" s="193"/>
      <c r="O552" s="193"/>
      <c r="P552" s="194">
        <f>SUM(P553:P554)</f>
        <v>0</v>
      </c>
      <c r="Q552" s="193"/>
      <c r="R552" s="194">
        <f>SUM(R553:R554)</f>
        <v>0</v>
      </c>
      <c r="S552" s="193"/>
      <c r="T552" s="195">
        <f>SUM(T553:T554)</f>
        <v>0</v>
      </c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R552" s="196" t="s">
        <v>80</v>
      </c>
      <c r="AT552" s="197" t="s">
        <v>71</v>
      </c>
      <c r="AU552" s="197" t="s">
        <v>80</v>
      </c>
      <c r="AY552" s="196" t="s">
        <v>111</v>
      </c>
      <c r="BK552" s="198">
        <f>SUM(BK553:BK554)</f>
        <v>0</v>
      </c>
    </row>
    <row r="553" s="2" customFormat="1" ht="37.8" customHeight="1">
      <c r="A553" s="41"/>
      <c r="B553" s="42"/>
      <c r="C553" s="199" t="s">
        <v>428</v>
      </c>
      <c r="D553" s="199" t="s">
        <v>112</v>
      </c>
      <c r="E553" s="200" t="s">
        <v>429</v>
      </c>
      <c r="F553" s="201" t="s">
        <v>430</v>
      </c>
      <c r="G553" s="202" t="s">
        <v>402</v>
      </c>
      <c r="H553" s="203">
        <v>24.228999999999999</v>
      </c>
      <c r="I553" s="204"/>
      <c r="J553" s="205">
        <f>ROUND(I553*H553,2)</f>
        <v>0</v>
      </c>
      <c r="K553" s="201" t="s">
        <v>116</v>
      </c>
      <c r="L553" s="47"/>
      <c r="M553" s="206" t="s">
        <v>19</v>
      </c>
      <c r="N553" s="207" t="s">
        <v>43</v>
      </c>
      <c r="O553" s="87"/>
      <c r="P553" s="208">
        <f>O553*H553</f>
        <v>0</v>
      </c>
      <c r="Q553" s="208">
        <v>0</v>
      </c>
      <c r="R553" s="208">
        <f>Q553*H553</f>
        <v>0</v>
      </c>
      <c r="S553" s="208">
        <v>0</v>
      </c>
      <c r="T553" s="209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10" t="s">
        <v>130</v>
      </c>
      <c r="AT553" s="210" t="s">
        <v>112</v>
      </c>
      <c r="AU553" s="210" t="s">
        <v>82</v>
      </c>
      <c r="AY553" s="20" t="s">
        <v>111</v>
      </c>
      <c r="BE553" s="211">
        <f>IF(N553="základní",J553,0)</f>
        <v>0</v>
      </c>
      <c r="BF553" s="211">
        <f>IF(N553="snížená",J553,0)</f>
        <v>0</v>
      </c>
      <c r="BG553" s="211">
        <f>IF(N553="zákl. přenesená",J553,0)</f>
        <v>0</v>
      </c>
      <c r="BH553" s="211">
        <f>IF(N553="sníž. přenesená",J553,0)</f>
        <v>0</v>
      </c>
      <c r="BI553" s="211">
        <f>IF(N553="nulová",J553,0)</f>
        <v>0</v>
      </c>
      <c r="BJ553" s="20" t="s">
        <v>80</v>
      </c>
      <c r="BK553" s="211">
        <f>ROUND(I553*H553,2)</f>
        <v>0</v>
      </c>
      <c r="BL553" s="20" t="s">
        <v>130</v>
      </c>
      <c r="BM553" s="210" t="s">
        <v>431</v>
      </c>
    </row>
    <row r="554" s="2" customFormat="1">
      <c r="A554" s="41"/>
      <c r="B554" s="42"/>
      <c r="C554" s="43"/>
      <c r="D554" s="212" t="s">
        <v>119</v>
      </c>
      <c r="E554" s="43"/>
      <c r="F554" s="213" t="s">
        <v>432</v>
      </c>
      <c r="G554" s="43"/>
      <c r="H554" s="43"/>
      <c r="I554" s="214"/>
      <c r="J554" s="43"/>
      <c r="K554" s="43"/>
      <c r="L554" s="47"/>
      <c r="M554" s="215"/>
      <c r="N554" s="216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119</v>
      </c>
      <c r="AU554" s="20" t="s">
        <v>82</v>
      </c>
    </row>
    <row r="555" s="11" customFormat="1" ht="25.92" customHeight="1">
      <c r="A555" s="11"/>
      <c r="B555" s="185"/>
      <c r="C555" s="186"/>
      <c r="D555" s="187" t="s">
        <v>71</v>
      </c>
      <c r="E555" s="188" t="s">
        <v>433</v>
      </c>
      <c r="F555" s="188" t="s">
        <v>434</v>
      </c>
      <c r="G555" s="186"/>
      <c r="H555" s="186"/>
      <c r="I555" s="189"/>
      <c r="J555" s="190">
        <f>BK555</f>
        <v>0</v>
      </c>
      <c r="K555" s="186"/>
      <c r="L555" s="191"/>
      <c r="M555" s="192"/>
      <c r="N555" s="193"/>
      <c r="O555" s="193"/>
      <c r="P555" s="194">
        <f>P556+P590+P605+P625+P670+P689+P843+P850</f>
        <v>0</v>
      </c>
      <c r="Q555" s="193"/>
      <c r="R555" s="194">
        <f>R556+R590+R605+R625+R670+R689+R843+R850</f>
        <v>0.9474985600000001</v>
      </c>
      <c r="S555" s="193"/>
      <c r="T555" s="195">
        <f>T556+T590+T605+T625+T670+T689+T843+T850</f>
        <v>0.31519999999999998</v>
      </c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R555" s="196" t="s">
        <v>82</v>
      </c>
      <c r="AT555" s="197" t="s">
        <v>71</v>
      </c>
      <c r="AU555" s="197" t="s">
        <v>72</v>
      </c>
      <c r="AY555" s="196" t="s">
        <v>111</v>
      </c>
      <c r="BK555" s="198">
        <f>BK556+BK590+BK605+BK625+BK670+BK689+BK843+BK850</f>
        <v>0</v>
      </c>
    </row>
    <row r="556" s="11" customFormat="1" ht="22.8" customHeight="1">
      <c r="A556" s="11"/>
      <c r="B556" s="185"/>
      <c r="C556" s="186"/>
      <c r="D556" s="187" t="s">
        <v>71</v>
      </c>
      <c r="E556" s="227" t="s">
        <v>435</v>
      </c>
      <c r="F556" s="227" t="s">
        <v>436</v>
      </c>
      <c r="G556" s="186"/>
      <c r="H556" s="186"/>
      <c r="I556" s="189"/>
      <c r="J556" s="228">
        <f>BK556</f>
        <v>0</v>
      </c>
      <c r="K556" s="186"/>
      <c r="L556" s="191"/>
      <c r="M556" s="192"/>
      <c r="N556" s="193"/>
      <c r="O556" s="193"/>
      <c r="P556" s="194">
        <f>SUM(P557:P589)</f>
        <v>0</v>
      </c>
      <c r="Q556" s="193"/>
      <c r="R556" s="194">
        <f>SUM(R557:R589)</f>
        <v>0.083999999999999991</v>
      </c>
      <c r="S556" s="193"/>
      <c r="T556" s="195">
        <f>SUM(T557:T589)</f>
        <v>0.31519999999999998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R556" s="196" t="s">
        <v>82</v>
      </c>
      <c r="AT556" s="197" t="s">
        <v>71</v>
      </c>
      <c r="AU556" s="197" t="s">
        <v>80</v>
      </c>
      <c r="AY556" s="196" t="s">
        <v>111</v>
      </c>
      <c r="BK556" s="198">
        <f>SUM(BK557:BK589)</f>
        <v>0</v>
      </c>
    </row>
    <row r="557" s="2" customFormat="1" ht="16.5" customHeight="1">
      <c r="A557" s="41"/>
      <c r="B557" s="42"/>
      <c r="C557" s="199" t="s">
        <v>437</v>
      </c>
      <c r="D557" s="199" t="s">
        <v>112</v>
      </c>
      <c r="E557" s="200" t="s">
        <v>323</v>
      </c>
      <c r="F557" s="201" t="s">
        <v>438</v>
      </c>
      <c r="G557" s="202" t="s">
        <v>182</v>
      </c>
      <c r="H557" s="203">
        <v>3</v>
      </c>
      <c r="I557" s="204"/>
      <c r="J557" s="205">
        <f>ROUND(I557*H557,2)</f>
        <v>0</v>
      </c>
      <c r="K557" s="201" t="s">
        <v>19</v>
      </c>
      <c r="L557" s="47"/>
      <c r="M557" s="206" t="s">
        <v>19</v>
      </c>
      <c r="N557" s="207" t="s">
        <v>43</v>
      </c>
      <c r="O557" s="87"/>
      <c r="P557" s="208">
        <f>O557*H557</f>
        <v>0</v>
      </c>
      <c r="Q557" s="208">
        <v>0</v>
      </c>
      <c r="R557" s="208">
        <f>Q557*H557</f>
        <v>0</v>
      </c>
      <c r="S557" s="208">
        <v>0</v>
      </c>
      <c r="T557" s="209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10" t="s">
        <v>299</v>
      </c>
      <c r="AT557" s="210" t="s">
        <v>112</v>
      </c>
      <c r="AU557" s="210" t="s">
        <v>82</v>
      </c>
      <c r="AY557" s="20" t="s">
        <v>111</v>
      </c>
      <c r="BE557" s="211">
        <f>IF(N557="základní",J557,0)</f>
        <v>0</v>
      </c>
      <c r="BF557" s="211">
        <f>IF(N557="snížená",J557,0)</f>
        <v>0</v>
      </c>
      <c r="BG557" s="211">
        <f>IF(N557="zákl. přenesená",J557,0)</f>
        <v>0</v>
      </c>
      <c r="BH557" s="211">
        <f>IF(N557="sníž. přenesená",J557,0)</f>
        <v>0</v>
      </c>
      <c r="BI557" s="211">
        <f>IF(N557="nulová",J557,0)</f>
        <v>0</v>
      </c>
      <c r="BJ557" s="20" t="s">
        <v>80</v>
      </c>
      <c r="BK557" s="211">
        <f>ROUND(I557*H557,2)</f>
        <v>0</v>
      </c>
      <c r="BL557" s="20" t="s">
        <v>299</v>
      </c>
      <c r="BM557" s="210" t="s">
        <v>439</v>
      </c>
    </row>
    <row r="558" s="2" customFormat="1" ht="16.5" customHeight="1">
      <c r="A558" s="41"/>
      <c r="B558" s="42"/>
      <c r="C558" s="199" t="s">
        <v>440</v>
      </c>
      <c r="D558" s="199" t="s">
        <v>112</v>
      </c>
      <c r="E558" s="200" t="s">
        <v>441</v>
      </c>
      <c r="F558" s="201" t="s">
        <v>442</v>
      </c>
      <c r="G558" s="202" t="s">
        <v>182</v>
      </c>
      <c r="H558" s="203">
        <v>7.9800000000000004</v>
      </c>
      <c r="I558" s="204"/>
      <c r="J558" s="205">
        <f>ROUND(I558*H558,2)</f>
        <v>0</v>
      </c>
      <c r="K558" s="201" t="s">
        <v>19</v>
      </c>
      <c r="L558" s="47"/>
      <c r="M558" s="206" t="s">
        <v>19</v>
      </c>
      <c r="N558" s="207" t="s">
        <v>43</v>
      </c>
      <c r="O558" s="87"/>
      <c r="P558" s="208">
        <f>O558*H558</f>
        <v>0</v>
      </c>
      <c r="Q558" s="208">
        <v>0</v>
      </c>
      <c r="R558" s="208">
        <f>Q558*H558</f>
        <v>0</v>
      </c>
      <c r="S558" s="208">
        <v>0</v>
      </c>
      <c r="T558" s="209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0" t="s">
        <v>299</v>
      </c>
      <c r="AT558" s="210" t="s">
        <v>112</v>
      </c>
      <c r="AU558" s="210" t="s">
        <v>82</v>
      </c>
      <c r="AY558" s="20" t="s">
        <v>111</v>
      </c>
      <c r="BE558" s="211">
        <f>IF(N558="základní",J558,0)</f>
        <v>0</v>
      </c>
      <c r="BF558" s="211">
        <f>IF(N558="snížená",J558,0)</f>
        <v>0</v>
      </c>
      <c r="BG558" s="211">
        <f>IF(N558="zákl. přenesená",J558,0)</f>
        <v>0</v>
      </c>
      <c r="BH558" s="211">
        <f>IF(N558="sníž. přenesená",J558,0)</f>
        <v>0</v>
      </c>
      <c r="BI558" s="211">
        <f>IF(N558="nulová",J558,0)</f>
        <v>0</v>
      </c>
      <c r="BJ558" s="20" t="s">
        <v>80</v>
      </c>
      <c r="BK558" s="211">
        <f>ROUND(I558*H558,2)</f>
        <v>0</v>
      </c>
      <c r="BL558" s="20" t="s">
        <v>299</v>
      </c>
      <c r="BM558" s="210" t="s">
        <v>443</v>
      </c>
    </row>
    <row r="559" s="2" customFormat="1" ht="16.5" customHeight="1">
      <c r="A559" s="41"/>
      <c r="B559" s="42"/>
      <c r="C559" s="199" t="s">
        <v>444</v>
      </c>
      <c r="D559" s="199" t="s">
        <v>112</v>
      </c>
      <c r="E559" s="200" t="s">
        <v>445</v>
      </c>
      <c r="F559" s="201" t="s">
        <v>446</v>
      </c>
      <c r="G559" s="202" t="s">
        <v>182</v>
      </c>
      <c r="H559" s="203">
        <v>5.5999999999999996</v>
      </c>
      <c r="I559" s="204"/>
      <c r="J559" s="205">
        <f>ROUND(I559*H559,2)</f>
        <v>0</v>
      </c>
      <c r="K559" s="201" t="s">
        <v>19</v>
      </c>
      <c r="L559" s="47"/>
      <c r="M559" s="206" t="s">
        <v>19</v>
      </c>
      <c r="N559" s="207" t="s">
        <v>43</v>
      </c>
      <c r="O559" s="87"/>
      <c r="P559" s="208">
        <f>O559*H559</f>
        <v>0</v>
      </c>
      <c r="Q559" s="208">
        <v>0</v>
      </c>
      <c r="R559" s="208">
        <f>Q559*H559</f>
        <v>0</v>
      </c>
      <c r="S559" s="208">
        <v>0</v>
      </c>
      <c r="T559" s="209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10" t="s">
        <v>299</v>
      </c>
      <c r="AT559" s="210" t="s">
        <v>112</v>
      </c>
      <c r="AU559" s="210" t="s">
        <v>82</v>
      </c>
      <c r="AY559" s="20" t="s">
        <v>111</v>
      </c>
      <c r="BE559" s="211">
        <f>IF(N559="základní",J559,0)</f>
        <v>0</v>
      </c>
      <c r="BF559" s="211">
        <f>IF(N559="snížená",J559,0)</f>
        <v>0</v>
      </c>
      <c r="BG559" s="211">
        <f>IF(N559="zákl. přenesená",J559,0)</f>
        <v>0</v>
      </c>
      <c r="BH559" s="211">
        <f>IF(N559="sníž. přenesená",J559,0)</f>
        <v>0</v>
      </c>
      <c r="BI559" s="211">
        <f>IF(N559="nulová",J559,0)</f>
        <v>0</v>
      </c>
      <c r="BJ559" s="20" t="s">
        <v>80</v>
      </c>
      <c r="BK559" s="211">
        <f>ROUND(I559*H559,2)</f>
        <v>0</v>
      </c>
      <c r="BL559" s="20" t="s">
        <v>299</v>
      </c>
      <c r="BM559" s="210" t="s">
        <v>447</v>
      </c>
    </row>
    <row r="560" s="2" customFormat="1" ht="16.5" customHeight="1">
      <c r="A560" s="41"/>
      <c r="B560" s="42"/>
      <c r="C560" s="199" t="s">
        <v>448</v>
      </c>
      <c r="D560" s="199" t="s">
        <v>112</v>
      </c>
      <c r="E560" s="200" t="s">
        <v>359</v>
      </c>
      <c r="F560" s="201" t="s">
        <v>449</v>
      </c>
      <c r="G560" s="202" t="s">
        <v>182</v>
      </c>
      <c r="H560" s="203">
        <v>11.747999999999999</v>
      </c>
      <c r="I560" s="204"/>
      <c r="J560" s="205">
        <f>ROUND(I560*H560,2)</f>
        <v>0</v>
      </c>
      <c r="K560" s="201" t="s">
        <v>19</v>
      </c>
      <c r="L560" s="47"/>
      <c r="M560" s="206" t="s">
        <v>19</v>
      </c>
      <c r="N560" s="207" t="s">
        <v>43</v>
      </c>
      <c r="O560" s="87"/>
      <c r="P560" s="208">
        <f>O560*H560</f>
        <v>0</v>
      </c>
      <c r="Q560" s="208">
        <v>0</v>
      </c>
      <c r="R560" s="208">
        <f>Q560*H560</f>
        <v>0</v>
      </c>
      <c r="S560" s="208">
        <v>0</v>
      </c>
      <c r="T560" s="209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10" t="s">
        <v>299</v>
      </c>
      <c r="AT560" s="210" t="s">
        <v>112</v>
      </c>
      <c r="AU560" s="210" t="s">
        <v>82</v>
      </c>
      <c r="AY560" s="20" t="s">
        <v>111</v>
      </c>
      <c r="BE560" s="211">
        <f>IF(N560="základní",J560,0)</f>
        <v>0</v>
      </c>
      <c r="BF560" s="211">
        <f>IF(N560="snížená",J560,0)</f>
        <v>0</v>
      </c>
      <c r="BG560" s="211">
        <f>IF(N560="zákl. přenesená",J560,0)</f>
        <v>0</v>
      </c>
      <c r="BH560" s="211">
        <f>IF(N560="sníž. přenesená",J560,0)</f>
        <v>0</v>
      </c>
      <c r="BI560" s="211">
        <f>IF(N560="nulová",J560,0)</f>
        <v>0</v>
      </c>
      <c r="BJ560" s="20" t="s">
        <v>80</v>
      </c>
      <c r="BK560" s="211">
        <f>ROUND(I560*H560,2)</f>
        <v>0</v>
      </c>
      <c r="BL560" s="20" t="s">
        <v>299</v>
      </c>
      <c r="BM560" s="210" t="s">
        <v>450</v>
      </c>
    </row>
    <row r="561" s="2" customFormat="1" ht="16.5" customHeight="1">
      <c r="A561" s="41"/>
      <c r="B561" s="42"/>
      <c r="C561" s="199" t="s">
        <v>451</v>
      </c>
      <c r="D561" s="199" t="s">
        <v>112</v>
      </c>
      <c r="E561" s="200" t="s">
        <v>452</v>
      </c>
      <c r="F561" s="201" t="s">
        <v>453</v>
      </c>
      <c r="G561" s="202" t="s">
        <v>182</v>
      </c>
      <c r="H561" s="203">
        <v>7.6559999999999997</v>
      </c>
      <c r="I561" s="204"/>
      <c r="J561" s="205">
        <f>ROUND(I561*H561,2)</f>
        <v>0</v>
      </c>
      <c r="K561" s="201" t="s">
        <v>19</v>
      </c>
      <c r="L561" s="47"/>
      <c r="M561" s="206" t="s">
        <v>19</v>
      </c>
      <c r="N561" s="207" t="s">
        <v>43</v>
      </c>
      <c r="O561" s="87"/>
      <c r="P561" s="208">
        <f>O561*H561</f>
        <v>0</v>
      </c>
      <c r="Q561" s="208">
        <v>0</v>
      </c>
      <c r="R561" s="208">
        <f>Q561*H561</f>
        <v>0</v>
      </c>
      <c r="S561" s="208">
        <v>0</v>
      </c>
      <c r="T561" s="209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0" t="s">
        <v>299</v>
      </c>
      <c r="AT561" s="210" t="s">
        <v>112</v>
      </c>
      <c r="AU561" s="210" t="s">
        <v>82</v>
      </c>
      <c r="AY561" s="20" t="s">
        <v>111</v>
      </c>
      <c r="BE561" s="211">
        <f>IF(N561="základní",J561,0)</f>
        <v>0</v>
      </c>
      <c r="BF561" s="211">
        <f>IF(N561="snížená",J561,0)</f>
        <v>0</v>
      </c>
      <c r="BG561" s="211">
        <f>IF(N561="zákl. přenesená",J561,0)</f>
        <v>0</v>
      </c>
      <c r="BH561" s="211">
        <f>IF(N561="sníž. přenesená",J561,0)</f>
        <v>0</v>
      </c>
      <c r="BI561" s="211">
        <f>IF(N561="nulová",J561,0)</f>
        <v>0</v>
      </c>
      <c r="BJ561" s="20" t="s">
        <v>80</v>
      </c>
      <c r="BK561" s="211">
        <f>ROUND(I561*H561,2)</f>
        <v>0</v>
      </c>
      <c r="BL561" s="20" t="s">
        <v>299</v>
      </c>
      <c r="BM561" s="210" t="s">
        <v>454</v>
      </c>
    </row>
    <row r="562" s="2" customFormat="1" ht="16.5" customHeight="1">
      <c r="A562" s="41"/>
      <c r="B562" s="42"/>
      <c r="C562" s="199" t="s">
        <v>327</v>
      </c>
      <c r="D562" s="199" t="s">
        <v>112</v>
      </c>
      <c r="E562" s="200" t="s">
        <v>371</v>
      </c>
      <c r="F562" s="201" t="s">
        <v>455</v>
      </c>
      <c r="G562" s="202" t="s">
        <v>182</v>
      </c>
      <c r="H562" s="203">
        <v>2.6000000000000001</v>
      </c>
      <c r="I562" s="204"/>
      <c r="J562" s="205">
        <f>ROUND(I562*H562,2)</f>
        <v>0</v>
      </c>
      <c r="K562" s="201" t="s">
        <v>19</v>
      </c>
      <c r="L562" s="47"/>
      <c r="M562" s="206" t="s">
        <v>19</v>
      </c>
      <c r="N562" s="207" t="s">
        <v>43</v>
      </c>
      <c r="O562" s="87"/>
      <c r="P562" s="208">
        <f>O562*H562</f>
        <v>0</v>
      </c>
      <c r="Q562" s="208">
        <v>0</v>
      </c>
      <c r="R562" s="208">
        <f>Q562*H562</f>
        <v>0</v>
      </c>
      <c r="S562" s="208">
        <v>0</v>
      </c>
      <c r="T562" s="209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10" t="s">
        <v>299</v>
      </c>
      <c r="AT562" s="210" t="s">
        <v>112</v>
      </c>
      <c r="AU562" s="210" t="s">
        <v>82</v>
      </c>
      <c r="AY562" s="20" t="s">
        <v>111</v>
      </c>
      <c r="BE562" s="211">
        <f>IF(N562="základní",J562,0)</f>
        <v>0</v>
      </c>
      <c r="BF562" s="211">
        <f>IF(N562="snížená",J562,0)</f>
        <v>0</v>
      </c>
      <c r="BG562" s="211">
        <f>IF(N562="zákl. přenesená",J562,0)</f>
        <v>0</v>
      </c>
      <c r="BH562" s="211">
        <f>IF(N562="sníž. přenesená",J562,0)</f>
        <v>0</v>
      </c>
      <c r="BI562" s="211">
        <f>IF(N562="nulová",J562,0)</f>
        <v>0</v>
      </c>
      <c r="BJ562" s="20" t="s">
        <v>80</v>
      </c>
      <c r="BK562" s="211">
        <f>ROUND(I562*H562,2)</f>
        <v>0</v>
      </c>
      <c r="BL562" s="20" t="s">
        <v>299</v>
      </c>
      <c r="BM562" s="210" t="s">
        <v>456</v>
      </c>
    </row>
    <row r="563" s="2" customFormat="1" ht="16.5" customHeight="1">
      <c r="A563" s="41"/>
      <c r="B563" s="42"/>
      <c r="C563" s="199" t="s">
        <v>457</v>
      </c>
      <c r="D563" s="199" t="s">
        <v>112</v>
      </c>
      <c r="E563" s="200" t="s">
        <v>458</v>
      </c>
      <c r="F563" s="201" t="s">
        <v>459</v>
      </c>
      <c r="G563" s="202" t="s">
        <v>173</v>
      </c>
      <c r="H563" s="203">
        <v>70</v>
      </c>
      <c r="I563" s="204"/>
      <c r="J563" s="205">
        <f>ROUND(I563*H563,2)</f>
        <v>0</v>
      </c>
      <c r="K563" s="201" t="s">
        <v>19</v>
      </c>
      <c r="L563" s="47"/>
      <c r="M563" s="206" t="s">
        <v>19</v>
      </c>
      <c r="N563" s="207" t="s">
        <v>43</v>
      </c>
      <c r="O563" s="87"/>
      <c r="P563" s="208">
        <f>O563*H563</f>
        <v>0</v>
      </c>
      <c r="Q563" s="208">
        <v>0</v>
      </c>
      <c r="R563" s="208">
        <f>Q563*H563</f>
        <v>0</v>
      </c>
      <c r="S563" s="208">
        <v>0</v>
      </c>
      <c r="T563" s="209">
        <f>S563*H563</f>
        <v>0</v>
      </c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R563" s="210" t="s">
        <v>299</v>
      </c>
      <c r="AT563" s="210" t="s">
        <v>112</v>
      </c>
      <c r="AU563" s="210" t="s">
        <v>82</v>
      </c>
      <c r="AY563" s="20" t="s">
        <v>111</v>
      </c>
      <c r="BE563" s="211">
        <f>IF(N563="základní",J563,0)</f>
        <v>0</v>
      </c>
      <c r="BF563" s="211">
        <f>IF(N563="snížená",J563,0)</f>
        <v>0</v>
      </c>
      <c r="BG563" s="211">
        <f>IF(N563="zákl. přenesená",J563,0)</f>
        <v>0</v>
      </c>
      <c r="BH563" s="211">
        <f>IF(N563="sníž. přenesená",J563,0)</f>
        <v>0</v>
      </c>
      <c r="BI563" s="211">
        <f>IF(N563="nulová",J563,0)</f>
        <v>0</v>
      </c>
      <c r="BJ563" s="20" t="s">
        <v>80</v>
      </c>
      <c r="BK563" s="211">
        <f>ROUND(I563*H563,2)</f>
        <v>0</v>
      </c>
      <c r="BL563" s="20" t="s">
        <v>299</v>
      </c>
      <c r="BM563" s="210" t="s">
        <v>323</v>
      </c>
    </row>
    <row r="564" s="2" customFormat="1" ht="16.5" customHeight="1">
      <c r="A564" s="41"/>
      <c r="B564" s="42"/>
      <c r="C564" s="199" t="s">
        <v>460</v>
      </c>
      <c r="D564" s="199" t="s">
        <v>112</v>
      </c>
      <c r="E564" s="200" t="s">
        <v>461</v>
      </c>
      <c r="F564" s="201" t="s">
        <v>462</v>
      </c>
      <c r="G564" s="202" t="s">
        <v>173</v>
      </c>
      <c r="H564" s="203">
        <v>73</v>
      </c>
      <c r="I564" s="204"/>
      <c r="J564" s="205">
        <f>ROUND(I564*H564,2)</f>
        <v>0</v>
      </c>
      <c r="K564" s="201" t="s">
        <v>19</v>
      </c>
      <c r="L564" s="47"/>
      <c r="M564" s="206" t="s">
        <v>19</v>
      </c>
      <c r="N564" s="207" t="s">
        <v>43</v>
      </c>
      <c r="O564" s="87"/>
      <c r="P564" s="208">
        <f>O564*H564</f>
        <v>0</v>
      </c>
      <c r="Q564" s="208">
        <v>0</v>
      </c>
      <c r="R564" s="208">
        <f>Q564*H564</f>
        <v>0</v>
      </c>
      <c r="S564" s="208">
        <v>0</v>
      </c>
      <c r="T564" s="209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0" t="s">
        <v>299</v>
      </c>
      <c r="AT564" s="210" t="s">
        <v>112</v>
      </c>
      <c r="AU564" s="210" t="s">
        <v>82</v>
      </c>
      <c r="AY564" s="20" t="s">
        <v>111</v>
      </c>
      <c r="BE564" s="211">
        <f>IF(N564="základní",J564,0)</f>
        <v>0</v>
      </c>
      <c r="BF564" s="211">
        <f>IF(N564="snížená",J564,0)</f>
        <v>0</v>
      </c>
      <c r="BG564" s="211">
        <f>IF(N564="zákl. přenesená",J564,0)</f>
        <v>0</v>
      </c>
      <c r="BH564" s="211">
        <f>IF(N564="sníž. přenesená",J564,0)</f>
        <v>0</v>
      </c>
      <c r="BI564" s="211">
        <f>IF(N564="nulová",J564,0)</f>
        <v>0</v>
      </c>
      <c r="BJ564" s="20" t="s">
        <v>80</v>
      </c>
      <c r="BK564" s="211">
        <f>ROUND(I564*H564,2)</f>
        <v>0</v>
      </c>
      <c r="BL564" s="20" t="s">
        <v>299</v>
      </c>
      <c r="BM564" s="210" t="s">
        <v>463</v>
      </c>
    </row>
    <row r="565" s="2" customFormat="1" ht="16.5" customHeight="1">
      <c r="A565" s="41"/>
      <c r="B565" s="42"/>
      <c r="C565" s="199" t="s">
        <v>464</v>
      </c>
      <c r="D565" s="199" t="s">
        <v>112</v>
      </c>
      <c r="E565" s="200" t="s">
        <v>465</v>
      </c>
      <c r="F565" s="201" t="s">
        <v>466</v>
      </c>
      <c r="G565" s="202" t="s">
        <v>182</v>
      </c>
      <c r="H565" s="203">
        <v>1.5</v>
      </c>
      <c r="I565" s="204"/>
      <c r="J565" s="205">
        <f>ROUND(I565*H565,2)</f>
        <v>0</v>
      </c>
      <c r="K565" s="201" t="s">
        <v>19</v>
      </c>
      <c r="L565" s="47"/>
      <c r="M565" s="206" t="s">
        <v>19</v>
      </c>
      <c r="N565" s="207" t="s">
        <v>43</v>
      </c>
      <c r="O565" s="87"/>
      <c r="P565" s="208">
        <f>O565*H565</f>
        <v>0</v>
      </c>
      <c r="Q565" s="208">
        <v>0</v>
      </c>
      <c r="R565" s="208">
        <f>Q565*H565</f>
        <v>0</v>
      </c>
      <c r="S565" s="208">
        <v>0</v>
      </c>
      <c r="T565" s="209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0" t="s">
        <v>299</v>
      </c>
      <c r="AT565" s="210" t="s">
        <v>112</v>
      </c>
      <c r="AU565" s="210" t="s">
        <v>82</v>
      </c>
      <c r="AY565" s="20" t="s">
        <v>111</v>
      </c>
      <c r="BE565" s="211">
        <f>IF(N565="základní",J565,0)</f>
        <v>0</v>
      </c>
      <c r="BF565" s="211">
        <f>IF(N565="snížená",J565,0)</f>
        <v>0</v>
      </c>
      <c r="BG565" s="211">
        <f>IF(N565="zákl. přenesená",J565,0)</f>
        <v>0</v>
      </c>
      <c r="BH565" s="211">
        <f>IF(N565="sníž. přenesená",J565,0)</f>
        <v>0</v>
      </c>
      <c r="BI565" s="211">
        <f>IF(N565="nulová",J565,0)</f>
        <v>0</v>
      </c>
      <c r="BJ565" s="20" t="s">
        <v>80</v>
      </c>
      <c r="BK565" s="211">
        <f>ROUND(I565*H565,2)</f>
        <v>0</v>
      </c>
      <c r="BL565" s="20" t="s">
        <v>299</v>
      </c>
      <c r="BM565" s="210" t="s">
        <v>467</v>
      </c>
    </row>
    <row r="566" s="2" customFormat="1" ht="16.5" customHeight="1">
      <c r="A566" s="41"/>
      <c r="B566" s="42"/>
      <c r="C566" s="199" t="s">
        <v>344</v>
      </c>
      <c r="D566" s="199" t="s">
        <v>112</v>
      </c>
      <c r="E566" s="200" t="s">
        <v>403</v>
      </c>
      <c r="F566" s="201" t="s">
        <v>468</v>
      </c>
      <c r="G566" s="202" t="s">
        <v>182</v>
      </c>
      <c r="H566" s="203">
        <v>1.5</v>
      </c>
      <c r="I566" s="204"/>
      <c r="J566" s="205">
        <f>ROUND(I566*H566,2)</f>
        <v>0</v>
      </c>
      <c r="K566" s="201" t="s">
        <v>19</v>
      </c>
      <c r="L566" s="47"/>
      <c r="M566" s="206" t="s">
        <v>19</v>
      </c>
      <c r="N566" s="207" t="s">
        <v>43</v>
      </c>
      <c r="O566" s="87"/>
      <c r="P566" s="208">
        <f>O566*H566</f>
        <v>0</v>
      </c>
      <c r="Q566" s="208">
        <v>0</v>
      </c>
      <c r="R566" s="208">
        <f>Q566*H566</f>
        <v>0</v>
      </c>
      <c r="S566" s="208">
        <v>0</v>
      </c>
      <c r="T566" s="209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10" t="s">
        <v>299</v>
      </c>
      <c r="AT566" s="210" t="s">
        <v>112</v>
      </c>
      <c r="AU566" s="210" t="s">
        <v>82</v>
      </c>
      <c r="AY566" s="20" t="s">
        <v>111</v>
      </c>
      <c r="BE566" s="211">
        <f>IF(N566="základní",J566,0)</f>
        <v>0</v>
      </c>
      <c r="BF566" s="211">
        <f>IF(N566="snížená",J566,0)</f>
        <v>0</v>
      </c>
      <c r="BG566" s="211">
        <f>IF(N566="zákl. přenesená",J566,0)</f>
        <v>0</v>
      </c>
      <c r="BH566" s="211">
        <f>IF(N566="sníž. přenesená",J566,0)</f>
        <v>0</v>
      </c>
      <c r="BI566" s="211">
        <f>IF(N566="nulová",J566,0)</f>
        <v>0</v>
      </c>
      <c r="BJ566" s="20" t="s">
        <v>80</v>
      </c>
      <c r="BK566" s="211">
        <f>ROUND(I566*H566,2)</f>
        <v>0</v>
      </c>
      <c r="BL566" s="20" t="s">
        <v>299</v>
      </c>
      <c r="BM566" s="210" t="s">
        <v>469</v>
      </c>
    </row>
    <row r="567" s="2" customFormat="1" ht="16.5" customHeight="1">
      <c r="A567" s="41"/>
      <c r="B567" s="42"/>
      <c r="C567" s="199" t="s">
        <v>470</v>
      </c>
      <c r="D567" s="199" t="s">
        <v>112</v>
      </c>
      <c r="E567" s="200" t="s">
        <v>471</v>
      </c>
      <c r="F567" s="201" t="s">
        <v>472</v>
      </c>
      <c r="G567" s="202" t="s">
        <v>173</v>
      </c>
      <c r="H567" s="203">
        <v>80</v>
      </c>
      <c r="I567" s="204"/>
      <c r="J567" s="205">
        <f>ROUND(I567*H567,2)</f>
        <v>0</v>
      </c>
      <c r="K567" s="201" t="s">
        <v>116</v>
      </c>
      <c r="L567" s="47"/>
      <c r="M567" s="206" t="s">
        <v>19</v>
      </c>
      <c r="N567" s="207" t="s">
        <v>43</v>
      </c>
      <c r="O567" s="87"/>
      <c r="P567" s="208">
        <f>O567*H567</f>
        <v>0</v>
      </c>
      <c r="Q567" s="208">
        <v>0</v>
      </c>
      <c r="R567" s="208">
        <f>Q567*H567</f>
        <v>0</v>
      </c>
      <c r="S567" s="208">
        <v>0.0039399999999999999</v>
      </c>
      <c r="T567" s="209">
        <f>S567*H567</f>
        <v>0.31519999999999998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0" t="s">
        <v>299</v>
      </c>
      <c r="AT567" s="210" t="s">
        <v>112</v>
      </c>
      <c r="AU567" s="210" t="s">
        <v>82</v>
      </c>
      <c r="AY567" s="20" t="s">
        <v>111</v>
      </c>
      <c r="BE567" s="211">
        <f>IF(N567="základní",J567,0)</f>
        <v>0</v>
      </c>
      <c r="BF567" s="211">
        <f>IF(N567="snížená",J567,0)</f>
        <v>0</v>
      </c>
      <c r="BG567" s="211">
        <f>IF(N567="zákl. přenesená",J567,0)</f>
        <v>0</v>
      </c>
      <c r="BH567" s="211">
        <f>IF(N567="sníž. přenesená",J567,0)</f>
        <v>0</v>
      </c>
      <c r="BI567" s="211">
        <f>IF(N567="nulová",J567,0)</f>
        <v>0</v>
      </c>
      <c r="BJ567" s="20" t="s">
        <v>80</v>
      </c>
      <c r="BK567" s="211">
        <f>ROUND(I567*H567,2)</f>
        <v>0</v>
      </c>
      <c r="BL567" s="20" t="s">
        <v>299</v>
      </c>
      <c r="BM567" s="210" t="s">
        <v>473</v>
      </c>
    </row>
    <row r="568" s="2" customFormat="1">
      <c r="A568" s="41"/>
      <c r="B568" s="42"/>
      <c r="C568" s="43"/>
      <c r="D568" s="212" t="s">
        <v>119</v>
      </c>
      <c r="E568" s="43"/>
      <c r="F568" s="213" t="s">
        <v>474</v>
      </c>
      <c r="G568" s="43"/>
      <c r="H568" s="43"/>
      <c r="I568" s="214"/>
      <c r="J568" s="43"/>
      <c r="K568" s="43"/>
      <c r="L568" s="47"/>
      <c r="M568" s="215"/>
      <c r="N568" s="216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119</v>
      </c>
      <c r="AU568" s="20" t="s">
        <v>82</v>
      </c>
    </row>
    <row r="569" s="13" customFormat="1">
      <c r="A569" s="13"/>
      <c r="B569" s="229"/>
      <c r="C569" s="230"/>
      <c r="D569" s="231" t="s">
        <v>168</v>
      </c>
      <c r="E569" s="232" t="s">
        <v>19</v>
      </c>
      <c r="F569" s="233" t="s">
        <v>475</v>
      </c>
      <c r="G569" s="230"/>
      <c r="H569" s="232" t="s">
        <v>19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168</v>
      </c>
      <c r="AU569" s="239" t="s">
        <v>82</v>
      </c>
      <c r="AV569" s="13" t="s">
        <v>80</v>
      </c>
      <c r="AW569" s="13" t="s">
        <v>33</v>
      </c>
      <c r="AX569" s="13" t="s">
        <v>72</v>
      </c>
      <c r="AY569" s="239" t="s">
        <v>111</v>
      </c>
    </row>
    <row r="570" s="14" customFormat="1">
      <c r="A570" s="14"/>
      <c r="B570" s="240"/>
      <c r="C570" s="241"/>
      <c r="D570" s="231" t="s">
        <v>168</v>
      </c>
      <c r="E570" s="242" t="s">
        <v>19</v>
      </c>
      <c r="F570" s="243" t="s">
        <v>476</v>
      </c>
      <c r="G570" s="241"/>
      <c r="H570" s="244">
        <v>40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168</v>
      </c>
      <c r="AU570" s="250" t="s">
        <v>82</v>
      </c>
      <c r="AV570" s="14" t="s">
        <v>82</v>
      </c>
      <c r="AW570" s="14" t="s">
        <v>33</v>
      </c>
      <c r="AX570" s="14" t="s">
        <v>72</v>
      </c>
      <c r="AY570" s="250" t="s">
        <v>111</v>
      </c>
    </row>
    <row r="571" s="13" customFormat="1">
      <c r="A571" s="13"/>
      <c r="B571" s="229"/>
      <c r="C571" s="230"/>
      <c r="D571" s="231" t="s">
        <v>168</v>
      </c>
      <c r="E571" s="232" t="s">
        <v>19</v>
      </c>
      <c r="F571" s="233" t="s">
        <v>477</v>
      </c>
      <c r="G571" s="230"/>
      <c r="H571" s="232" t="s">
        <v>19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168</v>
      </c>
      <c r="AU571" s="239" t="s">
        <v>82</v>
      </c>
      <c r="AV571" s="13" t="s">
        <v>80</v>
      </c>
      <c r="AW571" s="13" t="s">
        <v>33</v>
      </c>
      <c r="AX571" s="13" t="s">
        <v>72</v>
      </c>
      <c r="AY571" s="239" t="s">
        <v>111</v>
      </c>
    </row>
    <row r="572" s="14" customFormat="1">
      <c r="A572" s="14"/>
      <c r="B572" s="240"/>
      <c r="C572" s="241"/>
      <c r="D572" s="231" t="s">
        <v>168</v>
      </c>
      <c r="E572" s="242" t="s">
        <v>19</v>
      </c>
      <c r="F572" s="243" t="s">
        <v>460</v>
      </c>
      <c r="G572" s="241"/>
      <c r="H572" s="244">
        <v>40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168</v>
      </c>
      <c r="AU572" s="250" t="s">
        <v>82</v>
      </c>
      <c r="AV572" s="14" t="s">
        <v>82</v>
      </c>
      <c r="AW572" s="14" t="s">
        <v>33</v>
      </c>
      <c r="AX572" s="14" t="s">
        <v>72</v>
      </c>
      <c r="AY572" s="250" t="s">
        <v>111</v>
      </c>
    </row>
    <row r="573" s="16" customFormat="1">
      <c r="A573" s="16"/>
      <c r="B573" s="262"/>
      <c r="C573" s="263"/>
      <c r="D573" s="231" t="s">
        <v>168</v>
      </c>
      <c r="E573" s="264" t="s">
        <v>19</v>
      </c>
      <c r="F573" s="265" t="s">
        <v>478</v>
      </c>
      <c r="G573" s="263"/>
      <c r="H573" s="266">
        <v>80</v>
      </c>
      <c r="I573" s="267"/>
      <c r="J573" s="263"/>
      <c r="K573" s="263"/>
      <c r="L573" s="268"/>
      <c r="M573" s="269"/>
      <c r="N573" s="270"/>
      <c r="O573" s="270"/>
      <c r="P573" s="270"/>
      <c r="Q573" s="270"/>
      <c r="R573" s="270"/>
      <c r="S573" s="270"/>
      <c r="T573" s="271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72" t="s">
        <v>168</v>
      </c>
      <c r="AU573" s="272" t="s">
        <v>82</v>
      </c>
      <c r="AV573" s="16" t="s">
        <v>130</v>
      </c>
      <c r="AW573" s="16" t="s">
        <v>33</v>
      </c>
      <c r="AX573" s="16" t="s">
        <v>80</v>
      </c>
      <c r="AY573" s="272" t="s">
        <v>111</v>
      </c>
    </row>
    <row r="574" s="2" customFormat="1" ht="24.15" customHeight="1">
      <c r="A574" s="41"/>
      <c r="B574" s="42"/>
      <c r="C574" s="199" t="s">
        <v>479</v>
      </c>
      <c r="D574" s="199" t="s">
        <v>112</v>
      </c>
      <c r="E574" s="200" t="s">
        <v>480</v>
      </c>
      <c r="F574" s="201" t="s">
        <v>481</v>
      </c>
      <c r="G574" s="202" t="s">
        <v>173</v>
      </c>
      <c r="H574" s="203">
        <v>40</v>
      </c>
      <c r="I574" s="204"/>
      <c r="J574" s="205">
        <f>ROUND(I574*H574,2)</f>
        <v>0</v>
      </c>
      <c r="K574" s="201" t="s">
        <v>116</v>
      </c>
      <c r="L574" s="47"/>
      <c r="M574" s="206" t="s">
        <v>19</v>
      </c>
      <c r="N574" s="207" t="s">
        <v>43</v>
      </c>
      <c r="O574" s="87"/>
      <c r="P574" s="208">
        <f>O574*H574</f>
        <v>0</v>
      </c>
      <c r="Q574" s="208">
        <v>0.0020999999999999999</v>
      </c>
      <c r="R574" s="208">
        <f>Q574*H574</f>
        <v>0.083999999999999991</v>
      </c>
      <c r="S574" s="208">
        <v>0</v>
      </c>
      <c r="T574" s="209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10" t="s">
        <v>299</v>
      </c>
      <c r="AT574" s="210" t="s">
        <v>112</v>
      </c>
      <c r="AU574" s="210" t="s">
        <v>82</v>
      </c>
      <c r="AY574" s="20" t="s">
        <v>111</v>
      </c>
      <c r="BE574" s="211">
        <f>IF(N574="základní",J574,0)</f>
        <v>0</v>
      </c>
      <c r="BF574" s="211">
        <f>IF(N574="snížená",J574,0)</f>
        <v>0</v>
      </c>
      <c r="BG574" s="211">
        <f>IF(N574="zákl. přenesená",J574,0)</f>
        <v>0</v>
      </c>
      <c r="BH574" s="211">
        <f>IF(N574="sníž. přenesená",J574,0)</f>
        <v>0</v>
      </c>
      <c r="BI574" s="211">
        <f>IF(N574="nulová",J574,0)</f>
        <v>0</v>
      </c>
      <c r="BJ574" s="20" t="s">
        <v>80</v>
      </c>
      <c r="BK574" s="211">
        <f>ROUND(I574*H574,2)</f>
        <v>0</v>
      </c>
      <c r="BL574" s="20" t="s">
        <v>299</v>
      </c>
      <c r="BM574" s="210" t="s">
        <v>482</v>
      </c>
    </row>
    <row r="575" s="2" customFormat="1">
      <c r="A575" s="41"/>
      <c r="B575" s="42"/>
      <c r="C575" s="43"/>
      <c r="D575" s="212" t="s">
        <v>119</v>
      </c>
      <c r="E575" s="43"/>
      <c r="F575" s="213" t="s">
        <v>483</v>
      </c>
      <c r="G575" s="43"/>
      <c r="H575" s="43"/>
      <c r="I575" s="214"/>
      <c r="J575" s="43"/>
      <c r="K575" s="43"/>
      <c r="L575" s="47"/>
      <c r="M575" s="215"/>
      <c r="N575" s="216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119</v>
      </c>
      <c r="AU575" s="20" t="s">
        <v>82</v>
      </c>
    </row>
    <row r="576" s="13" customFormat="1">
      <c r="A576" s="13"/>
      <c r="B576" s="229"/>
      <c r="C576" s="230"/>
      <c r="D576" s="231" t="s">
        <v>168</v>
      </c>
      <c r="E576" s="232" t="s">
        <v>19</v>
      </c>
      <c r="F576" s="233" t="s">
        <v>475</v>
      </c>
      <c r="G576" s="230"/>
      <c r="H576" s="232" t="s">
        <v>19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168</v>
      </c>
      <c r="AU576" s="239" t="s">
        <v>82</v>
      </c>
      <c r="AV576" s="13" t="s">
        <v>80</v>
      </c>
      <c r="AW576" s="13" t="s">
        <v>33</v>
      </c>
      <c r="AX576" s="13" t="s">
        <v>72</v>
      </c>
      <c r="AY576" s="239" t="s">
        <v>111</v>
      </c>
    </row>
    <row r="577" s="14" customFormat="1">
      <c r="A577" s="14"/>
      <c r="B577" s="240"/>
      <c r="C577" s="241"/>
      <c r="D577" s="231" t="s">
        <v>168</v>
      </c>
      <c r="E577" s="242" t="s">
        <v>19</v>
      </c>
      <c r="F577" s="243" t="s">
        <v>476</v>
      </c>
      <c r="G577" s="241"/>
      <c r="H577" s="244">
        <v>40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168</v>
      </c>
      <c r="AU577" s="250" t="s">
        <v>82</v>
      </c>
      <c r="AV577" s="14" t="s">
        <v>82</v>
      </c>
      <c r="AW577" s="14" t="s">
        <v>33</v>
      </c>
      <c r="AX577" s="14" t="s">
        <v>80</v>
      </c>
      <c r="AY577" s="250" t="s">
        <v>111</v>
      </c>
    </row>
    <row r="578" s="2" customFormat="1" ht="21.75" customHeight="1">
      <c r="A578" s="41"/>
      <c r="B578" s="42"/>
      <c r="C578" s="199" t="s">
        <v>484</v>
      </c>
      <c r="D578" s="199" t="s">
        <v>112</v>
      </c>
      <c r="E578" s="200" t="s">
        <v>485</v>
      </c>
      <c r="F578" s="201" t="s">
        <v>486</v>
      </c>
      <c r="G578" s="202" t="s">
        <v>173</v>
      </c>
      <c r="H578" s="203">
        <v>2</v>
      </c>
      <c r="I578" s="204"/>
      <c r="J578" s="205">
        <f>ROUND(I578*H578,2)</f>
        <v>0</v>
      </c>
      <c r="K578" s="201" t="s">
        <v>19</v>
      </c>
      <c r="L578" s="47"/>
      <c r="M578" s="206" t="s">
        <v>19</v>
      </c>
      <c r="N578" s="207" t="s">
        <v>43</v>
      </c>
      <c r="O578" s="87"/>
      <c r="P578" s="208">
        <f>O578*H578</f>
        <v>0</v>
      </c>
      <c r="Q578" s="208">
        <v>0</v>
      </c>
      <c r="R578" s="208">
        <f>Q578*H578</f>
        <v>0</v>
      </c>
      <c r="S578" s="208">
        <v>0</v>
      </c>
      <c r="T578" s="209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10" t="s">
        <v>299</v>
      </c>
      <c r="AT578" s="210" t="s">
        <v>112</v>
      </c>
      <c r="AU578" s="210" t="s">
        <v>82</v>
      </c>
      <c r="AY578" s="20" t="s">
        <v>111</v>
      </c>
      <c r="BE578" s="211">
        <f>IF(N578="základní",J578,0)</f>
        <v>0</v>
      </c>
      <c r="BF578" s="211">
        <f>IF(N578="snížená",J578,0)</f>
        <v>0</v>
      </c>
      <c r="BG578" s="211">
        <f>IF(N578="zákl. přenesená",J578,0)</f>
        <v>0</v>
      </c>
      <c r="BH578" s="211">
        <f>IF(N578="sníž. přenesená",J578,0)</f>
        <v>0</v>
      </c>
      <c r="BI578" s="211">
        <f>IF(N578="nulová",J578,0)</f>
        <v>0</v>
      </c>
      <c r="BJ578" s="20" t="s">
        <v>80</v>
      </c>
      <c r="BK578" s="211">
        <f>ROUND(I578*H578,2)</f>
        <v>0</v>
      </c>
      <c r="BL578" s="20" t="s">
        <v>299</v>
      </c>
      <c r="BM578" s="210" t="s">
        <v>487</v>
      </c>
    </row>
    <row r="579" s="2" customFormat="1" ht="16.5" customHeight="1">
      <c r="A579" s="41"/>
      <c r="B579" s="42"/>
      <c r="C579" s="199" t="s">
        <v>488</v>
      </c>
      <c r="D579" s="199" t="s">
        <v>112</v>
      </c>
      <c r="E579" s="200" t="s">
        <v>489</v>
      </c>
      <c r="F579" s="201" t="s">
        <v>490</v>
      </c>
      <c r="G579" s="202" t="s">
        <v>491</v>
      </c>
      <c r="H579" s="203">
        <v>2</v>
      </c>
      <c r="I579" s="204"/>
      <c r="J579" s="205">
        <f>ROUND(I579*H579,2)</f>
        <v>0</v>
      </c>
      <c r="K579" s="201" t="s">
        <v>19</v>
      </c>
      <c r="L579" s="47"/>
      <c r="M579" s="206" t="s">
        <v>19</v>
      </c>
      <c r="N579" s="207" t="s">
        <v>43</v>
      </c>
      <c r="O579" s="87"/>
      <c r="P579" s="208">
        <f>O579*H579</f>
        <v>0</v>
      </c>
      <c r="Q579" s="208">
        <v>0</v>
      </c>
      <c r="R579" s="208">
        <f>Q579*H579</f>
        <v>0</v>
      </c>
      <c r="S579" s="208">
        <v>0</v>
      </c>
      <c r="T579" s="209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0" t="s">
        <v>299</v>
      </c>
      <c r="AT579" s="210" t="s">
        <v>112</v>
      </c>
      <c r="AU579" s="210" t="s">
        <v>82</v>
      </c>
      <c r="AY579" s="20" t="s">
        <v>111</v>
      </c>
      <c r="BE579" s="211">
        <f>IF(N579="základní",J579,0)</f>
        <v>0</v>
      </c>
      <c r="BF579" s="211">
        <f>IF(N579="snížená",J579,0)</f>
        <v>0</v>
      </c>
      <c r="BG579" s="211">
        <f>IF(N579="zákl. přenesená",J579,0)</f>
        <v>0</v>
      </c>
      <c r="BH579" s="211">
        <f>IF(N579="sníž. přenesená",J579,0)</f>
        <v>0</v>
      </c>
      <c r="BI579" s="211">
        <f>IF(N579="nulová",J579,0)</f>
        <v>0</v>
      </c>
      <c r="BJ579" s="20" t="s">
        <v>80</v>
      </c>
      <c r="BK579" s="211">
        <f>ROUND(I579*H579,2)</f>
        <v>0</v>
      </c>
      <c r="BL579" s="20" t="s">
        <v>299</v>
      </c>
      <c r="BM579" s="210" t="s">
        <v>492</v>
      </c>
    </row>
    <row r="580" s="2" customFormat="1" ht="16.5" customHeight="1">
      <c r="A580" s="41"/>
      <c r="B580" s="42"/>
      <c r="C580" s="199" t="s">
        <v>493</v>
      </c>
      <c r="D580" s="199" t="s">
        <v>112</v>
      </c>
      <c r="E580" s="200" t="s">
        <v>494</v>
      </c>
      <c r="F580" s="201" t="s">
        <v>495</v>
      </c>
      <c r="G580" s="202" t="s">
        <v>496</v>
      </c>
      <c r="H580" s="203">
        <v>2</v>
      </c>
      <c r="I580" s="204"/>
      <c r="J580" s="205">
        <f>ROUND(I580*H580,2)</f>
        <v>0</v>
      </c>
      <c r="K580" s="201" t="s">
        <v>19</v>
      </c>
      <c r="L580" s="47"/>
      <c r="M580" s="206" t="s">
        <v>19</v>
      </c>
      <c r="N580" s="207" t="s">
        <v>43</v>
      </c>
      <c r="O580" s="87"/>
      <c r="P580" s="208">
        <f>O580*H580</f>
        <v>0</v>
      </c>
      <c r="Q580" s="208">
        <v>0</v>
      </c>
      <c r="R580" s="208">
        <f>Q580*H580</f>
        <v>0</v>
      </c>
      <c r="S580" s="208">
        <v>0</v>
      </c>
      <c r="T580" s="209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0" t="s">
        <v>299</v>
      </c>
      <c r="AT580" s="210" t="s">
        <v>112</v>
      </c>
      <c r="AU580" s="210" t="s">
        <v>82</v>
      </c>
      <c r="AY580" s="20" t="s">
        <v>111</v>
      </c>
      <c r="BE580" s="211">
        <f>IF(N580="základní",J580,0)</f>
        <v>0</v>
      </c>
      <c r="BF580" s="211">
        <f>IF(N580="snížená",J580,0)</f>
        <v>0</v>
      </c>
      <c r="BG580" s="211">
        <f>IF(N580="zákl. přenesená",J580,0)</f>
        <v>0</v>
      </c>
      <c r="BH580" s="211">
        <f>IF(N580="sníž. přenesená",J580,0)</f>
        <v>0</v>
      </c>
      <c r="BI580" s="211">
        <f>IF(N580="nulová",J580,0)</f>
        <v>0</v>
      </c>
      <c r="BJ580" s="20" t="s">
        <v>80</v>
      </c>
      <c r="BK580" s="211">
        <f>ROUND(I580*H580,2)</f>
        <v>0</v>
      </c>
      <c r="BL580" s="20" t="s">
        <v>299</v>
      </c>
      <c r="BM580" s="210" t="s">
        <v>497</v>
      </c>
    </row>
    <row r="581" s="2" customFormat="1" ht="16.5" customHeight="1">
      <c r="A581" s="41"/>
      <c r="B581" s="42"/>
      <c r="C581" s="199" t="s">
        <v>441</v>
      </c>
      <c r="D581" s="199" t="s">
        <v>112</v>
      </c>
      <c r="E581" s="200" t="s">
        <v>498</v>
      </c>
      <c r="F581" s="201" t="s">
        <v>499</v>
      </c>
      <c r="G581" s="202" t="s">
        <v>496</v>
      </c>
      <c r="H581" s="203">
        <v>4</v>
      </c>
      <c r="I581" s="204"/>
      <c r="J581" s="205">
        <f>ROUND(I581*H581,2)</f>
        <v>0</v>
      </c>
      <c r="K581" s="201" t="s">
        <v>19</v>
      </c>
      <c r="L581" s="47"/>
      <c r="M581" s="206" t="s">
        <v>19</v>
      </c>
      <c r="N581" s="207" t="s">
        <v>43</v>
      </c>
      <c r="O581" s="87"/>
      <c r="P581" s="208">
        <f>O581*H581</f>
        <v>0</v>
      </c>
      <c r="Q581" s="208">
        <v>0</v>
      </c>
      <c r="R581" s="208">
        <f>Q581*H581</f>
        <v>0</v>
      </c>
      <c r="S581" s="208">
        <v>0</v>
      </c>
      <c r="T581" s="209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10" t="s">
        <v>299</v>
      </c>
      <c r="AT581" s="210" t="s">
        <v>112</v>
      </c>
      <c r="AU581" s="210" t="s">
        <v>82</v>
      </c>
      <c r="AY581" s="20" t="s">
        <v>111</v>
      </c>
      <c r="BE581" s="211">
        <f>IF(N581="základní",J581,0)</f>
        <v>0</v>
      </c>
      <c r="BF581" s="211">
        <f>IF(N581="snížená",J581,0)</f>
        <v>0</v>
      </c>
      <c r="BG581" s="211">
        <f>IF(N581="zákl. přenesená",J581,0)</f>
        <v>0</v>
      </c>
      <c r="BH581" s="211">
        <f>IF(N581="sníž. přenesená",J581,0)</f>
        <v>0</v>
      </c>
      <c r="BI581" s="211">
        <f>IF(N581="nulová",J581,0)</f>
        <v>0</v>
      </c>
      <c r="BJ581" s="20" t="s">
        <v>80</v>
      </c>
      <c r="BK581" s="211">
        <f>ROUND(I581*H581,2)</f>
        <v>0</v>
      </c>
      <c r="BL581" s="20" t="s">
        <v>299</v>
      </c>
      <c r="BM581" s="210" t="s">
        <v>500</v>
      </c>
    </row>
    <row r="582" s="2" customFormat="1" ht="16.5" customHeight="1">
      <c r="A582" s="41"/>
      <c r="B582" s="42"/>
      <c r="C582" s="199" t="s">
        <v>445</v>
      </c>
      <c r="D582" s="199" t="s">
        <v>112</v>
      </c>
      <c r="E582" s="200" t="s">
        <v>501</v>
      </c>
      <c r="F582" s="201" t="s">
        <v>502</v>
      </c>
      <c r="G582" s="202" t="s">
        <v>491</v>
      </c>
      <c r="H582" s="203">
        <v>2</v>
      </c>
      <c r="I582" s="204"/>
      <c r="J582" s="205">
        <f>ROUND(I582*H582,2)</f>
        <v>0</v>
      </c>
      <c r="K582" s="201" t="s">
        <v>19</v>
      </c>
      <c r="L582" s="47"/>
      <c r="M582" s="206" t="s">
        <v>19</v>
      </c>
      <c r="N582" s="207" t="s">
        <v>43</v>
      </c>
      <c r="O582" s="87"/>
      <c r="P582" s="208">
        <f>O582*H582</f>
        <v>0</v>
      </c>
      <c r="Q582" s="208">
        <v>0</v>
      </c>
      <c r="R582" s="208">
        <f>Q582*H582</f>
        <v>0</v>
      </c>
      <c r="S582" s="208">
        <v>0</v>
      </c>
      <c r="T582" s="209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0" t="s">
        <v>299</v>
      </c>
      <c r="AT582" s="210" t="s">
        <v>112</v>
      </c>
      <c r="AU582" s="210" t="s">
        <v>82</v>
      </c>
      <c r="AY582" s="20" t="s">
        <v>111</v>
      </c>
      <c r="BE582" s="211">
        <f>IF(N582="základní",J582,0)</f>
        <v>0</v>
      </c>
      <c r="BF582" s="211">
        <f>IF(N582="snížená",J582,0)</f>
        <v>0</v>
      </c>
      <c r="BG582" s="211">
        <f>IF(N582="zákl. přenesená",J582,0)</f>
        <v>0</v>
      </c>
      <c r="BH582" s="211">
        <f>IF(N582="sníž. přenesená",J582,0)</f>
        <v>0</v>
      </c>
      <c r="BI582" s="211">
        <f>IF(N582="nulová",J582,0)</f>
        <v>0</v>
      </c>
      <c r="BJ582" s="20" t="s">
        <v>80</v>
      </c>
      <c r="BK582" s="211">
        <f>ROUND(I582*H582,2)</f>
        <v>0</v>
      </c>
      <c r="BL582" s="20" t="s">
        <v>299</v>
      </c>
      <c r="BM582" s="210" t="s">
        <v>503</v>
      </c>
    </row>
    <row r="583" s="2" customFormat="1" ht="16.5" customHeight="1">
      <c r="A583" s="41"/>
      <c r="B583" s="42"/>
      <c r="C583" s="199" t="s">
        <v>359</v>
      </c>
      <c r="D583" s="199" t="s">
        <v>112</v>
      </c>
      <c r="E583" s="200" t="s">
        <v>504</v>
      </c>
      <c r="F583" s="201" t="s">
        <v>505</v>
      </c>
      <c r="G583" s="202" t="s">
        <v>496</v>
      </c>
      <c r="H583" s="203">
        <v>2</v>
      </c>
      <c r="I583" s="204"/>
      <c r="J583" s="205">
        <f>ROUND(I583*H583,2)</f>
        <v>0</v>
      </c>
      <c r="K583" s="201" t="s">
        <v>19</v>
      </c>
      <c r="L583" s="47"/>
      <c r="M583" s="206" t="s">
        <v>19</v>
      </c>
      <c r="N583" s="207" t="s">
        <v>43</v>
      </c>
      <c r="O583" s="87"/>
      <c r="P583" s="208">
        <f>O583*H583</f>
        <v>0</v>
      </c>
      <c r="Q583" s="208">
        <v>0</v>
      </c>
      <c r="R583" s="208">
        <f>Q583*H583</f>
        <v>0</v>
      </c>
      <c r="S583" s="208">
        <v>0</v>
      </c>
      <c r="T583" s="209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10" t="s">
        <v>299</v>
      </c>
      <c r="AT583" s="210" t="s">
        <v>112</v>
      </c>
      <c r="AU583" s="210" t="s">
        <v>82</v>
      </c>
      <c r="AY583" s="20" t="s">
        <v>111</v>
      </c>
      <c r="BE583" s="211">
        <f>IF(N583="základní",J583,0)</f>
        <v>0</v>
      </c>
      <c r="BF583" s="211">
        <f>IF(N583="snížená",J583,0)</f>
        <v>0</v>
      </c>
      <c r="BG583" s="211">
        <f>IF(N583="zákl. přenesená",J583,0)</f>
        <v>0</v>
      </c>
      <c r="BH583" s="211">
        <f>IF(N583="sníž. přenesená",J583,0)</f>
        <v>0</v>
      </c>
      <c r="BI583" s="211">
        <f>IF(N583="nulová",J583,0)</f>
        <v>0</v>
      </c>
      <c r="BJ583" s="20" t="s">
        <v>80</v>
      </c>
      <c r="BK583" s="211">
        <f>ROUND(I583*H583,2)</f>
        <v>0</v>
      </c>
      <c r="BL583" s="20" t="s">
        <v>299</v>
      </c>
      <c r="BM583" s="210" t="s">
        <v>506</v>
      </c>
    </row>
    <row r="584" s="2" customFormat="1" ht="16.5" customHeight="1">
      <c r="A584" s="41"/>
      <c r="B584" s="42"/>
      <c r="C584" s="199" t="s">
        <v>452</v>
      </c>
      <c r="D584" s="199" t="s">
        <v>112</v>
      </c>
      <c r="E584" s="200" t="s">
        <v>507</v>
      </c>
      <c r="F584" s="201" t="s">
        <v>508</v>
      </c>
      <c r="G584" s="202" t="s">
        <v>496</v>
      </c>
      <c r="H584" s="203">
        <v>2</v>
      </c>
      <c r="I584" s="204"/>
      <c r="J584" s="205">
        <f>ROUND(I584*H584,2)</f>
        <v>0</v>
      </c>
      <c r="K584" s="201" t="s">
        <v>19</v>
      </c>
      <c r="L584" s="47"/>
      <c r="M584" s="206" t="s">
        <v>19</v>
      </c>
      <c r="N584" s="207" t="s">
        <v>43</v>
      </c>
      <c r="O584" s="87"/>
      <c r="P584" s="208">
        <f>O584*H584</f>
        <v>0</v>
      </c>
      <c r="Q584" s="208">
        <v>0</v>
      </c>
      <c r="R584" s="208">
        <f>Q584*H584</f>
        <v>0</v>
      </c>
      <c r="S584" s="208">
        <v>0</v>
      </c>
      <c r="T584" s="209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0" t="s">
        <v>299</v>
      </c>
      <c r="AT584" s="210" t="s">
        <v>112</v>
      </c>
      <c r="AU584" s="210" t="s">
        <v>82</v>
      </c>
      <c r="AY584" s="20" t="s">
        <v>111</v>
      </c>
      <c r="BE584" s="211">
        <f>IF(N584="základní",J584,0)</f>
        <v>0</v>
      </c>
      <c r="BF584" s="211">
        <f>IF(N584="snížená",J584,0)</f>
        <v>0</v>
      </c>
      <c r="BG584" s="211">
        <f>IF(N584="zákl. přenesená",J584,0)</f>
        <v>0</v>
      </c>
      <c r="BH584" s="211">
        <f>IF(N584="sníž. přenesená",J584,0)</f>
        <v>0</v>
      </c>
      <c r="BI584" s="211">
        <f>IF(N584="nulová",J584,0)</f>
        <v>0</v>
      </c>
      <c r="BJ584" s="20" t="s">
        <v>80</v>
      </c>
      <c r="BK584" s="211">
        <f>ROUND(I584*H584,2)</f>
        <v>0</v>
      </c>
      <c r="BL584" s="20" t="s">
        <v>299</v>
      </c>
      <c r="BM584" s="210" t="s">
        <v>509</v>
      </c>
    </row>
    <row r="585" s="2" customFormat="1" ht="16.5" customHeight="1">
      <c r="A585" s="41"/>
      <c r="B585" s="42"/>
      <c r="C585" s="199" t="s">
        <v>465</v>
      </c>
      <c r="D585" s="199" t="s">
        <v>112</v>
      </c>
      <c r="E585" s="200" t="s">
        <v>510</v>
      </c>
      <c r="F585" s="201" t="s">
        <v>511</v>
      </c>
      <c r="G585" s="202" t="s">
        <v>496</v>
      </c>
      <c r="H585" s="203">
        <v>2</v>
      </c>
      <c r="I585" s="204"/>
      <c r="J585" s="205">
        <f>ROUND(I585*H585,2)</f>
        <v>0</v>
      </c>
      <c r="K585" s="201" t="s">
        <v>19</v>
      </c>
      <c r="L585" s="47"/>
      <c r="M585" s="206" t="s">
        <v>19</v>
      </c>
      <c r="N585" s="207" t="s">
        <v>43</v>
      </c>
      <c r="O585" s="87"/>
      <c r="P585" s="208">
        <f>O585*H585</f>
        <v>0</v>
      </c>
      <c r="Q585" s="208">
        <v>0</v>
      </c>
      <c r="R585" s="208">
        <f>Q585*H585</f>
        <v>0</v>
      </c>
      <c r="S585" s="208">
        <v>0</v>
      </c>
      <c r="T585" s="209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0" t="s">
        <v>299</v>
      </c>
      <c r="AT585" s="210" t="s">
        <v>112</v>
      </c>
      <c r="AU585" s="210" t="s">
        <v>82</v>
      </c>
      <c r="AY585" s="20" t="s">
        <v>111</v>
      </c>
      <c r="BE585" s="211">
        <f>IF(N585="základní",J585,0)</f>
        <v>0</v>
      </c>
      <c r="BF585" s="211">
        <f>IF(N585="snížená",J585,0)</f>
        <v>0</v>
      </c>
      <c r="BG585" s="211">
        <f>IF(N585="zákl. přenesená",J585,0)</f>
        <v>0</v>
      </c>
      <c r="BH585" s="211">
        <f>IF(N585="sníž. přenesená",J585,0)</f>
        <v>0</v>
      </c>
      <c r="BI585" s="211">
        <f>IF(N585="nulová",J585,0)</f>
        <v>0</v>
      </c>
      <c r="BJ585" s="20" t="s">
        <v>80</v>
      </c>
      <c r="BK585" s="211">
        <f>ROUND(I585*H585,2)</f>
        <v>0</v>
      </c>
      <c r="BL585" s="20" t="s">
        <v>299</v>
      </c>
      <c r="BM585" s="210" t="s">
        <v>512</v>
      </c>
    </row>
    <row r="586" s="2" customFormat="1" ht="16.5" customHeight="1">
      <c r="A586" s="41"/>
      <c r="B586" s="42"/>
      <c r="C586" s="199" t="s">
        <v>458</v>
      </c>
      <c r="D586" s="199" t="s">
        <v>112</v>
      </c>
      <c r="E586" s="200" t="s">
        <v>513</v>
      </c>
      <c r="F586" s="201" t="s">
        <v>514</v>
      </c>
      <c r="G586" s="202" t="s">
        <v>491</v>
      </c>
      <c r="H586" s="203">
        <v>40</v>
      </c>
      <c r="I586" s="204"/>
      <c r="J586" s="205">
        <f>ROUND(I586*H586,2)</f>
        <v>0</v>
      </c>
      <c r="K586" s="201" t="s">
        <v>116</v>
      </c>
      <c r="L586" s="47"/>
      <c r="M586" s="206" t="s">
        <v>19</v>
      </c>
      <c r="N586" s="207" t="s">
        <v>43</v>
      </c>
      <c r="O586" s="87"/>
      <c r="P586" s="208">
        <f>O586*H586</f>
        <v>0</v>
      </c>
      <c r="Q586" s="208">
        <v>0</v>
      </c>
      <c r="R586" s="208">
        <f>Q586*H586</f>
        <v>0</v>
      </c>
      <c r="S586" s="208">
        <v>0</v>
      </c>
      <c r="T586" s="209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0" t="s">
        <v>299</v>
      </c>
      <c r="AT586" s="210" t="s">
        <v>112</v>
      </c>
      <c r="AU586" s="210" t="s">
        <v>82</v>
      </c>
      <c r="AY586" s="20" t="s">
        <v>111</v>
      </c>
      <c r="BE586" s="211">
        <f>IF(N586="základní",J586,0)</f>
        <v>0</v>
      </c>
      <c r="BF586" s="211">
        <f>IF(N586="snížená",J586,0)</f>
        <v>0</v>
      </c>
      <c r="BG586" s="211">
        <f>IF(N586="zákl. přenesená",J586,0)</f>
        <v>0</v>
      </c>
      <c r="BH586" s="211">
        <f>IF(N586="sníž. přenesená",J586,0)</f>
        <v>0</v>
      </c>
      <c r="BI586" s="211">
        <f>IF(N586="nulová",J586,0)</f>
        <v>0</v>
      </c>
      <c r="BJ586" s="20" t="s">
        <v>80</v>
      </c>
      <c r="BK586" s="211">
        <f>ROUND(I586*H586,2)</f>
        <v>0</v>
      </c>
      <c r="BL586" s="20" t="s">
        <v>299</v>
      </c>
      <c r="BM586" s="210" t="s">
        <v>515</v>
      </c>
    </row>
    <row r="587" s="2" customFormat="1">
      <c r="A587" s="41"/>
      <c r="B587" s="42"/>
      <c r="C587" s="43"/>
      <c r="D587" s="212" t="s">
        <v>119</v>
      </c>
      <c r="E587" s="43"/>
      <c r="F587" s="213" t="s">
        <v>516</v>
      </c>
      <c r="G587" s="43"/>
      <c r="H587" s="43"/>
      <c r="I587" s="214"/>
      <c r="J587" s="43"/>
      <c r="K587" s="43"/>
      <c r="L587" s="47"/>
      <c r="M587" s="215"/>
      <c r="N587" s="216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119</v>
      </c>
      <c r="AU587" s="20" t="s">
        <v>82</v>
      </c>
    </row>
    <row r="588" s="2" customFormat="1" ht="24.15" customHeight="1">
      <c r="A588" s="41"/>
      <c r="B588" s="42"/>
      <c r="C588" s="199" t="s">
        <v>461</v>
      </c>
      <c r="D588" s="199" t="s">
        <v>112</v>
      </c>
      <c r="E588" s="200" t="s">
        <v>517</v>
      </c>
      <c r="F588" s="201" t="s">
        <v>518</v>
      </c>
      <c r="G588" s="202" t="s">
        <v>519</v>
      </c>
      <c r="H588" s="273"/>
      <c r="I588" s="204"/>
      <c r="J588" s="205">
        <f>ROUND(I588*H588,2)</f>
        <v>0</v>
      </c>
      <c r="K588" s="201" t="s">
        <v>116</v>
      </c>
      <c r="L588" s="47"/>
      <c r="M588" s="206" t="s">
        <v>19</v>
      </c>
      <c r="N588" s="207" t="s">
        <v>43</v>
      </c>
      <c r="O588" s="87"/>
      <c r="P588" s="208">
        <f>O588*H588</f>
        <v>0</v>
      </c>
      <c r="Q588" s="208">
        <v>0</v>
      </c>
      <c r="R588" s="208">
        <f>Q588*H588</f>
        <v>0</v>
      </c>
      <c r="S588" s="208">
        <v>0</v>
      </c>
      <c r="T588" s="209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0" t="s">
        <v>299</v>
      </c>
      <c r="AT588" s="210" t="s">
        <v>112</v>
      </c>
      <c r="AU588" s="210" t="s">
        <v>82</v>
      </c>
      <c r="AY588" s="20" t="s">
        <v>111</v>
      </c>
      <c r="BE588" s="211">
        <f>IF(N588="základní",J588,0)</f>
        <v>0</v>
      </c>
      <c r="BF588" s="211">
        <f>IF(N588="snížená",J588,0)</f>
        <v>0</v>
      </c>
      <c r="BG588" s="211">
        <f>IF(N588="zákl. přenesená",J588,0)</f>
        <v>0</v>
      </c>
      <c r="BH588" s="211">
        <f>IF(N588="sníž. přenesená",J588,0)</f>
        <v>0</v>
      </c>
      <c r="BI588" s="211">
        <f>IF(N588="nulová",J588,0)</f>
        <v>0</v>
      </c>
      <c r="BJ588" s="20" t="s">
        <v>80</v>
      </c>
      <c r="BK588" s="211">
        <f>ROUND(I588*H588,2)</f>
        <v>0</v>
      </c>
      <c r="BL588" s="20" t="s">
        <v>299</v>
      </c>
      <c r="BM588" s="210" t="s">
        <v>520</v>
      </c>
    </row>
    <row r="589" s="2" customFormat="1">
      <c r="A589" s="41"/>
      <c r="B589" s="42"/>
      <c r="C589" s="43"/>
      <c r="D589" s="212" t="s">
        <v>119</v>
      </c>
      <c r="E589" s="43"/>
      <c r="F589" s="213" t="s">
        <v>521</v>
      </c>
      <c r="G589" s="43"/>
      <c r="H589" s="43"/>
      <c r="I589" s="214"/>
      <c r="J589" s="43"/>
      <c r="K589" s="43"/>
      <c r="L589" s="47"/>
      <c r="M589" s="215"/>
      <c r="N589" s="216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119</v>
      </c>
      <c r="AU589" s="20" t="s">
        <v>82</v>
      </c>
    </row>
    <row r="590" s="11" customFormat="1" ht="22.8" customHeight="1">
      <c r="A590" s="11"/>
      <c r="B590" s="185"/>
      <c r="C590" s="186"/>
      <c r="D590" s="187" t="s">
        <v>71</v>
      </c>
      <c r="E590" s="227" t="s">
        <v>522</v>
      </c>
      <c r="F590" s="227" t="s">
        <v>523</v>
      </c>
      <c r="G590" s="186"/>
      <c r="H590" s="186"/>
      <c r="I590" s="189"/>
      <c r="J590" s="228">
        <f>BK590</f>
        <v>0</v>
      </c>
      <c r="K590" s="186"/>
      <c r="L590" s="191"/>
      <c r="M590" s="192"/>
      <c r="N590" s="193"/>
      <c r="O590" s="193"/>
      <c r="P590" s="194">
        <f>SUM(P591:P604)</f>
        <v>0</v>
      </c>
      <c r="Q590" s="193"/>
      <c r="R590" s="194">
        <f>SUM(R591:R604)</f>
        <v>0</v>
      </c>
      <c r="S590" s="193"/>
      <c r="T590" s="195">
        <f>SUM(T591:T604)</f>
        <v>0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R590" s="196" t="s">
        <v>82</v>
      </c>
      <c r="AT590" s="197" t="s">
        <v>71</v>
      </c>
      <c r="AU590" s="197" t="s">
        <v>80</v>
      </c>
      <c r="AY590" s="196" t="s">
        <v>111</v>
      </c>
      <c r="BK590" s="198">
        <f>SUM(BK591:BK604)</f>
        <v>0</v>
      </c>
    </row>
    <row r="591" s="2" customFormat="1" ht="16.5" customHeight="1">
      <c r="A591" s="41"/>
      <c r="B591" s="42"/>
      <c r="C591" s="199" t="s">
        <v>524</v>
      </c>
      <c r="D591" s="199" t="s">
        <v>112</v>
      </c>
      <c r="E591" s="200" t="s">
        <v>346</v>
      </c>
      <c r="F591" s="201" t="s">
        <v>525</v>
      </c>
      <c r="G591" s="202" t="s">
        <v>182</v>
      </c>
      <c r="H591" s="203">
        <v>28.776</v>
      </c>
      <c r="I591" s="204"/>
      <c r="J591" s="205">
        <f>ROUND(I591*H591,2)</f>
        <v>0</v>
      </c>
      <c r="K591" s="201" t="s">
        <v>19</v>
      </c>
      <c r="L591" s="47"/>
      <c r="M591" s="206" t="s">
        <v>19</v>
      </c>
      <c r="N591" s="207" t="s">
        <v>43</v>
      </c>
      <c r="O591" s="87"/>
      <c r="P591" s="208">
        <f>O591*H591</f>
        <v>0</v>
      </c>
      <c r="Q591" s="208">
        <v>0</v>
      </c>
      <c r="R591" s="208">
        <f>Q591*H591</f>
        <v>0</v>
      </c>
      <c r="S591" s="208">
        <v>0</v>
      </c>
      <c r="T591" s="209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0" t="s">
        <v>299</v>
      </c>
      <c r="AT591" s="210" t="s">
        <v>112</v>
      </c>
      <c r="AU591" s="210" t="s">
        <v>82</v>
      </c>
      <c r="AY591" s="20" t="s">
        <v>111</v>
      </c>
      <c r="BE591" s="211">
        <f>IF(N591="základní",J591,0)</f>
        <v>0</v>
      </c>
      <c r="BF591" s="211">
        <f>IF(N591="snížená",J591,0)</f>
        <v>0</v>
      </c>
      <c r="BG591" s="211">
        <f>IF(N591="zákl. přenesená",J591,0)</f>
        <v>0</v>
      </c>
      <c r="BH591" s="211">
        <f>IF(N591="sníž. přenesená",J591,0)</f>
        <v>0</v>
      </c>
      <c r="BI591" s="211">
        <f>IF(N591="nulová",J591,0)</f>
        <v>0</v>
      </c>
      <c r="BJ591" s="20" t="s">
        <v>80</v>
      </c>
      <c r="BK591" s="211">
        <f>ROUND(I591*H591,2)</f>
        <v>0</v>
      </c>
      <c r="BL591" s="20" t="s">
        <v>299</v>
      </c>
      <c r="BM591" s="210" t="s">
        <v>526</v>
      </c>
    </row>
    <row r="592" s="2" customFormat="1" ht="16.5" customHeight="1">
      <c r="A592" s="41"/>
      <c r="B592" s="42"/>
      <c r="C592" s="199" t="s">
        <v>376</v>
      </c>
      <c r="D592" s="199" t="s">
        <v>112</v>
      </c>
      <c r="E592" s="200" t="s">
        <v>351</v>
      </c>
      <c r="F592" s="201" t="s">
        <v>527</v>
      </c>
      <c r="G592" s="202" t="s">
        <v>182</v>
      </c>
      <c r="H592" s="203">
        <v>37.840000000000003</v>
      </c>
      <c r="I592" s="204"/>
      <c r="J592" s="205">
        <f>ROUND(I592*H592,2)</f>
        <v>0</v>
      </c>
      <c r="K592" s="201" t="s">
        <v>19</v>
      </c>
      <c r="L592" s="47"/>
      <c r="M592" s="206" t="s">
        <v>19</v>
      </c>
      <c r="N592" s="207" t="s">
        <v>43</v>
      </c>
      <c r="O592" s="87"/>
      <c r="P592" s="208">
        <f>O592*H592</f>
        <v>0</v>
      </c>
      <c r="Q592" s="208">
        <v>0</v>
      </c>
      <c r="R592" s="208">
        <f>Q592*H592</f>
        <v>0</v>
      </c>
      <c r="S592" s="208">
        <v>0</v>
      </c>
      <c r="T592" s="209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0" t="s">
        <v>299</v>
      </c>
      <c r="AT592" s="210" t="s">
        <v>112</v>
      </c>
      <c r="AU592" s="210" t="s">
        <v>82</v>
      </c>
      <c r="AY592" s="20" t="s">
        <v>111</v>
      </c>
      <c r="BE592" s="211">
        <f>IF(N592="základní",J592,0)</f>
        <v>0</v>
      </c>
      <c r="BF592" s="211">
        <f>IF(N592="snížená",J592,0)</f>
        <v>0</v>
      </c>
      <c r="BG592" s="211">
        <f>IF(N592="zákl. přenesená",J592,0)</f>
        <v>0</v>
      </c>
      <c r="BH592" s="211">
        <f>IF(N592="sníž. přenesená",J592,0)</f>
        <v>0</v>
      </c>
      <c r="BI592" s="211">
        <f>IF(N592="nulová",J592,0)</f>
        <v>0</v>
      </c>
      <c r="BJ592" s="20" t="s">
        <v>80</v>
      </c>
      <c r="BK592" s="211">
        <f>ROUND(I592*H592,2)</f>
        <v>0</v>
      </c>
      <c r="BL592" s="20" t="s">
        <v>299</v>
      </c>
      <c r="BM592" s="210" t="s">
        <v>528</v>
      </c>
    </row>
    <row r="593" s="2" customFormat="1" ht="16.5" customHeight="1">
      <c r="A593" s="41"/>
      <c r="B593" s="42"/>
      <c r="C593" s="199" t="s">
        <v>529</v>
      </c>
      <c r="D593" s="199" t="s">
        <v>112</v>
      </c>
      <c r="E593" s="200" t="s">
        <v>356</v>
      </c>
      <c r="F593" s="201" t="s">
        <v>530</v>
      </c>
      <c r="G593" s="202" t="s">
        <v>182</v>
      </c>
      <c r="H593" s="203">
        <v>31.248000000000001</v>
      </c>
      <c r="I593" s="204"/>
      <c r="J593" s="205">
        <f>ROUND(I593*H593,2)</f>
        <v>0</v>
      </c>
      <c r="K593" s="201" t="s">
        <v>19</v>
      </c>
      <c r="L593" s="47"/>
      <c r="M593" s="206" t="s">
        <v>19</v>
      </c>
      <c r="N593" s="207" t="s">
        <v>43</v>
      </c>
      <c r="O593" s="87"/>
      <c r="P593" s="208">
        <f>O593*H593</f>
        <v>0</v>
      </c>
      <c r="Q593" s="208">
        <v>0</v>
      </c>
      <c r="R593" s="208">
        <f>Q593*H593</f>
        <v>0</v>
      </c>
      <c r="S593" s="208">
        <v>0</v>
      </c>
      <c r="T593" s="209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10" t="s">
        <v>299</v>
      </c>
      <c r="AT593" s="210" t="s">
        <v>112</v>
      </c>
      <c r="AU593" s="210" t="s">
        <v>82</v>
      </c>
      <c r="AY593" s="20" t="s">
        <v>111</v>
      </c>
      <c r="BE593" s="211">
        <f>IF(N593="základní",J593,0)</f>
        <v>0</v>
      </c>
      <c r="BF593" s="211">
        <f>IF(N593="snížená",J593,0)</f>
        <v>0</v>
      </c>
      <c r="BG593" s="211">
        <f>IF(N593="zákl. přenesená",J593,0)</f>
        <v>0</v>
      </c>
      <c r="BH593" s="211">
        <f>IF(N593="sníž. přenesená",J593,0)</f>
        <v>0</v>
      </c>
      <c r="BI593" s="211">
        <f>IF(N593="nulová",J593,0)</f>
        <v>0</v>
      </c>
      <c r="BJ593" s="20" t="s">
        <v>80</v>
      </c>
      <c r="BK593" s="211">
        <f>ROUND(I593*H593,2)</f>
        <v>0</v>
      </c>
      <c r="BL593" s="20" t="s">
        <v>299</v>
      </c>
      <c r="BM593" s="210" t="s">
        <v>531</v>
      </c>
    </row>
    <row r="594" s="2" customFormat="1" ht="16.5" customHeight="1">
      <c r="A594" s="41"/>
      <c r="B594" s="42"/>
      <c r="C594" s="199" t="s">
        <v>381</v>
      </c>
      <c r="D594" s="199" t="s">
        <v>112</v>
      </c>
      <c r="E594" s="200" t="s">
        <v>7</v>
      </c>
      <c r="F594" s="201" t="s">
        <v>532</v>
      </c>
      <c r="G594" s="202" t="s">
        <v>182</v>
      </c>
      <c r="H594" s="203">
        <v>18.48</v>
      </c>
      <c r="I594" s="204"/>
      <c r="J594" s="205">
        <f>ROUND(I594*H594,2)</f>
        <v>0</v>
      </c>
      <c r="K594" s="201" t="s">
        <v>19</v>
      </c>
      <c r="L594" s="47"/>
      <c r="M594" s="206" t="s">
        <v>19</v>
      </c>
      <c r="N594" s="207" t="s">
        <v>43</v>
      </c>
      <c r="O594" s="87"/>
      <c r="P594" s="208">
        <f>O594*H594</f>
        <v>0</v>
      </c>
      <c r="Q594" s="208">
        <v>0</v>
      </c>
      <c r="R594" s="208">
        <f>Q594*H594</f>
        <v>0</v>
      </c>
      <c r="S594" s="208">
        <v>0</v>
      </c>
      <c r="T594" s="209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10" t="s">
        <v>299</v>
      </c>
      <c r="AT594" s="210" t="s">
        <v>112</v>
      </c>
      <c r="AU594" s="210" t="s">
        <v>82</v>
      </c>
      <c r="AY594" s="20" t="s">
        <v>111</v>
      </c>
      <c r="BE594" s="211">
        <f>IF(N594="základní",J594,0)</f>
        <v>0</v>
      </c>
      <c r="BF594" s="211">
        <f>IF(N594="snížená",J594,0)</f>
        <v>0</v>
      </c>
      <c r="BG594" s="211">
        <f>IF(N594="zákl. přenesená",J594,0)</f>
        <v>0</v>
      </c>
      <c r="BH594" s="211">
        <f>IF(N594="sníž. přenesená",J594,0)</f>
        <v>0</v>
      </c>
      <c r="BI594" s="211">
        <f>IF(N594="nulová",J594,0)</f>
        <v>0</v>
      </c>
      <c r="BJ594" s="20" t="s">
        <v>80</v>
      </c>
      <c r="BK594" s="211">
        <f>ROUND(I594*H594,2)</f>
        <v>0</v>
      </c>
      <c r="BL594" s="20" t="s">
        <v>299</v>
      </c>
      <c r="BM594" s="210" t="s">
        <v>533</v>
      </c>
    </row>
    <row r="595" s="2" customFormat="1" ht="16.5" customHeight="1">
      <c r="A595" s="41"/>
      <c r="B595" s="42"/>
      <c r="C595" s="199" t="s">
        <v>534</v>
      </c>
      <c r="D595" s="199" t="s">
        <v>112</v>
      </c>
      <c r="E595" s="200" t="s">
        <v>535</v>
      </c>
      <c r="F595" s="201" t="s">
        <v>536</v>
      </c>
      <c r="G595" s="202" t="s">
        <v>182</v>
      </c>
      <c r="H595" s="203">
        <v>22.050000000000001</v>
      </c>
      <c r="I595" s="204"/>
      <c r="J595" s="205">
        <f>ROUND(I595*H595,2)</f>
        <v>0</v>
      </c>
      <c r="K595" s="201" t="s">
        <v>19</v>
      </c>
      <c r="L595" s="47"/>
      <c r="M595" s="206" t="s">
        <v>19</v>
      </c>
      <c r="N595" s="207" t="s">
        <v>43</v>
      </c>
      <c r="O595" s="87"/>
      <c r="P595" s="208">
        <f>O595*H595</f>
        <v>0</v>
      </c>
      <c r="Q595" s="208">
        <v>0</v>
      </c>
      <c r="R595" s="208">
        <f>Q595*H595</f>
        <v>0</v>
      </c>
      <c r="S595" s="208">
        <v>0</v>
      </c>
      <c r="T595" s="209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0" t="s">
        <v>299</v>
      </c>
      <c r="AT595" s="210" t="s">
        <v>112</v>
      </c>
      <c r="AU595" s="210" t="s">
        <v>82</v>
      </c>
      <c r="AY595" s="20" t="s">
        <v>111</v>
      </c>
      <c r="BE595" s="211">
        <f>IF(N595="základní",J595,0)</f>
        <v>0</v>
      </c>
      <c r="BF595" s="211">
        <f>IF(N595="snížená",J595,0)</f>
        <v>0</v>
      </c>
      <c r="BG595" s="211">
        <f>IF(N595="zákl. přenesená",J595,0)</f>
        <v>0</v>
      </c>
      <c r="BH595" s="211">
        <f>IF(N595="sníž. přenesená",J595,0)</f>
        <v>0</v>
      </c>
      <c r="BI595" s="211">
        <f>IF(N595="nulová",J595,0)</f>
        <v>0</v>
      </c>
      <c r="BJ595" s="20" t="s">
        <v>80</v>
      </c>
      <c r="BK595" s="211">
        <f>ROUND(I595*H595,2)</f>
        <v>0</v>
      </c>
      <c r="BL595" s="20" t="s">
        <v>299</v>
      </c>
      <c r="BM595" s="210" t="s">
        <v>537</v>
      </c>
    </row>
    <row r="596" s="2" customFormat="1" ht="16.5" customHeight="1">
      <c r="A596" s="41"/>
      <c r="B596" s="42"/>
      <c r="C596" s="199" t="s">
        <v>390</v>
      </c>
      <c r="D596" s="199" t="s">
        <v>112</v>
      </c>
      <c r="E596" s="200" t="s">
        <v>419</v>
      </c>
      <c r="F596" s="201" t="s">
        <v>538</v>
      </c>
      <c r="G596" s="202" t="s">
        <v>182</v>
      </c>
      <c r="H596" s="203">
        <v>31.597999999999999</v>
      </c>
      <c r="I596" s="204"/>
      <c r="J596" s="205">
        <f>ROUND(I596*H596,2)</f>
        <v>0</v>
      </c>
      <c r="K596" s="201" t="s">
        <v>19</v>
      </c>
      <c r="L596" s="47"/>
      <c r="M596" s="206" t="s">
        <v>19</v>
      </c>
      <c r="N596" s="207" t="s">
        <v>43</v>
      </c>
      <c r="O596" s="87"/>
      <c r="P596" s="208">
        <f>O596*H596</f>
        <v>0</v>
      </c>
      <c r="Q596" s="208">
        <v>0</v>
      </c>
      <c r="R596" s="208">
        <f>Q596*H596</f>
        <v>0</v>
      </c>
      <c r="S596" s="208">
        <v>0</v>
      </c>
      <c r="T596" s="209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0" t="s">
        <v>299</v>
      </c>
      <c r="AT596" s="210" t="s">
        <v>112</v>
      </c>
      <c r="AU596" s="210" t="s">
        <v>82</v>
      </c>
      <c r="AY596" s="20" t="s">
        <v>111</v>
      </c>
      <c r="BE596" s="211">
        <f>IF(N596="základní",J596,0)</f>
        <v>0</v>
      </c>
      <c r="BF596" s="211">
        <f>IF(N596="snížená",J596,0)</f>
        <v>0</v>
      </c>
      <c r="BG596" s="211">
        <f>IF(N596="zákl. přenesená",J596,0)</f>
        <v>0</v>
      </c>
      <c r="BH596" s="211">
        <f>IF(N596="sníž. přenesená",J596,0)</f>
        <v>0</v>
      </c>
      <c r="BI596" s="211">
        <f>IF(N596="nulová",J596,0)</f>
        <v>0</v>
      </c>
      <c r="BJ596" s="20" t="s">
        <v>80</v>
      </c>
      <c r="BK596" s="211">
        <f>ROUND(I596*H596,2)</f>
        <v>0</v>
      </c>
      <c r="BL596" s="20" t="s">
        <v>299</v>
      </c>
      <c r="BM596" s="210" t="s">
        <v>539</v>
      </c>
    </row>
    <row r="597" s="2" customFormat="1" ht="16.5" customHeight="1">
      <c r="A597" s="41"/>
      <c r="B597" s="42"/>
      <c r="C597" s="199" t="s">
        <v>178</v>
      </c>
      <c r="D597" s="199" t="s">
        <v>112</v>
      </c>
      <c r="E597" s="200" t="s">
        <v>540</v>
      </c>
      <c r="F597" s="201" t="s">
        <v>541</v>
      </c>
      <c r="G597" s="202" t="s">
        <v>182</v>
      </c>
      <c r="H597" s="203">
        <v>10.675000000000001</v>
      </c>
      <c r="I597" s="204"/>
      <c r="J597" s="205">
        <f>ROUND(I597*H597,2)</f>
        <v>0</v>
      </c>
      <c r="K597" s="201" t="s">
        <v>19</v>
      </c>
      <c r="L597" s="47"/>
      <c r="M597" s="206" t="s">
        <v>19</v>
      </c>
      <c r="N597" s="207" t="s">
        <v>43</v>
      </c>
      <c r="O597" s="87"/>
      <c r="P597" s="208">
        <f>O597*H597</f>
        <v>0</v>
      </c>
      <c r="Q597" s="208">
        <v>0</v>
      </c>
      <c r="R597" s="208">
        <f>Q597*H597</f>
        <v>0</v>
      </c>
      <c r="S597" s="208">
        <v>0</v>
      </c>
      <c r="T597" s="209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10" t="s">
        <v>299</v>
      </c>
      <c r="AT597" s="210" t="s">
        <v>112</v>
      </c>
      <c r="AU597" s="210" t="s">
        <v>82</v>
      </c>
      <c r="AY597" s="20" t="s">
        <v>111</v>
      </c>
      <c r="BE597" s="211">
        <f>IF(N597="základní",J597,0)</f>
        <v>0</v>
      </c>
      <c r="BF597" s="211">
        <f>IF(N597="snížená",J597,0)</f>
        <v>0</v>
      </c>
      <c r="BG597" s="211">
        <f>IF(N597="zákl. přenesená",J597,0)</f>
        <v>0</v>
      </c>
      <c r="BH597" s="211">
        <f>IF(N597="sníž. přenesená",J597,0)</f>
        <v>0</v>
      </c>
      <c r="BI597" s="211">
        <f>IF(N597="nulová",J597,0)</f>
        <v>0</v>
      </c>
      <c r="BJ597" s="20" t="s">
        <v>80</v>
      </c>
      <c r="BK597" s="211">
        <f>ROUND(I597*H597,2)</f>
        <v>0</v>
      </c>
      <c r="BL597" s="20" t="s">
        <v>299</v>
      </c>
      <c r="BM597" s="210" t="s">
        <v>542</v>
      </c>
    </row>
    <row r="598" s="2" customFormat="1" ht="16.5" customHeight="1">
      <c r="A598" s="41"/>
      <c r="B598" s="42"/>
      <c r="C598" s="199" t="s">
        <v>191</v>
      </c>
      <c r="D598" s="199" t="s">
        <v>112</v>
      </c>
      <c r="E598" s="200" t="s">
        <v>303</v>
      </c>
      <c r="F598" s="201" t="s">
        <v>543</v>
      </c>
      <c r="G598" s="202" t="s">
        <v>182</v>
      </c>
      <c r="H598" s="203">
        <v>17.114999999999998</v>
      </c>
      <c r="I598" s="204"/>
      <c r="J598" s="205">
        <f>ROUND(I598*H598,2)</f>
        <v>0</v>
      </c>
      <c r="K598" s="201" t="s">
        <v>19</v>
      </c>
      <c r="L598" s="47"/>
      <c r="M598" s="206" t="s">
        <v>19</v>
      </c>
      <c r="N598" s="207" t="s">
        <v>43</v>
      </c>
      <c r="O598" s="87"/>
      <c r="P598" s="208">
        <f>O598*H598</f>
        <v>0</v>
      </c>
      <c r="Q598" s="208">
        <v>0</v>
      </c>
      <c r="R598" s="208">
        <f>Q598*H598</f>
        <v>0</v>
      </c>
      <c r="S598" s="208">
        <v>0</v>
      </c>
      <c r="T598" s="209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0" t="s">
        <v>299</v>
      </c>
      <c r="AT598" s="210" t="s">
        <v>112</v>
      </c>
      <c r="AU598" s="210" t="s">
        <v>82</v>
      </c>
      <c r="AY598" s="20" t="s">
        <v>111</v>
      </c>
      <c r="BE598" s="211">
        <f>IF(N598="základní",J598,0)</f>
        <v>0</v>
      </c>
      <c r="BF598" s="211">
        <f>IF(N598="snížená",J598,0)</f>
        <v>0</v>
      </c>
      <c r="BG598" s="211">
        <f>IF(N598="zákl. přenesená",J598,0)</f>
        <v>0</v>
      </c>
      <c r="BH598" s="211">
        <f>IF(N598="sníž. přenesená",J598,0)</f>
        <v>0</v>
      </c>
      <c r="BI598" s="211">
        <f>IF(N598="nulová",J598,0)</f>
        <v>0</v>
      </c>
      <c r="BJ598" s="20" t="s">
        <v>80</v>
      </c>
      <c r="BK598" s="211">
        <f>ROUND(I598*H598,2)</f>
        <v>0</v>
      </c>
      <c r="BL598" s="20" t="s">
        <v>299</v>
      </c>
      <c r="BM598" s="210" t="s">
        <v>544</v>
      </c>
    </row>
    <row r="599" s="2" customFormat="1" ht="16.5" customHeight="1">
      <c r="A599" s="41"/>
      <c r="B599" s="42"/>
      <c r="C599" s="199" t="s">
        <v>545</v>
      </c>
      <c r="D599" s="199" t="s">
        <v>112</v>
      </c>
      <c r="E599" s="200" t="s">
        <v>546</v>
      </c>
      <c r="F599" s="201" t="s">
        <v>547</v>
      </c>
      <c r="G599" s="202" t="s">
        <v>182</v>
      </c>
      <c r="H599" s="203">
        <v>8.125</v>
      </c>
      <c r="I599" s="204"/>
      <c r="J599" s="205">
        <f>ROUND(I599*H599,2)</f>
        <v>0</v>
      </c>
      <c r="K599" s="201" t="s">
        <v>19</v>
      </c>
      <c r="L599" s="47"/>
      <c r="M599" s="206" t="s">
        <v>19</v>
      </c>
      <c r="N599" s="207" t="s">
        <v>43</v>
      </c>
      <c r="O599" s="87"/>
      <c r="P599" s="208">
        <f>O599*H599</f>
        <v>0</v>
      </c>
      <c r="Q599" s="208">
        <v>0</v>
      </c>
      <c r="R599" s="208">
        <f>Q599*H599</f>
        <v>0</v>
      </c>
      <c r="S599" s="208">
        <v>0</v>
      </c>
      <c r="T599" s="209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10" t="s">
        <v>299</v>
      </c>
      <c r="AT599" s="210" t="s">
        <v>112</v>
      </c>
      <c r="AU599" s="210" t="s">
        <v>82</v>
      </c>
      <c r="AY599" s="20" t="s">
        <v>111</v>
      </c>
      <c r="BE599" s="211">
        <f>IF(N599="základní",J599,0)</f>
        <v>0</v>
      </c>
      <c r="BF599" s="211">
        <f>IF(N599="snížená",J599,0)</f>
        <v>0</v>
      </c>
      <c r="BG599" s="211">
        <f>IF(N599="zákl. přenesená",J599,0)</f>
        <v>0</v>
      </c>
      <c r="BH599" s="211">
        <f>IF(N599="sníž. přenesená",J599,0)</f>
        <v>0</v>
      </c>
      <c r="BI599" s="211">
        <f>IF(N599="nulová",J599,0)</f>
        <v>0</v>
      </c>
      <c r="BJ599" s="20" t="s">
        <v>80</v>
      </c>
      <c r="BK599" s="211">
        <f>ROUND(I599*H599,2)</f>
        <v>0</v>
      </c>
      <c r="BL599" s="20" t="s">
        <v>299</v>
      </c>
      <c r="BM599" s="210" t="s">
        <v>548</v>
      </c>
    </row>
    <row r="600" s="2" customFormat="1" ht="16.5" customHeight="1">
      <c r="A600" s="41"/>
      <c r="B600" s="42"/>
      <c r="C600" s="199" t="s">
        <v>395</v>
      </c>
      <c r="D600" s="199" t="s">
        <v>112</v>
      </c>
      <c r="E600" s="200" t="s">
        <v>549</v>
      </c>
      <c r="F600" s="201" t="s">
        <v>550</v>
      </c>
      <c r="G600" s="202" t="s">
        <v>182</v>
      </c>
      <c r="H600" s="203">
        <v>6.6399999999999997</v>
      </c>
      <c r="I600" s="204"/>
      <c r="J600" s="205">
        <f>ROUND(I600*H600,2)</f>
        <v>0</v>
      </c>
      <c r="K600" s="201" t="s">
        <v>19</v>
      </c>
      <c r="L600" s="47"/>
      <c r="M600" s="206" t="s">
        <v>19</v>
      </c>
      <c r="N600" s="207" t="s">
        <v>43</v>
      </c>
      <c r="O600" s="87"/>
      <c r="P600" s="208">
        <f>O600*H600</f>
        <v>0</v>
      </c>
      <c r="Q600" s="208">
        <v>0</v>
      </c>
      <c r="R600" s="208">
        <f>Q600*H600</f>
        <v>0</v>
      </c>
      <c r="S600" s="208">
        <v>0</v>
      </c>
      <c r="T600" s="209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0" t="s">
        <v>299</v>
      </c>
      <c r="AT600" s="210" t="s">
        <v>112</v>
      </c>
      <c r="AU600" s="210" t="s">
        <v>82</v>
      </c>
      <c r="AY600" s="20" t="s">
        <v>111</v>
      </c>
      <c r="BE600" s="211">
        <f>IF(N600="základní",J600,0)</f>
        <v>0</v>
      </c>
      <c r="BF600" s="211">
        <f>IF(N600="snížená",J600,0)</f>
        <v>0</v>
      </c>
      <c r="BG600" s="211">
        <f>IF(N600="zákl. přenesená",J600,0)</f>
        <v>0</v>
      </c>
      <c r="BH600" s="211">
        <f>IF(N600="sníž. přenesená",J600,0)</f>
        <v>0</v>
      </c>
      <c r="BI600" s="211">
        <f>IF(N600="nulová",J600,0)</f>
        <v>0</v>
      </c>
      <c r="BJ600" s="20" t="s">
        <v>80</v>
      </c>
      <c r="BK600" s="211">
        <f>ROUND(I600*H600,2)</f>
        <v>0</v>
      </c>
      <c r="BL600" s="20" t="s">
        <v>299</v>
      </c>
      <c r="BM600" s="210" t="s">
        <v>551</v>
      </c>
    </row>
    <row r="601" s="2" customFormat="1" ht="16.5" customHeight="1">
      <c r="A601" s="41"/>
      <c r="B601" s="42"/>
      <c r="C601" s="199" t="s">
        <v>552</v>
      </c>
      <c r="D601" s="199" t="s">
        <v>112</v>
      </c>
      <c r="E601" s="200" t="s">
        <v>553</v>
      </c>
      <c r="F601" s="201" t="s">
        <v>554</v>
      </c>
      <c r="G601" s="202" t="s">
        <v>182</v>
      </c>
      <c r="H601" s="203">
        <v>10.507</v>
      </c>
      <c r="I601" s="204"/>
      <c r="J601" s="205">
        <f>ROUND(I601*H601,2)</f>
        <v>0</v>
      </c>
      <c r="K601" s="201" t="s">
        <v>19</v>
      </c>
      <c r="L601" s="47"/>
      <c r="M601" s="206" t="s">
        <v>19</v>
      </c>
      <c r="N601" s="207" t="s">
        <v>43</v>
      </c>
      <c r="O601" s="87"/>
      <c r="P601" s="208">
        <f>O601*H601</f>
        <v>0</v>
      </c>
      <c r="Q601" s="208">
        <v>0</v>
      </c>
      <c r="R601" s="208">
        <f>Q601*H601</f>
        <v>0</v>
      </c>
      <c r="S601" s="208">
        <v>0</v>
      </c>
      <c r="T601" s="209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0" t="s">
        <v>299</v>
      </c>
      <c r="AT601" s="210" t="s">
        <v>112</v>
      </c>
      <c r="AU601" s="210" t="s">
        <v>82</v>
      </c>
      <c r="AY601" s="20" t="s">
        <v>111</v>
      </c>
      <c r="BE601" s="211">
        <f>IF(N601="základní",J601,0)</f>
        <v>0</v>
      </c>
      <c r="BF601" s="211">
        <f>IF(N601="snížená",J601,0)</f>
        <v>0</v>
      </c>
      <c r="BG601" s="211">
        <f>IF(N601="zákl. přenesená",J601,0)</f>
        <v>0</v>
      </c>
      <c r="BH601" s="211">
        <f>IF(N601="sníž. přenesená",J601,0)</f>
        <v>0</v>
      </c>
      <c r="BI601" s="211">
        <f>IF(N601="nulová",J601,0)</f>
        <v>0</v>
      </c>
      <c r="BJ601" s="20" t="s">
        <v>80</v>
      </c>
      <c r="BK601" s="211">
        <f>ROUND(I601*H601,2)</f>
        <v>0</v>
      </c>
      <c r="BL601" s="20" t="s">
        <v>299</v>
      </c>
      <c r="BM601" s="210" t="s">
        <v>555</v>
      </c>
    </row>
    <row r="602" s="2" customFormat="1" ht="16.5" customHeight="1">
      <c r="A602" s="41"/>
      <c r="B602" s="42"/>
      <c r="C602" s="199" t="s">
        <v>556</v>
      </c>
      <c r="D602" s="199" t="s">
        <v>112</v>
      </c>
      <c r="E602" s="200" t="s">
        <v>366</v>
      </c>
      <c r="F602" s="201" t="s">
        <v>557</v>
      </c>
      <c r="G602" s="202" t="s">
        <v>182</v>
      </c>
      <c r="H602" s="203">
        <v>29.100000000000001</v>
      </c>
      <c r="I602" s="204"/>
      <c r="J602" s="205">
        <f>ROUND(I602*H602,2)</f>
        <v>0</v>
      </c>
      <c r="K602" s="201" t="s">
        <v>19</v>
      </c>
      <c r="L602" s="47"/>
      <c r="M602" s="206" t="s">
        <v>19</v>
      </c>
      <c r="N602" s="207" t="s">
        <v>43</v>
      </c>
      <c r="O602" s="87"/>
      <c r="P602" s="208">
        <f>O602*H602</f>
        <v>0</v>
      </c>
      <c r="Q602" s="208">
        <v>0</v>
      </c>
      <c r="R602" s="208">
        <f>Q602*H602</f>
        <v>0</v>
      </c>
      <c r="S602" s="208">
        <v>0</v>
      </c>
      <c r="T602" s="209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10" t="s">
        <v>299</v>
      </c>
      <c r="AT602" s="210" t="s">
        <v>112</v>
      </c>
      <c r="AU602" s="210" t="s">
        <v>82</v>
      </c>
      <c r="AY602" s="20" t="s">
        <v>111</v>
      </c>
      <c r="BE602" s="211">
        <f>IF(N602="základní",J602,0)</f>
        <v>0</v>
      </c>
      <c r="BF602" s="211">
        <f>IF(N602="snížená",J602,0)</f>
        <v>0</v>
      </c>
      <c r="BG602" s="211">
        <f>IF(N602="zákl. přenesená",J602,0)</f>
        <v>0</v>
      </c>
      <c r="BH602" s="211">
        <f>IF(N602="sníž. přenesená",J602,0)</f>
        <v>0</v>
      </c>
      <c r="BI602" s="211">
        <f>IF(N602="nulová",J602,0)</f>
        <v>0</v>
      </c>
      <c r="BJ602" s="20" t="s">
        <v>80</v>
      </c>
      <c r="BK602" s="211">
        <f>ROUND(I602*H602,2)</f>
        <v>0</v>
      </c>
      <c r="BL602" s="20" t="s">
        <v>299</v>
      </c>
      <c r="BM602" s="210" t="s">
        <v>558</v>
      </c>
    </row>
    <row r="603" s="2" customFormat="1" ht="24.15" customHeight="1">
      <c r="A603" s="41"/>
      <c r="B603" s="42"/>
      <c r="C603" s="199" t="s">
        <v>403</v>
      </c>
      <c r="D603" s="199" t="s">
        <v>112</v>
      </c>
      <c r="E603" s="200" t="s">
        <v>559</v>
      </c>
      <c r="F603" s="201" t="s">
        <v>560</v>
      </c>
      <c r="G603" s="202" t="s">
        <v>519</v>
      </c>
      <c r="H603" s="273"/>
      <c r="I603" s="204"/>
      <c r="J603" s="205">
        <f>ROUND(I603*H603,2)</f>
        <v>0</v>
      </c>
      <c r="K603" s="201" t="s">
        <v>116</v>
      </c>
      <c r="L603" s="47"/>
      <c r="M603" s="206" t="s">
        <v>19</v>
      </c>
      <c r="N603" s="207" t="s">
        <v>43</v>
      </c>
      <c r="O603" s="87"/>
      <c r="P603" s="208">
        <f>O603*H603</f>
        <v>0</v>
      </c>
      <c r="Q603" s="208">
        <v>0</v>
      </c>
      <c r="R603" s="208">
        <f>Q603*H603</f>
        <v>0</v>
      </c>
      <c r="S603" s="208">
        <v>0</v>
      </c>
      <c r="T603" s="209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10" t="s">
        <v>299</v>
      </c>
      <c r="AT603" s="210" t="s">
        <v>112</v>
      </c>
      <c r="AU603" s="210" t="s">
        <v>82</v>
      </c>
      <c r="AY603" s="20" t="s">
        <v>111</v>
      </c>
      <c r="BE603" s="211">
        <f>IF(N603="základní",J603,0)</f>
        <v>0</v>
      </c>
      <c r="BF603" s="211">
        <f>IF(N603="snížená",J603,0)</f>
        <v>0</v>
      </c>
      <c r="BG603" s="211">
        <f>IF(N603="zákl. přenesená",J603,0)</f>
        <v>0</v>
      </c>
      <c r="BH603" s="211">
        <f>IF(N603="sníž. přenesená",J603,0)</f>
        <v>0</v>
      </c>
      <c r="BI603" s="211">
        <f>IF(N603="nulová",J603,0)</f>
        <v>0</v>
      </c>
      <c r="BJ603" s="20" t="s">
        <v>80</v>
      </c>
      <c r="BK603" s="211">
        <f>ROUND(I603*H603,2)</f>
        <v>0</v>
      </c>
      <c r="BL603" s="20" t="s">
        <v>299</v>
      </c>
      <c r="BM603" s="210" t="s">
        <v>561</v>
      </c>
    </row>
    <row r="604" s="2" customFormat="1">
      <c r="A604" s="41"/>
      <c r="B604" s="42"/>
      <c r="C604" s="43"/>
      <c r="D604" s="212" t="s">
        <v>119</v>
      </c>
      <c r="E604" s="43"/>
      <c r="F604" s="213" t="s">
        <v>562</v>
      </c>
      <c r="G604" s="43"/>
      <c r="H604" s="43"/>
      <c r="I604" s="214"/>
      <c r="J604" s="43"/>
      <c r="K604" s="43"/>
      <c r="L604" s="47"/>
      <c r="M604" s="215"/>
      <c r="N604" s="216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119</v>
      </c>
      <c r="AU604" s="20" t="s">
        <v>82</v>
      </c>
    </row>
    <row r="605" s="11" customFormat="1" ht="22.8" customHeight="1">
      <c r="A605" s="11"/>
      <c r="B605" s="185"/>
      <c r="C605" s="186"/>
      <c r="D605" s="187" t="s">
        <v>71</v>
      </c>
      <c r="E605" s="227" t="s">
        <v>563</v>
      </c>
      <c r="F605" s="227" t="s">
        <v>564</v>
      </c>
      <c r="G605" s="186"/>
      <c r="H605" s="186"/>
      <c r="I605" s="189"/>
      <c r="J605" s="228">
        <f>BK605</f>
        <v>0</v>
      </c>
      <c r="K605" s="186"/>
      <c r="L605" s="191"/>
      <c r="M605" s="192"/>
      <c r="N605" s="193"/>
      <c r="O605" s="193"/>
      <c r="P605" s="194">
        <f>SUM(P606:P624)</f>
        <v>0</v>
      </c>
      <c r="Q605" s="193"/>
      <c r="R605" s="194">
        <f>SUM(R606:R624)</f>
        <v>0</v>
      </c>
      <c r="S605" s="193"/>
      <c r="T605" s="195">
        <f>SUM(T606:T624)</f>
        <v>0</v>
      </c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R605" s="196" t="s">
        <v>82</v>
      </c>
      <c r="AT605" s="197" t="s">
        <v>71</v>
      </c>
      <c r="AU605" s="197" t="s">
        <v>80</v>
      </c>
      <c r="AY605" s="196" t="s">
        <v>111</v>
      </c>
      <c r="BK605" s="198">
        <f>SUM(BK606:BK624)</f>
        <v>0</v>
      </c>
    </row>
    <row r="606" s="2" customFormat="1" ht="16.5" customHeight="1">
      <c r="A606" s="41"/>
      <c r="B606" s="42"/>
      <c r="C606" s="199" t="s">
        <v>565</v>
      </c>
      <c r="D606" s="199" t="s">
        <v>112</v>
      </c>
      <c r="E606" s="200" t="s">
        <v>566</v>
      </c>
      <c r="F606" s="201" t="s">
        <v>567</v>
      </c>
      <c r="G606" s="202" t="s">
        <v>496</v>
      </c>
      <c r="H606" s="203">
        <v>2</v>
      </c>
      <c r="I606" s="204"/>
      <c r="J606" s="205">
        <f>ROUND(I606*H606,2)</f>
        <v>0</v>
      </c>
      <c r="K606" s="201" t="s">
        <v>19</v>
      </c>
      <c r="L606" s="47"/>
      <c r="M606" s="206" t="s">
        <v>19</v>
      </c>
      <c r="N606" s="207" t="s">
        <v>43</v>
      </c>
      <c r="O606" s="87"/>
      <c r="P606" s="208">
        <f>O606*H606</f>
        <v>0</v>
      </c>
      <c r="Q606" s="208">
        <v>0</v>
      </c>
      <c r="R606" s="208">
        <f>Q606*H606</f>
        <v>0</v>
      </c>
      <c r="S606" s="208">
        <v>0</v>
      </c>
      <c r="T606" s="209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0" t="s">
        <v>299</v>
      </c>
      <c r="AT606" s="210" t="s">
        <v>112</v>
      </c>
      <c r="AU606" s="210" t="s">
        <v>82</v>
      </c>
      <c r="AY606" s="20" t="s">
        <v>111</v>
      </c>
      <c r="BE606" s="211">
        <f>IF(N606="základní",J606,0)</f>
        <v>0</v>
      </c>
      <c r="BF606" s="211">
        <f>IF(N606="snížená",J606,0)</f>
        <v>0</v>
      </c>
      <c r="BG606" s="211">
        <f>IF(N606="zákl. přenesená",J606,0)</f>
        <v>0</v>
      </c>
      <c r="BH606" s="211">
        <f>IF(N606="sníž. přenesená",J606,0)</f>
        <v>0</v>
      </c>
      <c r="BI606" s="211">
        <f>IF(N606="nulová",J606,0)</f>
        <v>0</v>
      </c>
      <c r="BJ606" s="20" t="s">
        <v>80</v>
      </c>
      <c r="BK606" s="211">
        <f>ROUND(I606*H606,2)</f>
        <v>0</v>
      </c>
      <c r="BL606" s="20" t="s">
        <v>299</v>
      </c>
      <c r="BM606" s="210" t="s">
        <v>568</v>
      </c>
    </row>
    <row r="607" s="2" customFormat="1" ht="16.5" customHeight="1">
      <c r="A607" s="41"/>
      <c r="B607" s="42"/>
      <c r="C607" s="199" t="s">
        <v>546</v>
      </c>
      <c r="D607" s="199" t="s">
        <v>112</v>
      </c>
      <c r="E607" s="200" t="s">
        <v>569</v>
      </c>
      <c r="F607" s="201" t="s">
        <v>570</v>
      </c>
      <c r="G607" s="202" t="s">
        <v>496</v>
      </c>
      <c r="H607" s="203">
        <v>4</v>
      </c>
      <c r="I607" s="204"/>
      <c r="J607" s="205">
        <f>ROUND(I607*H607,2)</f>
        <v>0</v>
      </c>
      <c r="K607" s="201" t="s">
        <v>19</v>
      </c>
      <c r="L607" s="47"/>
      <c r="M607" s="206" t="s">
        <v>19</v>
      </c>
      <c r="N607" s="207" t="s">
        <v>43</v>
      </c>
      <c r="O607" s="87"/>
      <c r="P607" s="208">
        <f>O607*H607</f>
        <v>0</v>
      </c>
      <c r="Q607" s="208">
        <v>0</v>
      </c>
      <c r="R607" s="208">
        <f>Q607*H607</f>
        <v>0</v>
      </c>
      <c r="S607" s="208">
        <v>0</v>
      </c>
      <c r="T607" s="209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0" t="s">
        <v>299</v>
      </c>
      <c r="AT607" s="210" t="s">
        <v>112</v>
      </c>
      <c r="AU607" s="210" t="s">
        <v>82</v>
      </c>
      <c r="AY607" s="20" t="s">
        <v>111</v>
      </c>
      <c r="BE607" s="211">
        <f>IF(N607="základní",J607,0)</f>
        <v>0</v>
      </c>
      <c r="BF607" s="211">
        <f>IF(N607="snížená",J607,0)</f>
        <v>0</v>
      </c>
      <c r="BG607" s="211">
        <f>IF(N607="zákl. přenesená",J607,0)</f>
        <v>0</v>
      </c>
      <c r="BH607" s="211">
        <f>IF(N607="sníž. přenesená",J607,0)</f>
        <v>0</v>
      </c>
      <c r="BI607" s="211">
        <f>IF(N607="nulová",J607,0)</f>
        <v>0</v>
      </c>
      <c r="BJ607" s="20" t="s">
        <v>80</v>
      </c>
      <c r="BK607" s="211">
        <f>ROUND(I607*H607,2)</f>
        <v>0</v>
      </c>
      <c r="BL607" s="20" t="s">
        <v>299</v>
      </c>
      <c r="BM607" s="210" t="s">
        <v>571</v>
      </c>
    </row>
    <row r="608" s="2" customFormat="1" ht="16.5" customHeight="1">
      <c r="A608" s="41"/>
      <c r="B608" s="42"/>
      <c r="C608" s="199" t="s">
        <v>549</v>
      </c>
      <c r="D608" s="199" t="s">
        <v>112</v>
      </c>
      <c r="E608" s="200" t="s">
        <v>448</v>
      </c>
      <c r="F608" s="201" t="s">
        <v>572</v>
      </c>
      <c r="G608" s="202" t="s">
        <v>496</v>
      </c>
      <c r="H608" s="203">
        <v>14</v>
      </c>
      <c r="I608" s="204"/>
      <c r="J608" s="205">
        <f>ROUND(I608*H608,2)</f>
        <v>0</v>
      </c>
      <c r="K608" s="201" t="s">
        <v>19</v>
      </c>
      <c r="L608" s="47"/>
      <c r="M608" s="206" t="s">
        <v>19</v>
      </c>
      <c r="N608" s="207" t="s">
        <v>43</v>
      </c>
      <c r="O608" s="87"/>
      <c r="P608" s="208">
        <f>O608*H608</f>
        <v>0</v>
      </c>
      <c r="Q608" s="208">
        <v>0</v>
      </c>
      <c r="R608" s="208">
        <f>Q608*H608</f>
        <v>0</v>
      </c>
      <c r="S608" s="208">
        <v>0</v>
      </c>
      <c r="T608" s="209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0" t="s">
        <v>299</v>
      </c>
      <c r="AT608" s="210" t="s">
        <v>112</v>
      </c>
      <c r="AU608" s="210" t="s">
        <v>82</v>
      </c>
      <c r="AY608" s="20" t="s">
        <v>111</v>
      </c>
      <c r="BE608" s="211">
        <f>IF(N608="základní",J608,0)</f>
        <v>0</v>
      </c>
      <c r="BF608" s="211">
        <f>IF(N608="snížená",J608,0)</f>
        <v>0</v>
      </c>
      <c r="BG608" s="211">
        <f>IF(N608="zákl. přenesená",J608,0)</f>
        <v>0</v>
      </c>
      <c r="BH608" s="211">
        <f>IF(N608="sníž. přenesená",J608,0)</f>
        <v>0</v>
      </c>
      <c r="BI608" s="211">
        <f>IF(N608="nulová",J608,0)</f>
        <v>0</v>
      </c>
      <c r="BJ608" s="20" t="s">
        <v>80</v>
      </c>
      <c r="BK608" s="211">
        <f>ROUND(I608*H608,2)</f>
        <v>0</v>
      </c>
      <c r="BL608" s="20" t="s">
        <v>299</v>
      </c>
      <c r="BM608" s="210" t="s">
        <v>573</v>
      </c>
    </row>
    <row r="609" s="2" customFormat="1" ht="16.5" customHeight="1">
      <c r="A609" s="41"/>
      <c r="B609" s="42"/>
      <c r="C609" s="199" t="s">
        <v>553</v>
      </c>
      <c r="D609" s="199" t="s">
        <v>112</v>
      </c>
      <c r="E609" s="200" t="s">
        <v>463</v>
      </c>
      <c r="F609" s="201" t="s">
        <v>574</v>
      </c>
      <c r="G609" s="202" t="s">
        <v>496</v>
      </c>
      <c r="H609" s="203">
        <v>3</v>
      </c>
      <c r="I609" s="204"/>
      <c r="J609" s="205">
        <f>ROUND(I609*H609,2)</f>
        <v>0</v>
      </c>
      <c r="K609" s="201" t="s">
        <v>19</v>
      </c>
      <c r="L609" s="47"/>
      <c r="M609" s="206" t="s">
        <v>19</v>
      </c>
      <c r="N609" s="207" t="s">
        <v>43</v>
      </c>
      <c r="O609" s="87"/>
      <c r="P609" s="208">
        <f>O609*H609</f>
        <v>0</v>
      </c>
      <c r="Q609" s="208">
        <v>0</v>
      </c>
      <c r="R609" s="208">
        <f>Q609*H609</f>
        <v>0</v>
      </c>
      <c r="S609" s="208">
        <v>0</v>
      </c>
      <c r="T609" s="209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0" t="s">
        <v>299</v>
      </c>
      <c r="AT609" s="210" t="s">
        <v>112</v>
      </c>
      <c r="AU609" s="210" t="s">
        <v>82</v>
      </c>
      <c r="AY609" s="20" t="s">
        <v>111</v>
      </c>
      <c r="BE609" s="211">
        <f>IF(N609="základní",J609,0)</f>
        <v>0</v>
      </c>
      <c r="BF609" s="211">
        <f>IF(N609="snížená",J609,0)</f>
        <v>0</v>
      </c>
      <c r="BG609" s="211">
        <f>IF(N609="zákl. přenesená",J609,0)</f>
        <v>0</v>
      </c>
      <c r="BH609" s="211">
        <f>IF(N609="sníž. přenesená",J609,0)</f>
        <v>0</v>
      </c>
      <c r="BI609" s="211">
        <f>IF(N609="nulová",J609,0)</f>
        <v>0</v>
      </c>
      <c r="BJ609" s="20" t="s">
        <v>80</v>
      </c>
      <c r="BK609" s="211">
        <f>ROUND(I609*H609,2)</f>
        <v>0</v>
      </c>
      <c r="BL609" s="20" t="s">
        <v>299</v>
      </c>
      <c r="BM609" s="210" t="s">
        <v>575</v>
      </c>
    </row>
    <row r="610" s="2" customFormat="1" ht="16.5" customHeight="1">
      <c r="A610" s="41"/>
      <c r="B610" s="42"/>
      <c r="C610" s="199" t="s">
        <v>576</v>
      </c>
      <c r="D610" s="199" t="s">
        <v>112</v>
      </c>
      <c r="E610" s="200" t="s">
        <v>457</v>
      </c>
      <c r="F610" s="201" t="s">
        <v>577</v>
      </c>
      <c r="G610" s="202" t="s">
        <v>496</v>
      </c>
      <c r="H610" s="203">
        <v>2</v>
      </c>
      <c r="I610" s="204"/>
      <c r="J610" s="205">
        <f>ROUND(I610*H610,2)</f>
        <v>0</v>
      </c>
      <c r="K610" s="201" t="s">
        <v>19</v>
      </c>
      <c r="L610" s="47"/>
      <c r="M610" s="206" t="s">
        <v>19</v>
      </c>
      <c r="N610" s="207" t="s">
        <v>43</v>
      </c>
      <c r="O610" s="87"/>
      <c r="P610" s="208">
        <f>O610*H610</f>
        <v>0</v>
      </c>
      <c r="Q610" s="208">
        <v>0</v>
      </c>
      <c r="R610" s="208">
        <f>Q610*H610</f>
        <v>0</v>
      </c>
      <c r="S610" s="208">
        <v>0</v>
      </c>
      <c r="T610" s="209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10" t="s">
        <v>299</v>
      </c>
      <c r="AT610" s="210" t="s">
        <v>112</v>
      </c>
      <c r="AU610" s="210" t="s">
        <v>82</v>
      </c>
      <c r="AY610" s="20" t="s">
        <v>111</v>
      </c>
      <c r="BE610" s="211">
        <f>IF(N610="základní",J610,0)</f>
        <v>0</v>
      </c>
      <c r="BF610" s="211">
        <f>IF(N610="snížená",J610,0)</f>
        <v>0</v>
      </c>
      <c r="BG610" s="211">
        <f>IF(N610="zákl. přenesená",J610,0)</f>
        <v>0</v>
      </c>
      <c r="BH610" s="211">
        <f>IF(N610="sníž. přenesená",J610,0)</f>
        <v>0</v>
      </c>
      <c r="BI610" s="211">
        <f>IF(N610="nulová",J610,0)</f>
        <v>0</v>
      </c>
      <c r="BJ610" s="20" t="s">
        <v>80</v>
      </c>
      <c r="BK610" s="211">
        <f>ROUND(I610*H610,2)</f>
        <v>0</v>
      </c>
      <c r="BL610" s="20" t="s">
        <v>299</v>
      </c>
      <c r="BM610" s="210" t="s">
        <v>578</v>
      </c>
    </row>
    <row r="611" s="2" customFormat="1" ht="16.5" customHeight="1">
      <c r="A611" s="41"/>
      <c r="B611" s="42"/>
      <c r="C611" s="199" t="s">
        <v>535</v>
      </c>
      <c r="D611" s="199" t="s">
        <v>112</v>
      </c>
      <c r="E611" s="200" t="s">
        <v>385</v>
      </c>
      <c r="F611" s="201" t="s">
        <v>579</v>
      </c>
      <c r="G611" s="202" t="s">
        <v>496</v>
      </c>
      <c r="H611" s="203">
        <v>2</v>
      </c>
      <c r="I611" s="204"/>
      <c r="J611" s="205">
        <f>ROUND(I611*H611,2)</f>
        <v>0</v>
      </c>
      <c r="K611" s="201" t="s">
        <v>19</v>
      </c>
      <c r="L611" s="47"/>
      <c r="M611" s="206" t="s">
        <v>19</v>
      </c>
      <c r="N611" s="207" t="s">
        <v>43</v>
      </c>
      <c r="O611" s="87"/>
      <c r="P611" s="208">
        <f>O611*H611</f>
        <v>0</v>
      </c>
      <c r="Q611" s="208">
        <v>0</v>
      </c>
      <c r="R611" s="208">
        <f>Q611*H611</f>
        <v>0</v>
      </c>
      <c r="S611" s="208">
        <v>0</v>
      </c>
      <c r="T611" s="209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0" t="s">
        <v>299</v>
      </c>
      <c r="AT611" s="210" t="s">
        <v>112</v>
      </c>
      <c r="AU611" s="210" t="s">
        <v>82</v>
      </c>
      <c r="AY611" s="20" t="s">
        <v>111</v>
      </c>
      <c r="BE611" s="211">
        <f>IF(N611="základní",J611,0)</f>
        <v>0</v>
      </c>
      <c r="BF611" s="211">
        <f>IF(N611="snížená",J611,0)</f>
        <v>0</v>
      </c>
      <c r="BG611" s="211">
        <f>IF(N611="zákl. přenesená",J611,0)</f>
        <v>0</v>
      </c>
      <c r="BH611" s="211">
        <f>IF(N611="sníž. přenesená",J611,0)</f>
        <v>0</v>
      </c>
      <c r="BI611" s="211">
        <f>IF(N611="nulová",J611,0)</f>
        <v>0</v>
      </c>
      <c r="BJ611" s="20" t="s">
        <v>80</v>
      </c>
      <c r="BK611" s="211">
        <f>ROUND(I611*H611,2)</f>
        <v>0</v>
      </c>
      <c r="BL611" s="20" t="s">
        <v>299</v>
      </c>
      <c r="BM611" s="210" t="s">
        <v>580</v>
      </c>
    </row>
    <row r="612" s="2" customFormat="1" ht="16.5" customHeight="1">
      <c r="A612" s="41"/>
      <c r="B612" s="42"/>
      <c r="C612" s="199" t="s">
        <v>566</v>
      </c>
      <c r="D612" s="199" t="s">
        <v>112</v>
      </c>
      <c r="E612" s="200" t="s">
        <v>467</v>
      </c>
      <c r="F612" s="201" t="s">
        <v>581</v>
      </c>
      <c r="G612" s="202" t="s">
        <v>496</v>
      </c>
      <c r="H612" s="203">
        <v>3</v>
      </c>
      <c r="I612" s="204"/>
      <c r="J612" s="205">
        <f>ROUND(I612*H612,2)</f>
        <v>0</v>
      </c>
      <c r="K612" s="201" t="s">
        <v>19</v>
      </c>
      <c r="L612" s="47"/>
      <c r="M612" s="206" t="s">
        <v>19</v>
      </c>
      <c r="N612" s="207" t="s">
        <v>43</v>
      </c>
      <c r="O612" s="87"/>
      <c r="P612" s="208">
        <f>O612*H612</f>
        <v>0</v>
      </c>
      <c r="Q612" s="208">
        <v>0</v>
      </c>
      <c r="R612" s="208">
        <f>Q612*H612</f>
        <v>0</v>
      </c>
      <c r="S612" s="208">
        <v>0</v>
      </c>
      <c r="T612" s="209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0" t="s">
        <v>299</v>
      </c>
      <c r="AT612" s="210" t="s">
        <v>112</v>
      </c>
      <c r="AU612" s="210" t="s">
        <v>82</v>
      </c>
      <c r="AY612" s="20" t="s">
        <v>111</v>
      </c>
      <c r="BE612" s="211">
        <f>IF(N612="základní",J612,0)</f>
        <v>0</v>
      </c>
      <c r="BF612" s="211">
        <f>IF(N612="snížená",J612,0)</f>
        <v>0</v>
      </c>
      <c r="BG612" s="211">
        <f>IF(N612="zákl. přenesená",J612,0)</f>
        <v>0</v>
      </c>
      <c r="BH612" s="211">
        <f>IF(N612="sníž. přenesená",J612,0)</f>
        <v>0</v>
      </c>
      <c r="BI612" s="211">
        <f>IF(N612="nulová",J612,0)</f>
        <v>0</v>
      </c>
      <c r="BJ612" s="20" t="s">
        <v>80</v>
      </c>
      <c r="BK612" s="211">
        <f>ROUND(I612*H612,2)</f>
        <v>0</v>
      </c>
      <c r="BL612" s="20" t="s">
        <v>299</v>
      </c>
      <c r="BM612" s="210" t="s">
        <v>582</v>
      </c>
    </row>
    <row r="613" s="2" customFormat="1" ht="16.5" customHeight="1">
      <c r="A613" s="41"/>
      <c r="B613" s="42"/>
      <c r="C613" s="199" t="s">
        <v>419</v>
      </c>
      <c r="D613" s="199" t="s">
        <v>112</v>
      </c>
      <c r="E613" s="200" t="s">
        <v>583</v>
      </c>
      <c r="F613" s="201" t="s">
        <v>584</v>
      </c>
      <c r="G613" s="202" t="s">
        <v>182</v>
      </c>
      <c r="H613" s="203">
        <v>75</v>
      </c>
      <c r="I613" s="204"/>
      <c r="J613" s="205">
        <f>ROUND(I613*H613,2)</f>
        <v>0</v>
      </c>
      <c r="K613" s="201" t="s">
        <v>19</v>
      </c>
      <c r="L613" s="47"/>
      <c r="M613" s="206" t="s">
        <v>19</v>
      </c>
      <c r="N613" s="207" t="s">
        <v>43</v>
      </c>
      <c r="O613" s="87"/>
      <c r="P613" s="208">
        <f>O613*H613</f>
        <v>0</v>
      </c>
      <c r="Q613" s="208">
        <v>0</v>
      </c>
      <c r="R613" s="208">
        <f>Q613*H613</f>
        <v>0</v>
      </c>
      <c r="S613" s="208">
        <v>0</v>
      </c>
      <c r="T613" s="209">
        <f>S613*H613</f>
        <v>0</v>
      </c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R613" s="210" t="s">
        <v>299</v>
      </c>
      <c r="AT613" s="210" t="s">
        <v>112</v>
      </c>
      <c r="AU613" s="210" t="s">
        <v>82</v>
      </c>
      <c r="AY613" s="20" t="s">
        <v>111</v>
      </c>
      <c r="BE613" s="211">
        <f>IF(N613="základní",J613,0)</f>
        <v>0</v>
      </c>
      <c r="BF613" s="211">
        <f>IF(N613="snížená",J613,0)</f>
        <v>0</v>
      </c>
      <c r="BG613" s="211">
        <f>IF(N613="zákl. přenesená",J613,0)</f>
        <v>0</v>
      </c>
      <c r="BH613" s="211">
        <f>IF(N613="sníž. přenesená",J613,0)</f>
        <v>0</v>
      </c>
      <c r="BI613" s="211">
        <f>IF(N613="nulová",J613,0)</f>
        <v>0</v>
      </c>
      <c r="BJ613" s="20" t="s">
        <v>80</v>
      </c>
      <c r="BK613" s="211">
        <f>ROUND(I613*H613,2)</f>
        <v>0</v>
      </c>
      <c r="BL613" s="20" t="s">
        <v>299</v>
      </c>
      <c r="BM613" s="210" t="s">
        <v>585</v>
      </c>
    </row>
    <row r="614" s="2" customFormat="1" ht="16.5" customHeight="1">
      <c r="A614" s="41"/>
      <c r="B614" s="42"/>
      <c r="C614" s="199" t="s">
        <v>540</v>
      </c>
      <c r="D614" s="199" t="s">
        <v>112</v>
      </c>
      <c r="E614" s="200" t="s">
        <v>460</v>
      </c>
      <c r="F614" s="201" t="s">
        <v>586</v>
      </c>
      <c r="G614" s="202" t="s">
        <v>173</v>
      </c>
      <c r="H614" s="203">
        <v>9</v>
      </c>
      <c r="I614" s="204"/>
      <c r="J614" s="205">
        <f>ROUND(I614*H614,2)</f>
        <v>0</v>
      </c>
      <c r="K614" s="201" t="s">
        <v>19</v>
      </c>
      <c r="L614" s="47"/>
      <c r="M614" s="206" t="s">
        <v>19</v>
      </c>
      <c r="N614" s="207" t="s">
        <v>43</v>
      </c>
      <c r="O614" s="87"/>
      <c r="P614" s="208">
        <f>O614*H614</f>
        <v>0</v>
      </c>
      <c r="Q614" s="208">
        <v>0</v>
      </c>
      <c r="R614" s="208">
        <f>Q614*H614</f>
        <v>0</v>
      </c>
      <c r="S614" s="208">
        <v>0</v>
      </c>
      <c r="T614" s="209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0" t="s">
        <v>299</v>
      </c>
      <c r="AT614" s="210" t="s">
        <v>112</v>
      </c>
      <c r="AU614" s="210" t="s">
        <v>82</v>
      </c>
      <c r="AY614" s="20" t="s">
        <v>111</v>
      </c>
      <c r="BE614" s="211">
        <f>IF(N614="základní",J614,0)</f>
        <v>0</v>
      </c>
      <c r="BF614" s="211">
        <f>IF(N614="snížená",J614,0)</f>
        <v>0</v>
      </c>
      <c r="BG614" s="211">
        <f>IF(N614="zákl. přenesená",J614,0)</f>
        <v>0</v>
      </c>
      <c r="BH614" s="211">
        <f>IF(N614="sníž. přenesená",J614,0)</f>
        <v>0</v>
      </c>
      <c r="BI614" s="211">
        <f>IF(N614="nulová",J614,0)</f>
        <v>0</v>
      </c>
      <c r="BJ614" s="20" t="s">
        <v>80</v>
      </c>
      <c r="BK614" s="211">
        <f>ROUND(I614*H614,2)</f>
        <v>0</v>
      </c>
      <c r="BL614" s="20" t="s">
        <v>299</v>
      </c>
      <c r="BM614" s="210" t="s">
        <v>587</v>
      </c>
    </row>
    <row r="615" s="2" customFormat="1" ht="16.5" customHeight="1">
      <c r="A615" s="41"/>
      <c r="B615" s="42"/>
      <c r="C615" s="199" t="s">
        <v>569</v>
      </c>
      <c r="D615" s="199" t="s">
        <v>112</v>
      </c>
      <c r="E615" s="200" t="s">
        <v>464</v>
      </c>
      <c r="F615" s="201" t="s">
        <v>588</v>
      </c>
      <c r="G615" s="202" t="s">
        <v>173</v>
      </c>
      <c r="H615" s="203">
        <v>70</v>
      </c>
      <c r="I615" s="204"/>
      <c r="J615" s="205">
        <f>ROUND(I615*H615,2)</f>
        <v>0</v>
      </c>
      <c r="K615" s="201" t="s">
        <v>19</v>
      </c>
      <c r="L615" s="47"/>
      <c r="M615" s="206" t="s">
        <v>19</v>
      </c>
      <c r="N615" s="207" t="s">
        <v>43</v>
      </c>
      <c r="O615" s="87"/>
      <c r="P615" s="208">
        <f>O615*H615</f>
        <v>0</v>
      </c>
      <c r="Q615" s="208">
        <v>0</v>
      </c>
      <c r="R615" s="208">
        <f>Q615*H615</f>
        <v>0</v>
      </c>
      <c r="S615" s="208">
        <v>0</v>
      </c>
      <c r="T615" s="209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10" t="s">
        <v>299</v>
      </c>
      <c r="AT615" s="210" t="s">
        <v>112</v>
      </c>
      <c r="AU615" s="210" t="s">
        <v>82</v>
      </c>
      <c r="AY615" s="20" t="s">
        <v>111</v>
      </c>
      <c r="BE615" s="211">
        <f>IF(N615="základní",J615,0)</f>
        <v>0</v>
      </c>
      <c r="BF615" s="211">
        <f>IF(N615="snížená",J615,0)</f>
        <v>0</v>
      </c>
      <c r="BG615" s="211">
        <f>IF(N615="zákl. přenesená",J615,0)</f>
        <v>0</v>
      </c>
      <c r="BH615" s="211">
        <f>IF(N615="sníž. přenesená",J615,0)</f>
        <v>0</v>
      </c>
      <c r="BI615" s="211">
        <f>IF(N615="nulová",J615,0)</f>
        <v>0</v>
      </c>
      <c r="BJ615" s="20" t="s">
        <v>80</v>
      </c>
      <c r="BK615" s="211">
        <f>ROUND(I615*H615,2)</f>
        <v>0</v>
      </c>
      <c r="BL615" s="20" t="s">
        <v>299</v>
      </c>
      <c r="BM615" s="210" t="s">
        <v>589</v>
      </c>
    </row>
    <row r="616" s="2" customFormat="1" ht="16.5" customHeight="1">
      <c r="A616" s="41"/>
      <c r="B616" s="42"/>
      <c r="C616" s="199" t="s">
        <v>590</v>
      </c>
      <c r="D616" s="199" t="s">
        <v>112</v>
      </c>
      <c r="E616" s="200" t="s">
        <v>469</v>
      </c>
      <c r="F616" s="201" t="s">
        <v>591</v>
      </c>
      <c r="G616" s="202" t="s">
        <v>173</v>
      </c>
      <c r="H616" s="203">
        <v>106.40000000000001</v>
      </c>
      <c r="I616" s="204"/>
      <c r="J616" s="205">
        <f>ROUND(I616*H616,2)</f>
        <v>0</v>
      </c>
      <c r="K616" s="201" t="s">
        <v>19</v>
      </c>
      <c r="L616" s="47"/>
      <c r="M616" s="206" t="s">
        <v>19</v>
      </c>
      <c r="N616" s="207" t="s">
        <v>43</v>
      </c>
      <c r="O616" s="87"/>
      <c r="P616" s="208">
        <f>O616*H616</f>
        <v>0</v>
      </c>
      <c r="Q616" s="208">
        <v>0</v>
      </c>
      <c r="R616" s="208">
        <f>Q616*H616</f>
        <v>0</v>
      </c>
      <c r="S616" s="208">
        <v>0</v>
      </c>
      <c r="T616" s="209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10" t="s">
        <v>299</v>
      </c>
      <c r="AT616" s="210" t="s">
        <v>112</v>
      </c>
      <c r="AU616" s="210" t="s">
        <v>82</v>
      </c>
      <c r="AY616" s="20" t="s">
        <v>111</v>
      </c>
      <c r="BE616" s="211">
        <f>IF(N616="základní",J616,0)</f>
        <v>0</v>
      </c>
      <c r="BF616" s="211">
        <f>IF(N616="snížená",J616,0)</f>
        <v>0</v>
      </c>
      <c r="BG616" s="211">
        <f>IF(N616="zákl. přenesená",J616,0)</f>
        <v>0</v>
      </c>
      <c r="BH616" s="211">
        <f>IF(N616="sníž. přenesená",J616,0)</f>
        <v>0</v>
      </c>
      <c r="BI616" s="211">
        <f>IF(N616="nulová",J616,0)</f>
        <v>0</v>
      </c>
      <c r="BJ616" s="20" t="s">
        <v>80</v>
      </c>
      <c r="BK616" s="211">
        <f>ROUND(I616*H616,2)</f>
        <v>0</v>
      </c>
      <c r="BL616" s="20" t="s">
        <v>299</v>
      </c>
      <c r="BM616" s="210" t="s">
        <v>592</v>
      </c>
    </row>
    <row r="617" s="2" customFormat="1" ht="16.5" customHeight="1">
      <c r="A617" s="41"/>
      <c r="B617" s="42"/>
      <c r="C617" s="199" t="s">
        <v>431</v>
      </c>
      <c r="D617" s="199" t="s">
        <v>112</v>
      </c>
      <c r="E617" s="200" t="s">
        <v>470</v>
      </c>
      <c r="F617" s="201" t="s">
        <v>593</v>
      </c>
      <c r="G617" s="202" t="s">
        <v>173</v>
      </c>
      <c r="H617" s="203">
        <v>70</v>
      </c>
      <c r="I617" s="204"/>
      <c r="J617" s="205">
        <f>ROUND(I617*H617,2)</f>
        <v>0</v>
      </c>
      <c r="K617" s="201" t="s">
        <v>19</v>
      </c>
      <c r="L617" s="47"/>
      <c r="M617" s="206" t="s">
        <v>19</v>
      </c>
      <c r="N617" s="207" t="s">
        <v>43</v>
      </c>
      <c r="O617" s="87"/>
      <c r="P617" s="208">
        <f>O617*H617</f>
        <v>0</v>
      </c>
      <c r="Q617" s="208">
        <v>0</v>
      </c>
      <c r="R617" s="208">
        <f>Q617*H617</f>
        <v>0</v>
      </c>
      <c r="S617" s="208">
        <v>0</v>
      </c>
      <c r="T617" s="209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0" t="s">
        <v>299</v>
      </c>
      <c r="AT617" s="210" t="s">
        <v>112</v>
      </c>
      <c r="AU617" s="210" t="s">
        <v>82</v>
      </c>
      <c r="AY617" s="20" t="s">
        <v>111</v>
      </c>
      <c r="BE617" s="211">
        <f>IF(N617="základní",J617,0)</f>
        <v>0</v>
      </c>
      <c r="BF617" s="211">
        <f>IF(N617="snížená",J617,0)</f>
        <v>0</v>
      </c>
      <c r="BG617" s="211">
        <f>IF(N617="zákl. přenesená",J617,0)</f>
        <v>0</v>
      </c>
      <c r="BH617" s="211">
        <f>IF(N617="sníž. přenesená",J617,0)</f>
        <v>0</v>
      </c>
      <c r="BI617" s="211">
        <f>IF(N617="nulová",J617,0)</f>
        <v>0</v>
      </c>
      <c r="BJ617" s="20" t="s">
        <v>80</v>
      </c>
      <c r="BK617" s="211">
        <f>ROUND(I617*H617,2)</f>
        <v>0</v>
      </c>
      <c r="BL617" s="20" t="s">
        <v>299</v>
      </c>
      <c r="BM617" s="210" t="s">
        <v>594</v>
      </c>
    </row>
    <row r="618" s="2" customFormat="1" ht="16.5" customHeight="1">
      <c r="A618" s="41"/>
      <c r="B618" s="42"/>
      <c r="C618" s="199" t="s">
        <v>595</v>
      </c>
      <c r="D618" s="199" t="s">
        <v>112</v>
      </c>
      <c r="E618" s="200" t="s">
        <v>479</v>
      </c>
      <c r="F618" s="201" t="s">
        <v>596</v>
      </c>
      <c r="G618" s="202" t="s">
        <v>173</v>
      </c>
      <c r="H618" s="203">
        <v>28</v>
      </c>
      <c r="I618" s="204"/>
      <c r="J618" s="205">
        <f>ROUND(I618*H618,2)</f>
        <v>0</v>
      </c>
      <c r="K618" s="201" t="s">
        <v>19</v>
      </c>
      <c r="L618" s="47"/>
      <c r="M618" s="206" t="s">
        <v>19</v>
      </c>
      <c r="N618" s="207" t="s">
        <v>43</v>
      </c>
      <c r="O618" s="87"/>
      <c r="P618" s="208">
        <f>O618*H618</f>
        <v>0</v>
      </c>
      <c r="Q618" s="208">
        <v>0</v>
      </c>
      <c r="R618" s="208">
        <f>Q618*H618</f>
        <v>0</v>
      </c>
      <c r="S618" s="208">
        <v>0</v>
      </c>
      <c r="T618" s="209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10" t="s">
        <v>299</v>
      </c>
      <c r="AT618" s="210" t="s">
        <v>112</v>
      </c>
      <c r="AU618" s="210" t="s">
        <v>82</v>
      </c>
      <c r="AY618" s="20" t="s">
        <v>111</v>
      </c>
      <c r="BE618" s="211">
        <f>IF(N618="základní",J618,0)</f>
        <v>0</v>
      </c>
      <c r="BF618" s="211">
        <f>IF(N618="snížená",J618,0)</f>
        <v>0</v>
      </c>
      <c r="BG618" s="211">
        <f>IF(N618="zákl. přenesená",J618,0)</f>
        <v>0</v>
      </c>
      <c r="BH618" s="211">
        <f>IF(N618="sníž. přenesená",J618,0)</f>
        <v>0</v>
      </c>
      <c r="BI618" s="211">
        <f>IF(N618="nulová",J618,0)</f>
        <v>0</v>
      </c>
      <c r="BJ618" s="20" t="s">
        <v>80</v>
      </c>
      <c r="BK618" s="211">
        <f>ROUND(I618*H618,2)</f>
        <v>0</v>
      </c>
      <c r="BL618" s="20" t="s">
        <v>299</v>
      </c>
      <c r="BM618" s="210" t="s">
        <v>597</v>
      </c>
    </row>
    <row r="619" s="2" customFormat="1" ht="16.5" customHeight="1">
      <c r="A619" s="41"/>
      <c r="B619" s="42"/>
      <c r="C619" s="199" t="s">
        <v>439</v>
      </c>
      <c r="D619" s="199" t="s">
        <v>112</v>
      </c>
      <c r="E619" s="200" t="s">
        <v>484</v>
      </c>
      <c r="F619" s="201" t="s">
        <v>598</v>
      </c>
      <c r="G619" s="202" t="s">
        <v>173</v>
      </c>
      <c r="H619" s="203">
        <v>66.400000000000006</v>
      </c>
      <c r="I619" s="204"/>
      <c r="J619" s="205">
        <f>ROUND(I619*H619,2)</f>
        <v>0</v>
      </c>
      <c r="K619" s="201" t="s">
        <v>19</v>
      </c>
      <c r="L619" s="47"/>
      <c r="M619" s="206" t="s">
        <v>19</v>
      </c>
      <c r="N619" s="207" t="s">
        <v>43</v>
      </c>
      <c r="O619" s="87"/>
      <c r="P619" s="208">
        <f>O619*H619</f>
        <v>0</v>
      </c>
      <c r="Q619" s="208">
        <v>0</v>
      </c>
      <c r="R619" s="208">
        <f>Q619*H619</f>
        <v>0</v>
      </c>
      <c r="S619" s="208">
        <v>0</v>
      </c>
      <c r="T619" s="209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0" t="s">
        <v>299</v>
      </c>
      <c r="AT619" s="210" t="s">
        <v>112</v>
      </c>
      <c r="AU619" s="210" t="s">
        <v>82</v>
      </c>
      <c r="AY619" s="20" t="s">
        <v>111</v>
      </c>
      <c r="BE619" s="211">
        <f>IF(N619="základní",J619,0)</f>
        <v>0</v>
      </c>
      <c r="BF619" s="211">
        <f>IF(N619="snížená",J619,0)</f>
        <v>0</v>
      </c>
      <c r="BG619" s="211">
        <f>IF(N619="zákl. přenesená",J619,0)</f>
        <v>0</v>
      </c>
      <c r="BH619" s="211">
        <f>IF(N619="sníž. přenesená",J619,0)</f>
        <v>0</v>
      </c>
      <c r="BI619" s="211">
        <f>IF(N619="nulová",J619,0)</f>
        <v>0</v>
      </c>
      <c r="BJ619" s="20" t="s">
        <v>80</v>
      </c>
      <c r="BK619" s="211">
        <f>ROUND(I619*H619,2)</f>
        <v>0</v>
      </c>
      <c r="BL619" s="20" t="s">
        <v>299</v>
      </c>
      <c r="BM619" s="210" t="s">
        <v>599</v>
      </c>
    </row>
    <row r="620" s="2" customFormat="1" ht="16.5" customHeight="1">
      <c r="A620" s="41"/>
      <c r="B620" s="42"/>
      <c r="C620" s="199" t="s">
        <v>600</v>
      </c>
      <c r="D620" s="199" t="s">
        <v>112</v>
      </c>
      <c r="E620" s="200" t="s">
        <v>482</v>
      </c>
      <c r="F620" s="201" t="s">
        <v>601</v>
      </c>
      <c r="G620" s="202" t="s">
        <v>496</v>
      </c>
      <c r="H620" s="203">
        <v>2</v>
      </c>
      <c r="I620" s="204"/>
      <c r="J620" s="205">
        <f>ROUND(I620*H620,2)</f>
        <v>0</v>
      </c>
      <c r="K620" s="201" t="s">
        <v>19</v>
      </c>
      <c r="L620" s="47"/>
      <c r="M620" s="206" t="s">
        <v>19</v>
      </c>
      <c r="N620" s="207" t="s">
        <v>43</v>
      </c>
      <c r="O620" s="87"/>
      <c r="P620" s="208">
        <f>O620*H620</f>
        <v>0</v>
      </c>
      <c r="Q620" s="208">
        <v>0</v>
      </c>
      <c r="R620" s="208">
        <f>Q620*H620</f>
        <v>0</v>
      </c>
      <c r="S620" s="208">
        <v>0</v>
      </c>
      <c r="T620" s="209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0" t="s">
        <v>299</v>
      </c>
      <c r="AT620" s="210" t="s">
        <v>112</v>
      </c>
      <c r="AU620" s="210" t="s">
        <v>82</v>
      </c>
      <c r="AY620" s="20" t="s">
        <v>111</v>
      </c>
      <c r="BE620" s="211">
        <f>IF(N620="základní",J620,0)</f>
        <v>0</v>
      </c>
      <c r="BF620" s="211">
        <f>IF(N620="snížená",J620,0)</f>
        <v>0</v>
      </c>
      <c r="BG620" s="211">
        <f>IF(N620="zákl. přenesená",J620,0)</f>
        <v>0</v>
      </c>
      <c r="BH620" s="211">
        <f>IF(N620="sníž. přenesená",J620,0)</f>
        <v>0</v>
      </c>
      <c r="BI620" s="211">
        <f>IF(N620="nulová",J620,0)</f>
        <v>0</v>
      </c>
      <c r="BJ620" s="20" t="s">
        <v>80</v>
      </c>
      <c r="BK620" s="211">
        <f>ROUND(I620*H620,2)</f>
        <v>0</v>
      </c>
      <c r="BL620" s="20" t="s">
        <v>299</v>
      </c>
      <c r="BM620" s="210" t="s">
        <v>602</v>
      </c>
    </row>
    <row r="621" s="2" customFormat="1" ht="16.5" customHeight="1">
      <c r="A621" s="41"/>
      <c r="B621" s="42"/>
      <c r="C621" s="199" t="s">
        <v>443</v>
      </c>
      <c r="D621" s="199" t="s">
        <v>112</v>
      </c>
      <c r="E621" s="200" t="s">
        <v>603</v>
      </c>
      <c r="F621" s="201" t="s">
        <v>604</v>
      </c>
      <c r="G621" s="202" t="s">
        <v>173</v>
      </c>
      <c r="H621" s="203">
        <v>24.899999999999999</v>
      </c>
      <c r="I621" s="204"/>
      <c r="J621" s="205">
        <f>ROUND(I621*H621,2)</f>
        <v>0</v>
      </c>
      <c r="K621" s="201" t="s">
        <v>19</v>
      </c>
      <c r="L621" s="47"/>
      <c r="M621" s="206" t="s">
        <v>19</v>
      </c>
      <c r="N621" s="207" t="s">
        <v>43</v>
      </c>
      <c r="O621" s="87"/>
      <c r="P621" s="208">
        <f>O621*H621</f>
        <v>0</v>
      </c>
      <c r="Q621" s="208">
        <v>0</v>
      </c>
      <c r="R621" s="208">
        <f>Q621*H621</f>
        <v>0</v>
      </c>
      <c r="S621" s="208">
        <v>0</v>
      </c>
      <c r="T621" s="209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10" t="s">
        <v>299</v>
      </c>
      <c r="AT621" s="210" t="s">
        <v>112</v>
      </c>
      <c r="AU621" s="210" t="s">
        <v>82</v>
      </c>
      <c r="AY621" s="20" t="s">
        <v>111</v>
      </c>
      <c r="BE621" s="211">
        <f>IF(N621="základní",J621,0)</f>
        <v>0</v>
      </c>
      <c r="BF621" s="211">
        <f>IF(N621="snížená",J621,0)</f>
        <v>0</v>
      </c>
      <c r="BG621" s="211">
        <f>IF(N621="zákl. přenesená",J621,0)</f>
        <v>0</v>
      </c>
      <c r="BH621" s="211">
        <f>IF(N621="sníž. přenesená",J621,0)</f>
        <v>0</v>
      </c>
      <c r="BI621" s="211">
        <f>IF(N621="nulová",J621,0)</f>
        <v>0</v>
      </c>
      <c r="BJ621" s="20" t="s">
        <v>80</v>
      </c>
      <c r="BK621" s="211">
        <f>ROUND(I621*H621,2)</f>
        <v>0</v>
      </c>
      <c r="BL621" s="20" t="s">
        <v>299</v>
      </c>
      <c r="BM621" s="210" t="s">
        <v>605</v>
      </c>
    </row>
    <row r="622" s="2" customFormat="1" ht="16.5" customHeight="1">
      <c r="A622" s="41"/>
      <c r="B622" s="42"/>
      <c r="C622" s="199" t="s">
        <v>606</v>
      </c>
      <c r="D622" s="199" t="s">
        <v>112</v>
      </c>
      <c r="E622" s="200" t="s">
        <v>607</v>
      </c>
      <c r="F622" s="201" t="s">
        <v>608</v>
      </c>
      <c r="G622" s="202" t="s">
        <v>496</v>
      </c>
      <c r="H622" s="203">
        <v>24</v>
      </c>
      <c r="I622" s="204"/>
      <c r="J622" s="205">
        <f>ROUND(I622*H622,2)</f>
        <v>0</v>
      </c>
      <c r="K622" s="201" t="s">
        <v>19</v>
      </c>
      <c r="L622" s="47"/>
      <c r="M622" s="206" t="s">
        <v>19</v>
      </c>
      <c r="N622" s="207" t="s">
        <v>43</v>
      </c>
      <c r="O622" s="87"/>
      <c r="P622" s="208">
        <f>O622*H622</f>
        <v>0</v>
      </c>
      <c r="Q622" s="208">
        <v>0</v>
      </c>
      <c r="R622" s="208">
        <f>Q622*H622</f>
        <v>0</v>
      </c>
      <c r="S622" s="208">
        <v>0</v>
      </c>
      <c r="T622" s="209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10" t="s">
        <v>299</v>
      </c>
      <c r="AT622" s="210" t="s">
        <v>112</v>
      </c>
      <c r="AU622" s="210" t="s">
        <v>82</v>
      </c>
      <c r="AY622" s="20" t="s">
        <v>111</v>
      </c>
      <c r="BE622" s="211">
        <f>IF(N622="základní",J622,0)</f>
        <v>0</v>
      </c>
      <c r="BF622" s="211">
        <f>IF(N622="snížená",J622,0)</f>
        <v>0</v>
      </c>
      <c r="BG622" s="211">
        <f>IF(N622="zákl. přenesená",J622,0)</f>
        <v>0</v>
      </c>
      <c r="BH622" s="211">
        <f>IF(N622="sníž. přenesená",J622,0)</f>
        <v>0</v>
      </c>
      <c r="BI622" s="211">
        <f>IF(N622="nulová",J622,0)</f>
        <v>0</v>
      </c>
      <c r="BJ622" s="20" t="s">
        <v>80</v>
      </c>
      <c r="BK622" s="211">
        <f>ROUND(I622*H622,2)</f>
        <v>0</v>
      </c>
      <c r="BL622" s="20" t="s">
        <v>299</v>
      </c>
      <c r="BM622" s="210" t="s">
        <v>609</v>
      </c>
    </row>
    <row r="623" s="2" customFormat="1" ht="24.15" customHeight="1">
      <c r="A623" s="41"/>
      <c r="B623" s="42"/>
      <c r="C623" s="199" t="s">
        <v>447</v>
      </c>
      <c r="D623" s="199" t="s">
        <v>112</v>
      </c>
      <c r="E623" s="200" t="s">
        <v>610</v>
      </c>
      <c r="F623" s="201" t="s">
        <v>611</v>
      </c>
      <c r="G623" s="202" t="s">
        <v>519</v>
      </c>
      <c r="H623" s="273"/>
      <c r="I623" s="204"/>
      <c r="J623" s="205">
        <f>ROUND(I623*H623,2)</f>
        <v>0</v>
      </c>
      <c r="K623" s="201" t="s">
        <v>116</v>
      </c>
      <c r="L623" s="47"/>
      <c r="M623" s="206" t="s">
        <v>19</v>
      </c>
      <c r="N623" s="207" t="s">
        <v>43</v>
      </c>
      <c r="O623" s="87"/>
      <c r="P623" s="208">
        <f>O623*H623</f>
        <v>0</v>
      </c>
      <c r="Q623" s="208">
        <v>0</v>
      </c>
      <c r="R623" s="208">
        <f>Q623*H623</f>
        <v>0</v>
      </c>
      <c r="S623" s="208">
        <v>0</v>
      </c>
      <c r="T623" s="209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0" t="s">
        <v>299</v>
      </c>
      <c r="AT623" s="210" t="s">
        <v>112</v>
      </c>
      <c r="AU623" s="210" t="s">
        <v>82</v>
      </c>
      <c r="AY623" s="20" t="s">
        <v>111</v>
      </c>
      <c r="BE623" s="211">
        <f>IF(N623="základní",J623,0)</f>
        <v>0</v>
      </c>
      <c r="BF623" s="211">
        <f>IF(N623="snížená",J623,0)</f>
        <v>0</v>
      </c>
      <c r="BG623" s="211">
        <f>IF(N623="zákl. přenesená",J623,0)</f>
        <v>0</v>
      </c>
      <c r="BH623" s="211">
        <f>IF(N623="sníž. přenesená",J623,0)</f>
        <v>0</v>
      </c>
      <c r="BI623" s="211">
        <f>IF(N623="nulová",J623,0)</f>
        <v>0</v>
      </c>
      <c r="BJ623" s="20" t="s">
        <v>80</v>
      </c>
      <c r="BK623" s="211">
        <f>ROUND(I623*H623,2)</f>
        <v>0</v>
      </c>
      <c r="BL623" s="20" t="s">
        <v>299</v>
      </c>
      <c r="BM623" s="210" t="s">
        <v>612</v>
      </c>
    </row>
    <row r="624" s="2" customFormat="1">
      <c r="A624" s="41"/>
      <c r="B624" s="42"/>
      <c r="C624" s="43"/>
      <c r="D624" s="212" t="s">
        <v>119</v>
      </c>
      <c r="E624" s="43"/>
      <c r="F624" s="213" t="s">
        <v>613</v>
      </c>
      <c r="G624" s="43"/>
      <c r="H624" s="43"/>
      <c r="I624" s="214"/>
      <c r="J624" s="43"/>
      <c r="K624" s="43"/>
      <c r="L624" s="47"/>
      <c r="M624" s="215"/>
      <c r="N624" s="216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119</v>
      </c>
      <c r="AU624" s="20" t="s">
        <v>82</v>
      </c>
    </row>
    <row r="625" s="11" customFormat="1" ht="22.8" customHeight="1">
      <c r="A625" s="11"/>
      <c r="B625" s="185"/>
      <c r="C625" s="186"/>
      <c r="D625" s="187" t="s">
        <v>71</v>
      </c>
      <c r="E625" s="227" t="s">
        <v>614</v>
      </c>
      <c r="F625" s="227" t="s">
        <v>615</v>
      </c>
      <c r="G625" s="186"/>
      <c r="H625" s="186"/>
      <c r="I625" s="189"/>
      <c r="J625" s="228">
        <f>BK625</f>
        <v>0</v>
      </c>
      <c r="K625" s="186"/>
      <c r="L625" s="191"/>
      <c r="M625" s="192"/>
      <c r="N625" s="193"/>
      <c r="O625" s="193"/>
      <c r="P625" s="194">
        <f>SUM(P626:P669)</f>
        <v>0</v>
      </c>
      <c r="Q625" s="193"/>
      <c r="R625" s="194">
        <f>SUM(R626:R669)</f>
        <v>0</v>
      </c>
      <c r="S625" s="193"/>
      <c r="T625" s="195">
        <f>SUM(T626:T669)</f>
        <v>0</v>
      </c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R625" s="196" t="s">
        <v>82</v>
      </c>
      <c r="AT625" s="197" t="s">
        <v>71</v>
      </c>
      <c r="AU625" s="197" t="s">
        <v>80</v>
      </c>
      <c r="AY625" s="196" t="s">
        <v>111</v>
      </c>
      <c r="BK625" s="198">
        <f>SUM(BK626:BK669)</f>
        <v>0</v>
      </c>
    </row>
    <row r="626" s="2" customFormat="1" ht="16.5" customHeight="1">
      <c r="A626" s="41"/>
      <c r="B626" s="42"/>
      <c r="C626" s="199" t="s">
        <v>616</v>
      </c>
      <c r="D626" s="199" t="s">
        <v>112</v>
      </c>
      <c r="E626" s="200" t="s">
        <v>545</v>
      </c>
      <c r="F626" s="201" t="s">
        <v>617</v>
      </c>
      <c r="G626" s="202" t="s">
        <v>182</v>
      </c>
      <c r="H626" s="203">
        <v>125.782</v>
      </c>
      <c r="I626" s="204"/>
      <c r="J626" s="205">
        <f>ROUND(I626*H626,2)</f>
        <v>0</v>
      </c>
      <c r="K626" s="201" t="s">
        <v>19</v>
      </c>
      <c r="L626" s="47"/>
      <c r="M626" s="206" t="s">
        <v>19</v>
      </c>
      <c r="N626" s="207" t="s">
        <v>43</v>
      </c>
      <c r="O626" s="87"/>
      <c r="P626" s="208">
        <f>O626*H626</f>
        <v>0</v>
      </c>
      <c r="Q626" s="208">
        <v>0</v>
      </c>
      <c r="R626" s="208">
        <f>Q626*H626</f>
        <v>0</v>
      </c>
      <c r="S626" s="208">
        <v>0</v>
      </c>
      <c r="T626" s="209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0" t="s">
        <v>299</v>
      </c>
      <c r="AT626" s="210" t="s">
        <v>112</v>
      </c>
      <c r="AU626" s="210" t="s">
        <v>82</v>
      </c>
      <c r="AY626" s="20" t="s">
        <v>111</v>
      </c>
      <c r="BE626" s="211">
        <f>IF(N626="základní",J626,0)</f>
        <v>0</v>
      </c>
      <c r="BF626" s="211">
        <f>IF(N626="snížená",J626,0)</f>
        <v>0</v>
      </c>
      <c r="BG626" s="211">
        <f>IF(N626="zákl. přenesená",J626,0)</f>
        <v>0</v>
      </c>
      <c r="BH626" s="211">
        <f>IF(N626="sníž. přenesená",J626,0)</f>
        <v>0</v>
      </c>
      <c r="BI626" s="211">
        <f>IF(N626="nulová",J626,0)</f>
        <v>0</v>
      </c>
      <c r="BJ626" s="20" t="s">
        <v>80</v>
      </c>
      <c r="BK626" s="211">
        <f>ROUND(I626*H626,2)</f>
        <v>0</v>
      </c>
      <c r="BL626" s="20" t="s">
        <v>299</v>
      </c>
      <c r="BM626" s="210" t="s">
        <v>618</v>
      </c>
    </row>
    <row r="627" s="14" customFormat="1">
      <c r="A627" s="14"/>
      <c r="B627" s="240"/>
      <c r="C627" s="241"/>
      <c r="D627" s="231" t="s">
        <v>168</v>
      </c>
      <c r="E627" s="242" t="s">
        <v>19</v>
      </c>
      <c r="F627" s="243" t="s">
        <v>202</v>
      </c>
      <c r="G627" s="241"/>
      <c r="H627" s="244">
        <v>8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0" t="s">
        <v>168</v>
      </c>
      <c r="AU627" s="250" t="s">
        <v>82</v>
      </c>
      <c r="AV627" s="14" t="s">
        <v>82</v>
      </c>
      <c r="AW627" s="14" t="s">
        <v>33</v>
      </c>
      <c r="AX627" s="14" t="s">
        <v>72</v>
      </c>
      <c r="AY627" s="250" t="s">
        <v>111</v>
      </c>
    </row>
    <row r="628" s="14" customFormat="1">
      <c r="A628" s="14"/>
      <c r="B628" s="240"/>
      <c r="C628" s="241"/>
      <c r="D628" s="231" t="s">
        <v>168</v>
      </c>
      <c r="E628" s="242" t="s">
        <v>19</v>
      </c>
      <c r="F628" s="243" t="s">
        <v>203</v>
      </c>
      <c r="G628" s="241"/>
      <c r="H628" s="244">
        <v>5.2999999999999998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0" t="s">
        <v>168</v>
      </c>
      <c r="AU628" s="250" t="s">
        <v>82</v>
      </c>
      <c r="AV628" s="14" t="s">
        <v>82</v>
      </c>
      <c r="AW628" s="14" t="s">
        <v>33</v>
      </c>
      <c r="AX628" s="14" t="s">
        <v>72</v>
      </c>
      <c r="AY628" s="250" t="s">
        <v>111</v>
      </c>
    </row>
    <row r="629" s="14" customFormat="1">
      <c r="A629" s="14"/>
      <c r="B629" s="240"/>
      <c r="C629" s="241"/>
      <c r="D629" s="231" t="s">
        <v>168</v>
      </c>
      <c r="E629" s="242" t="s">
        <v>19</v>
      </c>
      <c r="F629" s="243" t="s">
        <v>204</v>
      </c>
      <c r="G629" s="241"/>
      <c r="H629" s="244">
        <v>7.2000000000000002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0" t="s">
        <v>168</v>
      </c>
      <c r="AU629" s="250" t="s">
        <v>82</v>
      </c>
      <c r="AV629" s="14" t="s">
        <v>82</v>
      </c>
      <c r="AW629" s="14" t="s">
        <v>33</v>
      </c>
      <c r="AX629" s="14" t="s">
        <v>72</v>
      </c>
      <c r="AY629" s="250" t="s">
        <v>111</v>
      </c>
    </row>
    <row r="630" s="14" customFormat="1">
      <c r="A630" s="14"/>
      <c r="B630" s="240"/>
      <c r="C630" s="241"/>
      <c r="D630" s="231" t="s">
        <v>168</v>
      </c>
      <c r="E630" s="242" t="s">
        <v>19</v>
      </c>
      <c r="F630" s="243" t="s">
        <v>205</v>
      </c>
      <c r="G630" s="241"/>
      <c r="H630" s="244">
        <v>13.44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168</v>
      </c>
      <c r="AU630" s="250" t="s">
        <v>82</v>
      </c>
      <c r="AV630" s="14" t="s">
        <v>82</v>
      </c>
      <c r="AW630" s="14" t="s">
        <v>33</v>
      </c>
      <c r="AX630" s="14" t="s">
        <v>72</v>
      </c>
      <c r="AY630" s="250" t="s">
        <v>111</v>
      </c>
    </row>
    <row r="631" s="14" customFormat="1">
      <c r="A631" s="14"/>
      <c r="B631" s="240"/>
      <c r="C631" s="241"/>
      <c r="D631" s="231" t="s">
        <v>168</v>
      </c>
      <c r="E631" s="242" t="s">
        <v>19</v>
      </c>
      <c r="F631" s="243" t="s">
        <v>206</v>
      </c>
      <c r="G631" s="241"/>
      <c r="H631" s="244">
        <v>1.962</v>
      </c>
      <c r="I631" s="245"/>
      <c r="J631" s="241"/>
      <c r="K631" s="241"/>
      <c r="L631" s="246"/>
      <c r="M631" s="247"/>
      <c r="N631" s="248"/>
      <c r="O631" s="248"/>
      <c r="P631" s="248"/>
      <c r="Q631" s="248"/>
      <c r="R631" s="248"/>
      <c r="S631" s="248"/>
      <c r="T631" s="24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0" t="s">
        <v>168</v>
      </c>
      <c r="AU631" s="250" t="s">
        <v>82</v>
      </c>
      <c r="AV631" s="14" t="s">
        <v>82</v>
      </c>
      <c r="AW631" s="14" t="s">
        <v>33</v>
      </c>
      <c r="AX631" s="14" t="s">
        <v>72</v>
      </c>
      <c r="AY631" s="250" t="s">
        <v>111</v>
      </c>
    </row>
    <row r="632" s="14" customFormat="1">
      <c r="A632" s="14"/>
      <c r="B632" s="240"/>
      <c r="C632" s="241"/>
      <c r="D632" s="231" t="s">
        <v>168</v>
      </c>
      <c r="E632" s="242" t="s">
        <v>19</v>
      </c>
      <c r="F632" s="243" t="s">
        <v>201</v>
      </c>
      <c r="G632" s="241"/>
      <c r="H632" s="244">
        <v>0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0" t="s">
        <v>168</v>
      </c>
      <c r="AU632" s="250" t="s">
        <v>82</v>
      </c>
      <c r="AV632" s="14" t="s">
        <v>82</v>
      </c>
      <c r="AW632" s="14" t="s">
        <v>33</v>
      </c>
      <c r="AX632" s="14" t="s">
        <v>72</v>
      </c>
      <c r="AY632" s="250" t="s">
        <v>111</v>
      </c>
    </row>
    <row r="633" s="15" customFormat="1">
      <c r="A633" s="15"/>
      <c r="B633" s="251"/>
      <c r="C633" s="252"/>
      <c r="D633" s="231" t="s">
        <v>168</v>
      </c>
      <c r="E633" s="253" t="s">
        <v>19</v>
      </c>
      <c r="F633" s="254" t="s">
        <v>207</v>
      </c>
      <c r="G633" s="252"/>
      <c r="H633" s="255">
        <v>35.902000000000001</v>
      </c>
      <c r="I633" s="256"/>
      <c r="J633" s="252"/>
      <c r="K633" s="252"/>
      <c r="L633" s="257"/>
      <c r="M633" s="258"/>
      <c r="N633" s="259"/>
      <c r="O633" s="259"/>
      <c r="P633" s="259"/>
      <c r="Q633" s="259"/>
      <c r="R633" s="259"/>
      <c r="S633" s="259"/>
      <c r="T633" s="260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1" t="s">
        <v>168</v>
      </c>
      <c r="AU633" s="261" t="s">
        <v>82</v>
      </c>
      <c r="AV633" s="15" t="s">
        <v>125</v>
      </c>
      <c r="AW633" s="15" t="s">
        <v>33</v>
      </c>
      <c r="AX633" s="15" t="s">
        <v>72</v>
      </c>
      <c r="AY633" s="261" t="s">
        <v>111</v>
      </c>
    </row>
    <row r="634" s="14" customFormat="1">
      <c r="A634" s="14"/>
      <c r="B634" s="240"/>
      <c r="C634" s="241"/>
      <c r="D634" s="231" t="s">
        <v>168</v>
      </c>
      <c r="E634" s="242" t="s">
        <v>19</v>
      </c>
      <c r="F634" s="243" t="s">
        <v>201</v>
      </c>
      <c r="G634" s="241"/>
      <c r="H634" s="244">
        <v>0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0" t="s">
        <v>168</v>
      </c>
      <c r="AU634" s="250" t="s">
        <v>82</v>
      </c>
      <c r="AV634" s="14" t="s">
        <v>82</v>
      </c>
      <c r="AW634" s="14" t="s">
        <v>33</v>
      </c>
      <c r="AX634" s="14" t="s">
        <v>72</v>
      </c>
      <c r="AY634" s="250" t="s">
        <v>111</v>
      </c>
    </row>
    <row r="635" s="14" customFormat="1">
      <c r="A635" s="14"/>
      <c r="B635" s="240"/>
      <c r="C635" s="241"/>
      <c r="D635" s="231" t="s">
        <v>168</v>
      </c>
      <c r="E635" s="242" t="s">
        <v>19</v>
      </c>
      <c r="F635" s="243" t="s">
        <v>211</v>
      </c>
      <c r="G635" s="241"/>
      <c r="H635" s="244">
        <v>2.3999999999999999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0" t="s">
        <v>168</v>
      </c>
      <c r="AU635" s="250" t="s">
        <v>82</v>
      </c>
      <c r="AV635" s="14" t="s">
        <v>82</v>
      </c>
      <c r="AW635" s="14" t="s">
        <v>33</v>
      </c>
      <c r="AX635" s="14" t="s">
        <v>72</v>
      </c>
      <c r="AY635" s="250" t="s">
        <v>111</v>
      </c>
    </row>
    <row r="636" s="14" customFormat="1">
      <c r="A636" s="14"/>
      <c r="B636" s="240"/>
      <c r="C636" s="241"/>
      <c r="D636" s="231" t="s">
        <v>168</v>
      </c>
      <c r="E636" s="242" t="s">
        <v>19</v>
      </c>
      <c r="F636" s="243" t="s">
        <v>212</v>
      </c>
      <c r="G636" s="241"/>
      <c r="H636" s="244">
        <v>3.3999999999999999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168</v>
      </c>
      <c r="AU636" s="250" t="s">
        <v>82</v>
      </c>
      <c r="AV636" s="14" t="s">
        <v>82</v>
      </c>
      <c r="AW636" s="14" t="s">
        <v>33</v>
      </c>
      <c r="AX636" s="14" t="s">
        <v>72</v>
      </c>
      <c r="AY636" s="250" t="s">
        <v>111</v>
      </c>
    </row>
    <row r="637" s="14" customFormat="1">
      <c r="A637" s="14"/>
      <c r="B637" s="240"/>
      <c r="C637" s="241"/>
      <c r="D637" s="231" t="s">
        <v>168</v>
      </c>
      <c r="E637" s="242" t="s">
        <v>19</v>
      </c>
      <c r="F637" s="243" t="s">
        <v>213</v>
      </c>
      <c r="G637" s="241"/>
      <c r="H637" s="244">
        <v>1.6000000000000001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0" t="s">
        <v>168</v>
      </c>
      <c r="AU637" s="250" t="s">
        <v>82</v>
      </c>
      <c r="AV637" s="14" t="s">
        <v>82</v>
      </c>
      <c r="AW637" s="14" t="s">
        <v>33</v>
      </c>
      <c r="AX637" s="14" t="s">
        <v>72</v>
      </c>
      <c r="AY637" s="250" t="s">
        <v>111</v>
      </c>
    </row>
    <row r="638" s="14" customFormat="1">
      <c r="A638" s="14"/>
      <c r="B638" s="240"/>
      <c r="C638" s="241"/>
      <c r="D638" s="231" t="s">
        <v>168</v>
      </c>
      <c r="E638" s="242" t="s">
        <v>19</v>
      </c>
      <c r="F638" s="243" t="s">
        <v>214</v>
      </c>
      <c r="G638" s="241"/>
      <c r="H638" s="244">
        <v>0.25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0" t="s">
        <v>168</v>
      </c>
      <c r="AU638" s="250" t="s">
        <v>82</v>
      </c>
      <c r="AV638" s="14" t="s">
        <v>82</v>
      </c>
      <c r="AW638" s="14" t="s">
        <v>33</v>
      </c>
      <c r="AX638" s="14" t="s">
        <v>72</v>
      </c>
      <c r="AY638" s="250" t="s">
        <v>111</v>
      </c>
    </row>
    <row r="639" s="14" customFormat="1">
      <c r="A639" s="14"/>
      <c r="B639" s="240"/>
      <c r="C639" s="241"/>
      <c r="D639" s="231" t="s">
        <v>168</v>
      </c>
      <c r="E639" s="242" t="s">
        <v>19</v>
      </c>
      <c r="F639" s="243" t="s">
        <v>215</v>
      </c>
      <c r="G639" s="241"/>
      <c r="H639" s="244">
        <v>7.8399999999999999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0" t="s">
        <v>168</v>
      </c>
      <c r="AU639" s="250" t="s">
        <v>82</v>
      </c>
      <c r="AV639" s="14" t="s">
        <v>82</v>
      </c>
      <c r="AW639" s="14" t="s">
        <v>33</v>
      </c>
      <c r="AX639" s="14" t="s">
        <v>72</v>
      </c>
      <c r="AY639" s="250" t="s">
        <v>111</v>
      </c>
    </row>
    <row r="640" s="14" customFormat="1">
      <c r="A640" s="14"/>
      <c r="B640" s="240"/>
      <c r="C640" s="241"/>
      <c r="D640" s="231" t="s">
        <v>168</v>
      </c>
      <c r="E640" s="242" t="s">
        <v>19</v>
      </c>
      <c r="F640" s="243" t="s">
        <v>216</v>
      </c>
      <c r="G640" s="241"/>
      <c r="H640" s="244">
        <v>2.7999999999999998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168</v>
      </c>
      <c r="AU640" s="250" t="s">
        <v>82</v>
      </c>
      <c r="AV640" s="14" t="s">
        <v>82</v>
      </c>
      <c r="AW640" s="14" t="s">
        <v>33</v>
      </c>
      <c r="AX640" s="14" t="s">
        <v>72</v>
      </c>
      <c r="AY640" s="250" t="s">
        <v>111</v>
      </c>
    </row>
    <row r="641" s="14" customFormat="1">
      <c r="A641" s="14"/>
      <c r="B641" s="240"/>
      <c r="C641" s="241"/>
      <c r="D641" s="231" t="s">
        <v>168</v>
      </c>
      <c r="E641" s="242" t="s">
        <v>19</v>
      </c>
      <c r="F641" s="243" t="s">
        <v>217</v>
      </c>
      <c r="G641" s="241"/>
      <c r="H641" s="244">
        <v>13.199999999999999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0" t="s">
        <v>168</v>
      </c>
      <c r="AU641" s="250" t="s">
        <v>82</v>
      </c>
      <c r="AV641" s="14" t="s">
        <v>82</v>
      </c>
      <c r="AW641" s="14" t="s">
        <v>33</v>
      </c>
      <c r="AX641" s="14" t="s">
        <v>72</v>
      </c>
      <c r="AY641" s="250" t="s">
        <v>111</v>
      </c>
    </row>
    <row r="642" s="14" customFormat="1">
      <c r="A642" s="14"/>
      <c r="B642" s="240"/>
      <c r="C642" s="241"/>
      <c r="D642" s="231" t="s">
        <v>168</v>
      </c>
      <c r="E642" s="242" t="s">
        <v>19</v>
      </c>
      <c r="F642" s="243" t="s">
        <v>201</v>
      </c>
      <c r="G642" s="241"/>
      <c r="H642" s="244">
        <v>0</v>
      </c>
      <c r="I642" s="245"/>
      <c r="J642" s="241"/>
      <c r="K642" s="241"/>
      <c r="L642" s="246"/>
      <c r="M642" s="247"/>
      <c r="N642" s="248"/>
      <c r="O642" s="248"/>
      <c r="P642" s="248"/>
      <c r="Q642" s="248"/>
      <c r="R642" s="248"/>
      <c r="S642" s="248"/>
      <c r="T642" s="249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0" t="s">
        <v>168</v>
      </c>
      <c r="AU642" s="250" t="s">
        <v>82</v>
      </c>
      <c r="AV642" s="14" t="s">
        <v>82</v>
      </c>
      <c r="AW642" s="14" t="s">
        <v>33</v>
      </c>
      <c r="AX642" s="14" t="s">
        <v>72</v>
      </c>
      <c r="AY642" s="250" t="s">
        <v>111</v>
      </c>
    </row>
    <row r="643" s="15" customFormat="1">
      <c r="A643" s="15"/>
      <c r="B643" s="251"/>
      <c r="C643" s="252"/>
      <c r="D643" s="231" t="s">
        <v>168</v>
      </c>
      <c r="E643" s="253" t="s">
        <v>19</v>
      </c>
      <c r="F643" s="254" t="s">
        <v>218</v>
      </c>
      <c r="G643" s="252"/>
      <c r="H643" s="255">
        <v>31.489999999999998</v>
      </c>
      <c r="I643" s="256"/>
      <c r="J643" s="252"/>
      <c r="K643" s="252"/>
      <c r="L643" s="257"/>
      <c r="M643" s="258"/>
      <c r="N643" s="259"/>
      <c r="O643" s="259"/>
      <c r="P643" s="259"/>
      <c r="Q643" s="259"/>
      <c r="R643" s="259"/>
      <c r="S643" s="259"/>
      <c r="T643" s="260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1" t="s">
        <v>168</v>
      </c>
      <c r="AU643" s="261" t="s">
        <v>82</v>
      </c>
      <c r="AV643" s="15" t="s">
        <v>125</v>
      </c>
      <c r="AW643" s="15" t="s">
        <v>33</v>
      </c>
      <c r="AX643" s="15" t="s">
        <v>72</v>
      </c>
      <c r="AY643" s="261" t="s">
        <v>111</v>
      </c>
    </row>
    <row r="644" s="14" customFormat="1">
      <c r="A644" s="14"/>
      <c r="B644" s="240"/>
      <c r="C644" s="241"/>
      <c r="D644" s="231" t="s">
        <v>168</v>
      </c>
      <c r="E644" s="242" t="s">
        <v>19</v>
      </c>
      <c r="F644" s="243" t="s">
        <v>201</v>
      </c>
      <c r="G644" s="241"/>
      <c r="H644" s="244">
        <v>0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168</v>
      </c>
      <c r="AU644" s="250" t="s">
        <v>82</v>
      </c>
      <c r="AV644" s="14" t="s">
        <v>82</v>
      </c>
      <c r="AW644" s="14" t="s">
        <v>33</v>
      </c>
      <c r="AX644" s="14" t="s">
        <v>72</v>
      </c>
      <c r="AY644" s="250" t="s">
        <v>111</v>
      </c>
    </row>
    <row r="645" s="14" customFormat="1">
      <c r="A645" s="14"/>
      <c r="B645" s="240"/>
      <c r="C645" s="241"/>
      <c r="D645" s="231" t="s">
        <v>168</v>
      </c>
      <c r="E645" s="242" t="s">
        <v>19</v>
      </c>
      <c r="F645" s="243" t="s">
        <v>222</v>
      </c>
      <c r="G645" s="241"/>
      <c r="H645" s="244">
        <v>2.3999999999999999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168</v>
      </c>
      <c r="AU645" s="250" t="s">
        <v>82</v>
      </c>
      <c r="AV645" s="14" t="s">
        <v>82</v>
      </c>
      <c r="AW645" s="14" t="s">
        <v>33</v>
      </c>
      <c r="AX645" s="14" t="s">
        <v>72</v>
      </c>
      <c r="AY645" s="250" t="s">
        <v>111</v>
      </c>
    </row>
    <row r="646" s="14" customFormat="1">
      <c r="A646" s="14"/>
      <c r="B646" s="240"/>
      <c r="C646" s="241"/>
      <c r="D646" s="231" t="s">
        <v>168</v>
      </c>
      <c r="E646" s="242" t="s">
        <v>19</v>
      </c>
      <c r="F646" s="243" t="s">
        <v>223</v>
      </c>
      <c r="G646" s="241"/>
      <c r="H646" s="244">
        <v>5.5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168</v>
      </c>
      <c r="AU646" s="250" t="s">
        <v>82</v>
      </c>
      <c r="AV646" s="14" t="s">
        <v>82</v>
      </c>
      <c r="AW646" s="14" t="s">
        <v>33</v>
      </c>
      <c r="AX646" s="14" t="s">
        <v>72</v>
      </c>
      <c r="AY646" s="250" t="s">
        <v>111</v>
      </c>
    </row>
    <row r="647" s="14" customFormat="1">
      <c r="A647" s="14"/>
      <c r="B647" s="240"/>
      <c r="C647" s="241"/>
      <c r="D647" s="231" t="s">
        <v>168</v>
      </c>
      <c r="E647" s="242" t="s">
        <v>19</v>
      </c>
      <c r="F647" s="243" t="s">
        <v>224</v>
      </c>
      <c r="G647" s="241"/>
      <c r="H647" s="244">
        <v>6.5</v>
      </c>
      <c r="I647" s="245"/>
      <c r="J647" s="241"/>
      <c r="K647" s="241"/>
      <c r="L647" s="246"/>
      <c r="M647" s="247"/>
      <c r="N647" s="248"/>
      <c r="O647" s="248"/>
      <c r="P647" s="248"/>
      <c r="Q647" s="248"/>
      <c r="R647" s="248"/>
      <c r="S647" s="248"/>
      <c r="T647" s="249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0" t="s">
        <v>168</v>
      </c>
      <c r="AU647" s="250" t="s">
        <v>82</v>
      </c>
      <c r="AV647" s="14" t="s">
        <v>82</v>
      </c>
      <c r="AW647" s="14" t="s">
        <v>33</v>
      </c>
      <c r="AX647" s="14" t="s">
        <v>72</v>
      </c>
      <c r="AY647" s="250" t="s">
        <v>111</v>
      </c>
    </row>
    <row r="648" s="14" customFormat="1">
      <c r="A648" s="14"/>
      <c r="B648" s="240"/>
      <c r="C648" s="241"/>
      <c r="D648" s="231" t="s">
        <v>168</v>
      </c>
      <c r="E648" s="242" t="s">
        <v>19</v>
      </c>
      <c r="F648" s="243" t="s">
        <v>225</v>
      </c>
      <c r="G648" s="241"/>
      <c r="H648" s="244">
        <v>3.2000000000000002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168</v>
      </c>
      <c r="AU648" s="250" t="s">
        <v>82</v>
      </c>
      <c r="AV648" s="14" t="s">
        <v>82</v>
      </c>
      <c r="AW648" s="14" t="s">
        <v>33</v>
      </c>
      <c r="AX648" s="14" t="s">
        <v>72</v>
      </c>
      <c r="AY648" s="250" t="s">
        <v>111</v>
      </c>
    </row>
    <row r="649" s="14" customFormat="1">
      <c r="A649" s="14"/>
      <c r="B649" s="240"/>
      <c r="C649" s="241"/>
      <c r="D649" s="231" t="s">
        <v>168</v>
      </c>
      <c r="E649" s="242" t="s">
        <v>19</v>
      </c>
      <c r="F649" s="243" t="s">
        <v>226</v>
      </c>
      <c r="G649" s="241"/>
      <c r="H649" s="244">
        <v>5.2000000000000002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0" t="s">
        <v>168</v>
      </c>
      <c r="AU649" s="250" t="s">
        <v>82</v>
      </c>
      <c r="AV649" s="14" t="s">
        <v>82</v>
      </c>
      <c r="AW649" s="14" t="s">
        <v>33</v>
      </c>
      <c r="AX649" s="14" t="s">
        <v>72</v>
      </c>
      <c r="AY649" s="250" t="s">
        <v>111</v>
      </c>
    </row>
    <row r="650" s="14" customFormat="1">
      <c r="A650" s="14"/>
      <c r="B650" s="240"/>
      <c r="C650" s="241"/>
      <c r="D650" s="231" t="s">
        <v>168</v>
      </c>
      <c r="E650" s="242" t="s">
        <v>19</v>
      </c>
      <c r="F650" s="243" t="s">
        <v>215</v>
      </c>
      <c r="G650" s="241"/>
      <c r="H650" s="244">
        <v>7.8399999999999999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168</v>
      </c>
      <c r="AU650" s="250" t="s">
        <v>82</v>
      </c>
      <c r="AV650" s="14" t="s">
        <v>82</v>
      </c>
      <c r="AW650" s="14" t="s">
        <v>33</v>
      </c>
      <c r="AX650" s="14" t="s">
        <v>72</v>
      </c>
      <c r="AY650" s="250" t="s">
        <v>111</v>
      </c>
    </row>
    <row r="651" s="14" customFormat="1">
      <c r="A651" s="14"/>
      <c r="B651" s="240"/>
      <c r="C651" s="241"/>
      <c r="D651" s="231" t="s">
        <v>168</v>
      </c>
      <c r="E651" s="242" t="s">
        <v>19</v>
      </c>
      <c r="F651" s="243" t="s">
        <v>227</v>
      </c>
      <c r="G651" s="241"/>
      <c r="H651" s="244">
        <v>0.78000000000000003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168</v>
      </c>
      <c r="AU651" s="250" t="s">
        <v>82</v>
      </c>
      <c r="AV651" s="14" t="s">
        <v>82</v>
      </c>
      <c r="AW651" s="14" t="s">
        <v>33</v>
      </c>
      <c r="AX651" s="14" t="s">
        <v>72</v>
      </c>
      <c r="AY651" s="250" t="s">
        <v>111</v>
      </c>
    </row>
    <row r="652" s="14" customFormat="1">
      <c r="A652" s="14"/>
      <c r="B652" s="240"/>
      <c r="C652" s="241"/>
      <c r="D652" s="231" t="s">
        <v>168</v>
      </c>
      <c r="E652" s="242" t="s">
        <v>19</v>
      </c>
      <c r="F652" s="243" t="s">
        <v>619</v>
      </c>
      <c r="G652" s="241"/>
      <c r="H652" s="244">
        <v>7.2800000000000002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168</v>
      </c>
      <c r="AU652" s="250" t="s">
        <v>82</v>
      </c>
      <c r="AV652" s="14" t="s">
        <v>82</v>
      </c>
      <c r="AW652" s="14" t="s">
        <v>33</v>
      </c>
      <c r="AX652" s="14" t="s">
        <v>72</v>
      </c>
      <c r="AY652" s="250" t="s">
        <v>111</v>
      </c>
    </row>
    <row r="653" s="14" customFormat="1">
      <c r="A653" s="14"/>
      <c r="B653" s="240"/>
      <c r="C653" s="241"/>
      <c r="D653" s="231" t="s">
        <v>168</v>
      </c>
      <c r="E653" s="242" t="s">
        <v>19</v>
      </c>
      <c r="F653" s="243" t="s">
        <v>201</v>
      </c>
      <c r="G653" s="241"/>
      <c r="H653" s="244">
        <v>0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0" t="s">
        <v>168</v>
      </c>
      <c r="AU653" s="250" t="s">
        <v>82</v>
      </c>
      <c r="AV653" s="14" t="s">
        <v>82</v>
      </c>
      <c r="AW653" s="14" t="s">
        <v>33</v>
      </c>
      <c r="AX653" s="14" t="s">
        <v>72</v>
      </c>
      <c r="AY653" s="250" t="s">
        <v>111</v>
      </c>
    </row>
    <row r="654" s="15" customFormat="1">
      <c r="A654" s="15"/>
      <c r="B654" s="251"/>
      <c r="C654" s="252"/>
      <c r="D654" s="231" t="s">
        <v>168</v>
      </c>
      <c r="E654" s="253" t="s">
        <v>19</v>
      </c>
      <c r="F654" s="254" t="s">
        <v>229</v>
      </c>
      <c r="G654" s="252"/>
      <c r="H654" s="255">
        <v>38.700000000000003</v>
      </c>
      <c r="I654" s="256"/>
      <c r="J654" s="252"/>
      <c r="K654" s="252"/>
      <c r="L654" s="257"/>
      <c r="M654" s="258"/>
      <c r="N654" s="259"/>
      <c r="O654" s="259"/>
      <c r="P654" s="259"/>
      <c r="Q654" s="259"/>
      <c r="R654" s="259"/>
      <c r="S654" s="259"/>
      <c r="T654" s="260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1" t="s">
        <v>168</v>
      </c>
      <c r="AU654" s="261" t="s">
        <v>82</v>
      </c>
      <c r="AV654" s="15" t="s">
        <v>125</v>
      </c>
      <c r="AW654" s="15" t="s">
        <v>33</v>
      </c>
      <c r="AX654" s="15" t="s">
        <v>72</v>
      </c>
      <c r="AY654" s="261" t="s">
        <v>111</v>
      </c>
    </row>
    <row r="655" s="14" customFormat="1">
      <c r="A655" s="14"/>
      <c r="B655" s="240"/>
      <c r="C655" s="241"/>
      <c r="D655" s="231" t="s">
        <v>168</v>
      </c>
      <c r="E655" s="242" t="s">
        <v>19</v>
      </c>
      <c r="F655" s="243" t="s">
        <v>201</v>
      </c>
      <c r="G655" s="241"/>
      <c r="H655" s="244">
        <v>0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168</v>
      </c>
      <c r="AU655" s="250" t="s">
        <v>82</v>
      </c>
      <c r="AV655" s="14" t="s">
        <v>82</v>
      </c>
      <c r="AW655" s="14" t="s">
        <v>33</v>
      </c>
      <c r="AX655" s="14" t="s">
        <v>72</v>
      </c>
      <c r="AY655" s="250" t="s">
        <v>111</v>
      </c>
    </row>
    <row r="656" s="14" customFormat="1">
      <c r="A656" s="14"/>
      <c r="B656" s="240"/>
      <c r="C656" s="241"/>
      <c r="D656" s="231" t="s">
        <v>168</v>
      </c>
      <c r="E656" s="242" t="s">
        <v>19</v>
      </c>
      <c r="F656" s="243" t="s">
        <v>225</v>
      </c>
      <c r="G656" s="241"/>
      <c r="H656" s="244">
        <v>3.2000000000000002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168</v>
      </c>
      <c r="AU656" s="250" t="s">
        <v>82</v>
      </c>
      <c r="AV656" s="14" t="s">
        <v>82</v>
      </c>
      <c r="AW656" s="14" t="s">
        <v>33</v>
      </c>
      <c r="AX656" s="14" t="s">
        <v>72</v>
      </c>
      <c r="AY656" s="250" t="s">
        <v>111</v>
      </c>
    </row>
    <row r="657" s="14" customFormat="1">
      <c r="A657" s="14"/>
      <c r="B657" s="240"/>
      <c r="C657" s="241"/>
      <c r="D657" s="231" t="s">
        <v>168</v>
      </c>
      <c r="E657" s="242" t="s">
        <v>19</v>
      </c>
      <c r="F657" s="243" t="s">
        <v>234</v>
      </c>
      <c r="G657" s="241"/>
      <c r="H657" s="244">
        <v>3.6499999999999999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0" t="s">
        <v>168</v>
      </c>
      <c r="AU657" s="250" t="s">
        <v>82</v>
      </c>
      <c r="AV657" s="14" t="s">
        <v>82</v>
      </c>
      <c r="AW657" s="14" t="s">
        <v>33</v>
      </c>
      <c r="AX657" s="14" t="s">
        <v>72</v>
      </c>
      <c r="AY657" s="250" t="s">
        <v>111</v>
      </c>
    </row>
    <row r="658" s="14" customFormat="1">
      <c r="A658" s="14"/>
      <c r="B658" s="240"/>
      <c r="C658" s="241"/>
      <c r="D658" s="231" t="s">
        <v>168</v>
      </c>
      <c r="E658" s="242" t="s">
        <v>19</v>
      </c>
      <c r="F658" s="243" t="s">
        <v>235</v>
      </c>
      <c r="G658" s="241"/>
      <c r="H658" s="244">
        <v>1.2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168</v>
      </c>
      <c r="AU658" s="250" t="s">
        <v>82</v>
      </c>
      <c r="AV658" s="14" t="s">
        <v>82</v>
      </c>
      <c r="AW658" s="14" t="s">
        <v>33</v>
      </c>
      <c r="AX658" s="14" t="s">
        <v>72</v>
      </c>
      <c r="AY658" s="250" t="s">
        <v>111</v>
      </c>
    </row>
    <row r="659" s="14" customFormat="1">
      <c r="A659" s="14"/>
      <c r="B659" s="240"/>
      <c r="C659" s="241"/>
      <c r="D659" s="231" t="s">
        <v>168</v>
      </c>
      <c r="E659" s="242" t="s">
        <v>19</v>
      </c>
      <c r="F659" s="243" t="s">
        <v>236</v>
      </c>
      <c r="G659" s="241"/>
      <c r="H659" s="244">
        <v>0.12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0" t="s">
        <v>168</v>
      </c>
      <c r="AU659" s="250" t="s">
        <v>82</v>
      </c>
      <c r="AV659" s="14" t="s">
        <v>82</v>
      </c>
      <c r="AW659" s="14" t="s">
        <v>33</v>
      </c>
      <c r="AX659" s="14" t="s">
        <v>72</v>
      </c>
      <c r="AY659" s="250" t="s">
        <v>111</v>
      </c>
    </row>
    <row r="660" s="14" customFormat="1">
      <c r="A660" s="14"/>
      <c r="B660" s="240"/>
      <c r="C660" s="241"/>
      <c r="D660" s="231" t="s">
        <v>168</v>
      </c>
      <c r="E660" s="242" t="s">
        <v>19</v>
      </c>
      <c r="F660" s="243" t="s">
        <v>237</v>
      </c>
      <c r="G660" s="241"/>
      <c r="H660" s="244">
        <v>8.4000000000000004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168</v>
      </c>
      <c r="AU660" s="250" t="s">
        <v>82</v>
      </c>
      <c r="AV660" s="14" t="s">
        <v>82</v>
      </c>
      <c r="AW660" s="14" t="s">
        <v>33</v>
      </c>
      <c r="AX660" s="14" t="s">
        <v>72</v>
      </c>
      <c r="AY660" s="250" t="s">
        <v>111</v>
      </c>
    </row>
    <row r="661" s="14" customFormat="1">
      <c r="A661" s="14"/>
      <c r="B661" s="240"/>
      <c r="C661" s="241"/>
      <c r="D661" s="231" t="s">
        <v>168</v>
      </c>
      <c r="E661" s="242" t="s">
        <v>19</v>
      </c>
      <c r="F661" s="243" t="s">
        <v>238</v>
      </c>
      <c r="G661" s="241"/>
      <c r="H661" s="244">
        <v>3.1200000000000001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0" t="s">
        <v>168</v>
      </c>
      <c r="AU661" s="250" t="s">
        <v>82</v>
      </c>
      <c r="AV661" s="14" t="s">
        <v>82</v>
      </c>
      <c r="AW661" s="14" t="s">
        <v>33</v>
      </c>
      <c r="AX661" s="14" t="s">
        <v>72</v>
      </c>
      <c r="AY661" s="250" t="s">
        <v>111</v>
      </c>
    </row>
    <row r="662" s="14" customFormat="1">
      <c r="A662" s="14"/>
      <c r="B662" s="240"/>
      <c r="C662" s="241"/>
      <c r="D662" s="231" t="s">
        <v>168</v>
      </c>
      <c r="E662" s="242" t="s">
        <v>19</v>
      </c>
      <c r="F662" s="243" t="s">
        <v>201</v>
      </c>
      <c r="G662" s="241"/>
      <c r="H662" s="244">
        <v>0</v>
      </c>
      <c r="I662" s="245"/>
      <c r="J662" s="241"/>
      <c r="K662" s="241"/>
      <c r="L662" s="246"/>
      <c r="M662" s="247"/>
      <c r="N662" s="248"/>
      <c r="O662" s="248"/>
      <c r="P662" s="248"/>
      <c r="Q662" s="248"/>
      <c r="R662" s="248"/>
      <c r="S662" s="248"/>
      <c r="T662" s="24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0" t="s">
        <v>168</v>
      </c>
      <c r="AU662" s="250" t="s">
        <v>82</v>
      </c>
      <c r="AV662" s="14" t="s">
        <v>82</v>
      </c>
      <c r="AW662" s="14" t="s">
        <v>33</v>
      </c>
      <c r="AX662" s="14" t="s">
        <v>72</v>
      </c>
      <c r="AY662" s="250" t="s">
        <v>111</v>
      </c>
    </row>
    <row r="663" s="15" customFormat="1">
      <c r="A663" s="15"/>
      <c r="B663" s="251"/>
      <c r="C663" s="252"/>
      <c r="D663" s="231" t="s">
        <v>168</v>
      </c>
      <c r="E663" s="253" t="s">
        <v>19</v>
      </c>
      <c r="F663" s="254" t="s">
        <v>240</v>
      </c>
      <c r="G663" s="252"/>
      <c r="H663" s="255">
        <v>19.690000000000001</v>
      </c>
      <c r="I663" s="256"/>
      <c r="J663" s="252"/>
      <c r="K663" s="252"/>
      <c r="L663" s="257"/>
      <c r="M663" s="258"/>
      <c r="N663" s="259"/>
      <c r="O663" s="259"/>
      <c r="P663" s="259"/>
      <c r="Q663" s="259"/>
      <c r="R663" s="259"/>
      <c r="S663" s="259"/>
      <c r="T663" s="260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1" t="s">
        <v>168</v>
      </c>
      <c r="AU663" s="261" t="s">
        <v>82</v>
      </c>
      <c r="AV663" s="15" t="s">
        <v>125</v>
      </c>
      <c r="AW663" s="15" t="s">
        <v>33</v>
      </c>
      <c r="AX663" s="15" t="s">
        <v>72</v>
      </c>
      <c r="AY663" s="261" t="s">
        <v>111</v>
      </c>
    </row>
    <row r="664" s="14" customFormat="1">
      <c r="A664" s="14"/>
      <c r="B664" s="240"/>
      <c r="C664" s="241"/>
      <c r="D664" s="231" t="s">
        <v>168</v>
      </c>
      <c r="E664" s="242" t="s">
        <v>19</v>
      </c>
      <c r="F664" s="243" t="s">
        <v>201</v>
      </c>
      <c r="G664" s="241"/>
      <c r="H664" s="244">
        <v>0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168</v>
      </c>
      <c r="AU664" s="250" t="s">
        <v>82</v>
      </c>
      <c r="AV664" s="14" t="s">
        <v>82</v>
      </c>
      <c r="AW664" s="14" t="s">
        <v>33</v>
      </c>
      <c r="AX664" s="14" t="s">
        <v>72</v>
      </c>
      <c r="AY664" s="250" t="s">
        <v>111</v>
      </c>
    </row>
    <row r="665" s="16" customFormat="1">
      <c r="A665" s="16"/>
      <c r="B665" s="262"/>
      <c r="C665" s="263"/>
      <c r="D665" s="231" t="s">
        <v>168</v>
      </c>
      <c r="E665" s="264" t="s">
        <v>19</v>
      </c>
      <c r="F665" s="265" t="s">
        <v>241</v>
      </c>
      <c r="G665" s="263"/>
      <c r="H665" s="266">
        <v>125.782</v>
      </c>
      <c r="I665" s="267"/>
      <c r="J665" s="263"/>
      <c r="K665" s="263"/>
      <c r="L665" s="268"/>
      <c r="M665" s="269"/>
      <c r="N665" s="270"/>
      <c r="O665" s="270"/>
      <c r="P665" s="270"/>
      <c r="Q665" s="270"/>
      <c r="R665" s="270"/>
      <c r="S665" s="270"/>
      <c r="T665" s="271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72" t="s">
        <v>168</v>
      </c>
      <c r="AU665" s="272" t="s">
        <v>82</v>
      </c>
      <c r="AV665" s="16" t="s">
        <v>130</v>
      </c>
      <c r="AW665" s="16" t="s">
        <v>33</v>
      </c>
      <c r="AX665" s="16" t="s">
        <v>80</v>
      </c>
      <c r="AY665" s="272" t="s">
        <v>111</v>
      </c>
    </row>
    <row r="666" s="2" customFormat="1" ht="16.5" customHeight="1">
      <c r="A666" s="41"/>
      <c r="B666" s="42"/>
      <c r="C666" s="199" t="s">
        <v>450</v>
      </c>
      <c r="D666" s="199" t="s">
        <v>112</v>
      </c>
      <c r="E666" s="200" t="s">
        <v>556</v>
      </c>
      <c r="F666" s="201" t="s">
        <v>620</v>
      </c>
      <c r="G666" s="202" t="s">
        <v>182</v>
      </c>
      <c r="H666" s="203">
        <v>125.782</v>
      </c>
      <c r="I666" s="204"/>
      <c r="J666" s="205">
        <f>ROUND(I666*H666,2)</f>
        <v>0</v>
      </c>
      <c r="K666" s="201" t="s">
        <v>19</v>
      </c>
      <c r="L666" s="47"/>
      <c r="M666" s="206" t="s">
        <v>19</v>
      </c>
      <c r="N666" s="207" t="s">
        <v>43</v>
      </c>
      <c r="O666" s="87"/>
      <c r="P666" s="208">
        <f>O666*H666</f>
        <v>0</v>
      </c>
      <c r="Q666" s="208">
        <v>0</v>
      </c>
      <c r="R666" s="208">
        <f>Q666*H666</f>
        <v>0</v>
      </c>
      <c r="S666" s="208">
        <v>0</v>
      </c>
      <c r="T666" s="209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0" t="s">
        <v>299</v>
      </c>
      <c r="AT666" s="210" t="s">
        <v>112</v>
      </c>
      <c r="AU666" s="210" t="s">
        <v>82</v>
      </c>
      <c r="AY666" s="20" t="s">
        <v>111</v>
      </c>
      <c r="BE666" s="211">
        <f>IF(N666="základní",J666,0)</f>
        <v>0</v>
      </c>
      <c r="BF666" s="211">
        <f>IF(N666="snížená",J666,0)</f>
        <v>0</v>
      </c>
      <c r="BG666" s="211">
        <f>IF(N666="zákl. přenesená",J666,0)</f>
        <v>0</v>
      </c>
      <c r="BH666" s="211">
        <f>IF(N666="sníž. přenesená",J666,0)</f>
        <v>0</v>
      </c>
      <c r="BI666" s="211">
        <f>IF(N666="nulová",J666,0)</f>
        <v>0</v>
      </c>
      <c r="BJ666" s="20" t="s">
        <v>80</v>
      </c>
      <c r="BK666" s="211">
        <f>ROUND(I666*H666,2)</f>
        <v>0</v>
      </c>
      <c r="BL666" s="20" t="s">
        <v>299</v>
      </c>
      <c r="BM666" s="210" t="s">
        <v>621</v>
      </c>
    </row>
    <row r="667" s="2" customFormat="1" ht="16.5" customHeight="1">
      <c r="A667" s="41"/>
      <c r="B667" s="42"/>
      <c r="C667" s="199" t="s">
        <v>622</v>
      </c>
      <c r="D667" s="199" t="s">
        <v>112</v>
      </c>
      <c r="E667" s="200" t="s">
        <v>395</v>
      </c>
      <c r="F667" s="201" t="s">
        <v>623</v>
      </c>
      <c r="G667" s="202" t="s">
        <v>182</v>
      </c>
      <c r="H667" s="203">
        <v>125.782</v>
      </c>
      <c r="I667" s="204"/>
      <c r="J667" s="205">
        <f>ROUND(I667*H667,2)</f>
        <v>0</v>
      </c>
      <c r="K667" s="201" t="s">
        <v>19</v>
      </c>
      <c r="L667" s="47"/>
      <c r="M667" s="206" t="s">
        <v>19</v>
      </c>
      <c r="N667" s="207" t="s">
        <v>43</v>
      </c>
      <c r="O667" s="87"/>
      <c r="P667" s="208">
        <f>O667*H667</f>
        <v>0</v>
      </c>
      <c r="Q667" s="208">
        <v>0</v>
      </c>
      <c r="R667" s="208">
        <f>Q667*H667</f>
        <v>0</v>
      </c>
      <c r="S667" s="208">
        <v>0</v>
      </c>
      <c r="T667" s="209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0" t="s">
        <v>299</v>
      </c>
      <c r="AT667" s="210" t="s">
        <v>112</v>
      </c>
      <c r="AU667" s="210" t="s">
        <v>82</v>
      </c>
      <c r="AY667" s="20" t="s">
        <v>111</v>
      </c>
      <c r="BE667" s="211">
        <f>IF(N667="základní",J667,0)</f>
        <v>0</v>
      </c>
      <c r="BF667" s="211">
        <f>IF(N667="snížená",J667,0)</f>
        <v>0</v>
      </c>
      <c r="BG667" s="211">
        <f>IF(N667="zákl. přenesená",J667,0)</f>
        <v>0</v>
      </c>
      <c r="BH667" s="211">
        <f>IF(N667="sníž. přenesená",J667,0)</f>
        <v>0</v>
      </c>
      <c r="BI667" s="211">
        <f>IF(N667="nulová",J667,0)</f>
        <v>0</v>
      </c>
      <c r="BJ667" s="20" t="s">
        <v>80</v>
      </c>
      <c r="BK667" s="211">
        <f>ROUND(I667*H667,2)</f>
        <v>0</v>
      </c>
      <c r="BL667" s="20" t="s">
        <v>299</v>
      </c>
      <c r="BM667" s="210" t="s">
        <v>624</v>
      </c>
    </row>
    <row r="668" s="2" customFormat="1" ht="24.15" customHeight="1">
      <c r="A668" s="41"/>
      <c r="B668" s="42"/>
      <c r="C668" s="199" t="s">
        <v>454</v>
      </c>
      <c r="D668" s="199" t="s">
        <v>112</v>
      </c>
      <c r="E668" s="200" t="s">
        <v>625</v>
      </c>
      <c r="F668" s="201" t="s">
        <v>626</v>
      </c>
      <c r="G668" s="202" t="s">
        <v>519</v>
      </c>
      <c r="H668" s="273"/>
      <c r="I668" s="204"/>
      <c r="J668" s="205">
        <f>ROUND(I668*H668,2)</f>
        <v>0</v>
      </c>
      <c r="K668" s="201" t="s">
        <v>116</v>
      </c>
      <c r="L668" s="47"/>
      <c r="M668" s="206" t="s">
        <v>19</v>
      </c>
      <c r="N668" s="207" t="s">
        <v>43</v>
      </c>
      <c r="O668" s="87"/>
      <c r="P668" s="208">
        <f>O668*H668</f>
        <v>0</v>
      </c>
      <c r="Q668" s="208">
        <v>0</v>
      </c>
      <c r="R668" s="208">
        <f>Q668*H668</f>
        <v>0</v>
      </c>
      <c r="S668" s="208">
        <v>0</v>
      </c>
      <c r="T668" s="209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10" t="s">
        <v>299</v>
      </c>
      <c r="AT668" s="210" t="s">
        <v>112</v>
      </c>
      <c r="AU668" s="210" t="s">
        <v>82</v>
      </c>
      <c r="AY668" s="20" t="s">
        <v>111</v>
      </c>
      <c r="BE668" s="211">
        <f>IF(N668="základní",J668,0)</f>
        <v>0</v>
      </c>
      <c r="BF668" s="211">
        <f>IF(N668="snížená",J668,0)</f>
        <v>0</v>
      </c>
      <c r="BG668" s="211">
        <f>IF(N668="zákl. přenesená",J668,0)</f>
        <v>0</v>
      </c>
      <c r="BH668" s="211">
        <f>IF(N668="sníž. přenesená",J668,0)</f>
        <v>0</v>
      </c>
      <c r="BI668" s="211">
        <f>IF(N668="nulová",J668,0)</f>
        <v>0</v>
      </c>
      <c r="BJ668" s="20" t="s">
        <v>80</v>
      </c>
      <c r="BK668" s="211">
        <f>ROUND(I668*H668,2)</f>
        <v>0</v>
      </c>
      <c r="BL668" s="20" t="s">
        <v>299</v>
      </c>
      <c r="BM668" s="210" t="s">
        <v>627</v>
      </c>
    </row>
    <row r="669" s="2" customFormat="1">
      <c r="A669" s="41"/>
      <c r="B669" s="42"/>
      <c r="C669" s="43"/>
      <c r="D669" s="212" t="s">
        <v>119</v>
      </c>
      <c r="E669" s="43"/>
      <c r="F669" s="213" t="s">
        <v>628</v>
      </c>
      <c r="G669" s="43"/>
      <c r="H669" s="43"/>
      <c r="I669" s="214"/>
      <c r="J669" s="43"/>
      <c r="K669" s="43"/>
      <c r="L669" s="47"/>
      <c r="M669" s="215"/>
      <c r="N669" s="216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119</v>
      </c>
      <c r="AU669" s="20" t="s">
        <v>82</v>
      </c>
    </row>
    <row r="670" s="11" customFormat="1" ht="22.8" customHeight="1">
      <c r="A670" s="11"/>
      <c r="B670" s="185"/>
      <c r="C670" s="186"/>
      <c r="D670" s="187" t="s">
        <v>71</v>
      </c>
      <c r="E670" s="227" t="s">
        <v>629</v>
      </c>
      <c r="F670" s="227" t="s">
        <v>630</v>
      </c>
      <c r="G670" s="186"/>
      <c r="H670" s="186"/>
      <c r="I670" s="189"/>
      <c r="J670" s="228">
        <f>BK670</f>
        <v>0</v>
      </c>
      <c r="K670" s="186"/>
      <c r="L670" s="191"/>
      <c r="M670" s="192"/>
      <c r="N670" s="193"/>
      <c r="O670" s="193"/>
      <c r="P670" s="194">
        <f>SUM(P671:P688)</f>
        <v>0</v>
      </c>
      <c r="Q670" s="193"/>
      <c r="R670" s="194">
        <f>SUM(R671:R688)</f>
        <v>0</v>
      </c>
      <c r="S670" s="193"/>
      <c r="T670" s="195">
        <f>SUM(T671:T688)</f>
        <v>0</v>
      </c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R670" s="196" t="s">
        <v>82</v>
      </c>
      <c r="AT670" s="197" t="s">
        <v>71</v>
      </c>
      <c r="AU670" s="197" t="s">
        <v>80</v>
      </c>
      <c r="AY670" s="196" t="s">
        <v>111</v>
      </c>
      <c r="BK670" s="198">
        <f>SUM(BK671:BK688)</f>
        <v>0</v>
      </c>
    </row>
    <row r="671" s="2" customFormat="1" ht="16.5" customHeight="1">
      <c r="A671" s="41"/>
      <c r="B671" s="42"/>
      <c r="C671" s="199" t="s">
        <v>631</v>
      </c>
      <c r="D671" s="199" t="s">
        <v>112</v>
      </c>
      <c r="E671" s="200" t="s">
        <v>632</v>
      </c>
      <c r="F671" s="201" t="s">
        <v>633</v>
      </c>
      <c r="G671" s="202" t="s">
        <v>182</v>
      </c>
      <c r="H671" s="203">
        <v>146</v>
      </c>
      <c r="I671" s="204"/>
      <c r="J671" s="205">
        <f>ROUND(I671*H671,2)</f>
        <v>0</v>
      </c>
      <c r="K671" s="201" t="s">
        <v>19</v>
      </c>
      <c r="L671" s="47"/>
      <c r="M671" s="206" t="s">
        <v>19</v>
      </c>
      <c r="N671" s="207" t="s">
        <v>43</v>
      </c>
      <c r="O671" s="87"/>
      <c r="P671" s="208">
        <f>O671*H671</f>
        <v>0</v>
      </c>
      <c r="Q671" s="208">
        <v>0</v>
      </c>
      <c r="R671" s="208">
        <f>Q671*H671</f>
        <v>0</v>
      </c>
      <c r="S671" s="208">
        <v>0</v>
      </c>
      <c r="T671" s="209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0" t="s">
        <v>299</v>
      </c>
      <c r="AT671" s="210" t="s">
        <v>112</v>
      </c>
      <c r="AU671" s="210" t="s">
        <v>82</v>
      </c>
      <c r="AY671" s="20" t="s">
        <v>111</v>
      </c>
      <c r="BE671" s="211">
        <f>IF(N671="základní",J671,0)</f>
        <v>0</v>
      </c>
      <c r="BF671" s="211">
        <f>IF(N671="snížená",J671,0)</f>
        <v>0</v>
      </c>
      <c r="BG671" s="211">
        <f>IF(N671="zákl. přenesená",J671,0)</f>
        <v>0</v>
      </c>
      <c r="BH671" s="211">
        <f>IF(N671="sníž. přenesená",J671,0)</f>
        <v>0</v>
      </c>
      <c r="BI671" s="211">
        <f>IF(N671="nulová",J671,0)</f>
        <v>0</v>
      </c>
      <c r="BJ671" s="20" t="s">
        <v>80</v>
      </c>
      <c r="BK671" s="211">
        <f>ROUND(I671*H671,2)</f>
        <v>0</v>
      </c>
      <c r="BL671" s="20" t="s">
        <v>299</v>
      </c>
      <c r="BM671" s="210" t="s">
        <v>634</v>
      </c>
    </row>
    <row r="672" s="2" customFormat="1" ht="16.5" customHeight="1">
      <c r="A672" s="41"/>
      <c r="B672" s="42"/>
      <c r="C672" s="199" t="s">
        <v>456</v>
      </c>
      <c r="D672" s="199" t="s">
        <v>112</v>
      </c>
      <c r="E672" s="200" t="s">
        <v>399</v>
      </c>
      <c r="F672" s="201" t="s">
        <v>635</v>
      </c>
      <c r="G672" s="202" t="s">
        <v>496</v>
      </c>
      <c r="H672" s="203">
        <v>2</v>
      </c>
      <c r="I672" s="204"/>
      <c r="J672" s="205">
        <f>ROUND(I672*H672,2)</f>
        <v>0</v>
      </c>
      <c r="K672" s="201" t="s">
        <v>19</v>
      </c>
      <c r="L672" s="47"/>
      <c r="M672" s="206" t="s">
        <v>19</v>
      </c>
      <c r="N672" s="207" t="s">
        <v>43</v>
      </c>
      <c r="O672" s="87"/>
      <c r="P672" s="208">
        <f>O672*H672</f>
        <v>0</v>
      </c>
      <c r="Q672" s="208">
        <v>0</v>
      </c>
      <c r="R672" s="208">
        <f>Q672*H672</f>
        <v>0</v>
      </c>
      <c r="S672" s="208">
        <v>0</v>
      </c>
      <c r="T672" s="209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0" t="s">
        <v>299</v>
      </c>
      <c r="AT672" s="210" t="s">
        <v>112</v>
      </c>
      <c r="AU672" s="210" t="s">
        <v>82</v>
      </c>
      <c r="AY672" s="20" t="s">
        <v>111</v>
      </c>
      <c r="BE672" s="211">
        <f>IF(N672="základní",J672,0)</f>
        <v>0</v>
      </c>
      <c r="BF672" s="211">
        <f>IF(N672="snížená",J672,0)</f>
        <v>0</v>
      </c>
      <c r="BG672" s="211">
        <f>IF(N672="zákl. přenesená",J672,0)</f>
        <v>0</v>
      </c>
      <c r="BH672" s="211">
        <f>IF(N672="sníž. přenesená",J672,0)</f>
        <v>0</v>
      </c>
      <c r="BI672" s="211">
        <f>IF(N672="nulová",J672,0)</f>
        <v>0</v>
      </c>
      <c r="BJ672" s="20" t="s">
        <v>80</v>
      </c>
      <c r="BK672" s="211">
        <f>ROUND(I672*H672,2)</f>
        <v>0</v>
      </c>
      <c r="BL672" s="20" t="s">
        <v>299</v>
      </c>
      <c r="BM672" s="210" t="s">
        <v>636</v>
      </c>
    </row>
    <row r="673" s="2" customFormat="1" ht="16.5" customHeight="1">
      <c r="A673" s="41"/>
      <c r="B673" s="42"/>
      <c r="C673" s="199" t="s">
        <v>637</v>
      </c>
      <c r="D673" s="199" t="s">
        <v>112</v>
      </c>
      <c r="E673" s="200" t="s">
        <v>405</v>
      </c>
      <c r="F673" s="201" t="s">
        <v>638</v>
      </c>
      <c r="G673" s="202" t="s">
        <v>496</v>
      </c>
      <c r="H673" s="203">
        <v>4</v>
      </c>
      <c r="I673" s="204"/>
      <c r="J673" s="205">
        <f>ROUND(I673*H673,2)</f>
        <v>0</v>
      </c>
      <c r="K673" s="201" t="s">
        <v>19</v>
      </c>
      <c r="L673" s="47"/>
      <c r="M673" s="206" t="s">
        <v>19</v>
      </c>
      <c r="N673" s="207" t="s">
        <v>43</v>
      </c>
      <c r="O673" s="87"/>
      <c r="P673" s="208">
        <f>O673*H673</f>
        <v>0</v>
      </c>
      <c r="Q673" s="208">
        <v>0</v>
      </c>
      <c r="R673" s="208">
        <f>Q673*H673</f>
        <v>0</v>
      </c>
      <c r="S673" s="208">
        <v>0</v>
      </c>
      <c r="T673" s="209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10" t="s">
        <v>299</v>
      </c>
      <c r="AT673" s="210" t="s">
        <v>112</v>
      </c>
      <c r="AU673" s="210" t="s">
        <v>82</v>
      </c>
      <c r="AY673" s="20" t="s">
        <v>111</v>
      </c>
      <c r="BE673" s="211">
        <f>IF(N673="základní",J673,0)</f>
        <v>0</v>
      </c>
      <c r="BF673" s="211">
        <f>IF(N673="snížená",J673,0)</f>
        <v>0</v>
      </c>
      <c r="BG673" s="211">
        <f>IF(N673="zákl. přenesená",J673,0)</f>
        <v>0</v>
      </c>
      <c r="BH673" s="211">
        <f>IF(N673="sníž. přenesená",J673,0)</f>
        <v>0</v>
      </c>
      <c r="BI673" s="211">
        <f>IF(N673="nulová",J673,0)</f>
        <v>0</v>
      </c>
      <c r="BJ673" s="20" t="s">
        <v>80</v>
      </c>
      <c r="BK673" s="211">
        <f>ROUND(I673*H673,2)</f>
        <v>0</v>
      </c>
      <c r="BL673" s="20" t="s">
        <v>299</v>
      </c>
      <c r="BM673" s="210" t="s">
        <v>639</v>
      </c>
    </row>
    <row r="674" s="2" customFormat="1" ht="16.5" customHeight="1">
      <c r="A674" s="41"/>
      <c r="B674" s="42"/>
      <c r="C674" s="199" t="s">
        <v>323</v>
      </c>
      <c r="D674" s="199" t="s">
        <v>112</v>
      </c>
      <c r="E674" s="200" t="s">
        <v>387</v>
      </c>
      <c r="F674" s="201" t="s">
        <v>640</v>
      </c>
      <c r="G674" s="202" t="s">
        <v>496</v>
      </c>
      <c r="H674" s="203">
        <v>2</v>
      </c>
      <c r="I674" s="204"/>
      <c r="J674" s="205">
        <f>ROUND(I674*H674,2)</f>
        <v>0</v>
      </c>
      <c r="K674" s="201" t="s">
        <v>19</v>
      </c>
      <c r="L674" s="47"/>
      <c r="M674" s="206" t="s">
        <v>19</v>
      </c>
      <c r="N674" s="207" t="s">
        <v>43</v>
      </c>
      <c r="O674" s="87"/>
      <c r="P674" s="208">
        <f>O674*H674</f>
        <v>0</v>
      </c>
      <c r="Q674" s="208">
        <v>0</v>
      </c>
      <c r="R674" s="208">
        <f>Q674*H674</f>
        <v>0</v>
      </c>
      <c r="S674" s="208">
        <v>0</v>
      </c>
      <c r="T674" s="209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0" t="s">
        <v>299</v>
      </c>
      <c r="AT674" s="210" t="s">
        <v>112</v>
      </c>
      <c r="AU674" s="210" t="s">
        <v>82</v>
      </c>
      <c r="AY674" s="20" t="s">
        <v>111</v>
      </c>
      <c r="BE674" s="211">
        <f>IF(N674="základní",J674,0)</f>
        <v>0</v>
      </c>
      <c r="BF674" s="211">
        <f>IF(N674="snížená",J674,0)</f>
        <v>0</v>
      </c>
      <c r="BG674" s="211">
        <f>IF(N674="zákl. přenesená",J674,0)</f>
        <v>0</v>
      </c>
      <c r="BH674" s="211">
        <f>IF(N674="sníž. přenesená",J674,0)</f>
        <v>0</v>
      </c>
      <c r="BI674" s="211">
        <f>IF(N674="nulová",J674,0)</f>
        <v>0</v>
      </c>
      <c r="BJ674" s="20" t="s">
        <v>80</v>
      </c>
      <c r="BK674" s="211">
        <f>ROUND(I674*H674,2)</f>
        <v>0</v>
      </c>
      <c r="BL674" s="20" t="s">
        <v>299</v>
      </c>
      <c r="BM674" s="210" t="s">
        <v>641</v>
      </c>
    </row>
    <row r="675" s="2" customFormat="1" ht="16.5" customHeight="1">
      <c r="A675" s="41"/>
      <c r="B675" s="42"/>
      <c r="C675" s="199" t="s">
        <v>371</v>
      </c>
      <c r="D675" s="199" t="s">
        <v>112</v>
      </c>
      <c r="E675" s="200" t="s">
        <v>392</v>
      </c>
      <c r="F675" s="201" t="s">
        <v>642</v>
      </c>
      <c r="G675" s="202" t="s">
        <v>496</v>
      </c>
      <c r="H675" s="203">
        <v>4</v>
      </c>
      <c r="I675" s="204"/>
      <c r="J675" s="205">
        <f>ROUND(I675*H675,2)</f>
        <v>0</v>
      </c>
      <c r="K675" s="201" t="s">
        <v>19</v>
      </c>
      <c r="L675" s="47"/>
      <c r="M675" s="206" t="s">
        <v>19</v>
      </c>
      <c r="N675" s="207" t="s">
        <v>43</v>
      </c>
      <c r="O675" s="87"/>
      <c r="P675" s="208">
        <f>O675*H675</f>
        <v>0</v>
      </c>
      <c r="Q675" s="208">
        <v>0</v>
      </c>
      <c r="R675" s="208">
        <f>Q675*H675</f>
        <v>0</v>
      </c>
      <c r="S675" s="208">
        <v>0</v>
      </c>
      <c r="T675" s="209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0" t="s">
        <v>299</v>
      </c>
      <c r="AT675" s="210" t="s">
        <v>112</v>
      </c>
      <c r="AU675" s="210" t="s">
        <v>82</v>
      </c>
      <c r="AY675" s="20" t="s">
        <v>111</v>
      </c>
      <c r="BE675" s="211">
        <f>IF(N675="základní",J675,0)</f>
        <v>0</v>
      </c>
      <c r="BF675" s="211">
        <f>IF(N675="snížená",J675,0)</f>
        <v>0</v>
      </c>
      <c r="BG675" s="211">
        <f>IF(N675="zákl. přenesená",J675,0)</f>
        <v>0</v>
      </c>
      <c r="BH675" s="211">
        <f>IF(N675="sníž. přenesená",J675,0)</f>
        <v>0</v>
      </c>
      <c r="BI675" s="211">
        <f>IF(N675="nulová",J675,0)</f>
        <v>0</v>
      </c>
      <c r="BJ675" s="20" t="s">
        <v>80</v>
      </c>
      <c r="BK675" s="211">
        <f>ROUND(I675*H675,2)</f>
        <v>0</v>
      </c>
      <c r="BL675" s="20" t="s">
        <v>299</v>
      </c>
      <c r="BM675" s="210" t="s">
        <v>643</v>
      </c>
    </row>
    <row r="676" s="2" customFormat="1" ht="16.5" customHeight="1">
      <c r="A676" s="41"/>
      <c r="B676" s="42"/>
      <c r="C676" s="199" t="s">
        <v>463</v>
      </c>
      <c r="D676" s="199" t="s">
        <v>112</v>
      </c>
      <c r="E676" s="200" t="s">
        <v>416</v>
      </c>
      <c r="F676" s="201" t="s">
        <v>644</v>
      </c>
      <c r="G676" s="202" t="s">
        <v>496</v>
      </c>
      <c r="H676" s="203">
        <v>4</v>
      </c>
      <c r="I676" s="204"/>
      <c r="J676" s="205">
        <f>ROUND(I676*H676,2)</f>
        <v>0</v>
      </c>
      <c r="K676" s="201" t="s">
        <v>19</v>
      </c>
      <c r="L676" s="47"/>
      <c r="M676" s="206" t="s">
        <v>19</v>
      </c>
      <c r="N676" s="207" t="s">
        <v>43</v>
      </c>
      <c r="O676" s="87"/>
      <c r="P676" s="208">
        <f>O676*H676</f>
        <v>0</v>
      </c>
      <c r="Q676" s="208">
        <v>0</v>
      </c>
      <c r="R676" s="208">
        <f>Q676*H676</f>
        <v>0</v>
      </c>
      <c r="S676" s="208">
        <v>0</v>
      </c>
      <c r="T676" s="209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10" t="s">
        <v>299</v>
      </c>
      <c r="AT676" s="210" t="s">
        <v>112</v>
      </c>
      <c r="AU676" s="210" t="s">
        <v>82</v>
      </c>
      <c r="AY676" s="20" t="s">
        <v>111</v>
      </c>
      <c r="BE676" s="211">
        <f>IF(N676="základní",J676,0)</f>
        <v>0</v>
      </c>
      <c r="BF676" s="211">
        <f>IF(N676="snížená",J676,0)</f>
        <v>0</v>
      </c>
      <c r="BG676" s="211">
        <f>IF(N676="zákl. přenesená",J676,0)</f>
        <v>0</v>
      </c>
      <c r="BH676" s="211">
        <f>IF(N676="sníž. přenesená",J676,0)</f>
        <v>0</v>
      </c>
      <c r="BI676" s="211">
        <f>IF(N676="nulová",J676,0)</f>
        <v>0</v>
      </c>
      <c r="BJ676" s="20" t="s">
        <v>80</v>
      </c>
      <c r="BK676" s="211">
        <f>ROUND(I676*H676,2)</f>
        <v>0</v>
      </c>
      <c r="BL676" s="20" t="s">
        <v>299</v>
      </c>
      <c r="BM676" s="210" t="s">
        <v>645</v>
      </c>
    </row>
    <row r="677" s="2" customFormat="1" ht="16.5" customHeight="1">
      <c r="A677" s="41"/>
      <c r="B677" s="42"/>
      <c r="C677" s="199" t="s">
        <v>385</v>
      </c>
      <c r="D677" s="199" t="s">
        <v>112</v>
      </c>
      <c r="E677" s="200" t="s">
        <v>421</v>
      </c>
      <c r="F677" s="201" t="s">
        <v>646</v>
      </c>
      <c r="G677" s="202" t="s">
        <v>496</v>
      </c>
      <c r="H677" s="203">
        <v>2</v>
      </c>
      <c r="I677" s="204"/>
      <c r="J677" s="205">
        <f>ROUND(I677*H677,2)</f>
        <v>0</v>
      </c>
      <c r="K677" s="201" t="s">
        <v>19</v>
      </c>
      <c r="L677" s="47"/>
      <c r="M677" s="206" t="s">
        <v>19</v>
      </c>
      <c r="N677" s="207" t="s">
        <v>43</v>
      </c>
      <c r="O677" s="87"/>
      <c r="P677" s="208">
        <f>O677*H677</f>
        <v>0</v>
      </c>
      <c r="Q677" s="208">
        <v>0</v>
      </c>
      <c r="R677" s="208">
        <f>Q677*H677</f>
        <v>0</v>
      </c>
      <c r="S677" s="208">
        <v>0</v>
      </c>
      <c r="T677" s="209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10" t="s">
        <v>299</v>
      </c>
      <c r="AT677" s="210" t="s">
        <v>112</v>
      </c>
      <c r="AU677" s="210" t="s">
        <v>82</v>
      </c>
      <c r="AY677" s="20" t="s">
        <v>111</v>
      </c>
      <c r="BE677" s="211">
        <f>IF(N677="základní",J677,0)</f>
        <v>0</v>
      </c>
      <c r="BF677" s="211">
        <f>IF(N677="snížená",J677,0)</f>
        <v>0</v>
      </c>
      <c r="BG677" s="211">
        <f>IF(N677="zákl. přenesená",J677,0)</f>
        <v>0</v>
      </c>
      <c r="BH677" s="211">
        <f>IF(N677="sníž. přenesená",J677,0)</f>
        <v>0</v>
      </c>
      <c r="BI677" s="211">
        <f>IF(N677="nulová",J677,0)</f>
        <v>0</v>
      </c>
      <c r="BJ677" s="20" t="s">
        <v>80</v>
      </c>
      <c r="BK677" s="211">
        <f>ROUND(I677*H677,2)</f>
        <v>0</v>
      </c>
      <c r="BL677" s="20" t="s">
        <v>299</v>
      </c>
      <c r="BM677" s="210" t="s">
        <v>647</v>
      </c>
    </row>
    <row r="678" s="2" customFormat="1" ht="16.5" customHeight="1">
      <c r="A678" s="41"/>
      <c r="B678" s="42"/>
      <c r="C678" s="199" t="s">
        <v>467</v>
      </c>
      <c r="D678" s="199" t="s">
        <v>112</v>
      </c>
      <c r="E678" s="200" t="s">
        <v>410</v>
      </c>
      <c r="F678" s="201" t="s">
        <v>648</v>
      </c>
      <c r="G678" s="202" t="s">
        <v>496</v>
      </c>
      <c r="H678" s="203">
        <v>3</v>
      </c>
      <c r="I678" s="204"/>
      <c r="J678" s="205">
        <f>ROUND(I678*H678,2)</f>
        <v>0</v>
      </c>
      <c r="K678" s="201" t="s">
        <v>19</v>
      </c>
      <c r="L678" s="47"/>
      <c r="M678" s="206" t="s">
        <v>19</v>
      </c>
      <c r="N678" s="207" t="s">
        <v>43</v>
      </c>
      <c r="O678" s="87"/>
      <c r="P678" s="208">
        <f>O678*H678</f>
        <v>0</v>
      </c>
      <c r="Q678" s="208">
        <v>0</v>
      </c>
      <c r="R678" s="208">
        <f>Q678*H678</f>
        <v>0</v>
      </c>
      <c r="S678" s="208">
        <v>0</v>
      </c>
      <c r="T678" s="209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0" t="s">
        <v>299</v>
      </c>
      <c r="AT678" s="210" t="s">
        <v>112</v>
      </c>
      <c r="AU678" s="210" t="s">
        <v>82</v>
      </c>
      <c r="AY678" s="20" t="s">
        <v>111</v>
      </c>
      <c r="BE678" s="211">
        <f>IF(N678="základní",J678,0)</f>
        <v>0</v>
      </c>
      <c r="BF678" s="211">
        <f>IF(N678="snížená",J678,0)</f>
        <v>0</v>
      </c>
      <c r="BG678" s="211">
        <f>IF(N678="zákl. přenesená",J678,0)</f>
        <v>0</v>
      </c>
      <c r="BH678" s="211">
        <f>IF(N678="sníž. přenesená",J678,0)</f>
        <v>0</v>
      </c>
      <c r="BI678" s="211">
        <f>IF(N678="nulová",J678,0)</f>
        <v>0</v>
      </c>
      <c r="BJ678" s="20" t="s">
        <v>80</v>
      </c>
      <c r="BK678" s="211">
        <f>ROUND(I678*H678,2)</f>
        <v>0</v>
      </c>
      <c r="BL678" s="20" t="s">
        <v>299</v>
      </c>
      <c r="BM678" s="210" t="s">
        <v>649</v>
      </c>
    </row>
    <row r="679" s="2" customFormat="1" ht="16.5" customHeight="1">
      <c r="A679" s="41"/>
      <c r="B679" s="42"/>
      <c r="C679" s="199" t="s">
        <v>583</v>
      </c>
      <c r="D679" s="199" t="s">
        <v>112</v>
      </c>
      <c r="E679" s="200" t="s">
        <v>428</v>
      </c>
      <c r="F679" s="201" t="s">
        <v>650</v>
      </c>
      <c r="G679" s="202" t="s">
        <v>496</v>
      </c>
      <c r="H679" s="203">
        <v>4</v>
      </c>
      <c r="I679" s="204"/>
      <c r="J679" s="205">
        <f>ROUND(I679*H679,2)</f>
        <v>0</v>
      </c>
      <c r="K679" s="201" t="s">
        <v>19</v>
      </c>
      <c r="L679" s="47"/>
      <c r="M679" s="206" t="s">
        <v>19</v>
      </c>
      <c r="N679" s="207" t="s">
        <v>43</v>
      </c>
      <c r="O679" s="87"/>
      <c r="P679" s="208">
        <f>O679*H679</f>
        <v>0</v>
      </c>
      <c r="Q679" s="208">
        <v>0</v>
      </c>
      <c r="R679" s="208">
        <f>Q679*H679</f>
        <v>0</v>
      </c>
      <c r="S679" s="208">
        <v>0</v>
      </c>
      <c r="T679" s="209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0" t="s">
        <v>299</v>
      </c>
      <c r="AT679" s="210" t="s">
        <v>112</v>
      </c>
      <c r="AU679" s="210" t="s">
        <v>82</v>
      </c>
      <c r="AY679" s="20" t="s">
        <v>111</v>
      </c>
      <c r="BE679" s="211">
        <f>IF(N679="základní",J679,0)</f>
        <v>0</v>
      </c>
      <c r="BF679" s="211">
        <f>IF(N679="snížená",J679,0)</f>
        <v>0</v>
      </c>
      <c r="BG679" s="211">
        <f>IF(N679="zákl. přenesená",J679,0)</f>
        <v>0</v>
      </c>
      <c r="BH679" s="211">
        <f>IF(N679="sníž. přenesená",J679,0)</f>
        <v>0</v>
      </c>
      <c r="BI679" s="211">
        <f>IF(N679="nulová",J679,0)</f>
        <v>0</v>
      </c>
      <c r="BJ679" s="20" t="s">
        <v>80</v>
      </c>
      <c r="BK679" s="211">
        <f>ROUND(I679*H679,2)</f>
        <v>0</v>
      </c>
      <c r="BL679" s="20" t="s">
        <v>299</v>
      </c>
      <c r="BM679" s="210" t="s">
        <v>651</v>
      </c>
    </row>
    <row r="680" s="2" customFormat="1" ht="16.5" customHeight="1">
      <c r="A680" s="41"/>
      <c r="B680" s="42"/>
      <c r="C680" s="199" t="s">
        <v>469</v>
      </c>
      <c r="D680" s="199" t="s">
        <v>112</v>
      </c>
      <c r="E680" s="200" t="s">
        <v>451</v>
      </c>
      <c r="F680" s="201" t="s">
        <v>652</v>
      </c>
      <c r="G680" s="202" t="s">
        <v>496</v>
      </c>
      <c r="H680" s="203">
        <v>2</v>
      </c>
      <c r="I680" s="204"/>
      <c r="J680" s="205">
        <f>ROUND(I680*H680,2)</f>
        <v>0</v>
      </c>
      <c r="K680" s="201" t="s">
        <v>19</v>
      </c>
      <c r="L680" s="47"/>
      <c r="M680" s="206" t="s">
        <v>19</v>
      </c>
      <c r="N680" s="207" t="s">
        <v>43</v>
      </c>
      <c r="O680" s="87"/>
      <c r="P680" s="208">
        <f>O680*H680</f>
        <v>0</v>
      </c>
      <c r="Q680" s="208">
        <v>0</v>
      </c>
      <c r="R680" s="208">
        <f>Q680*H680</f>
        <v>0</v>
      </c>
      <c r="S680" s="208">
        <v>0</v>
      </c>
      <c r="T680" s="209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0" t="s">
        <v>299</v>
      </c>
      <c r="AT680" s="210" t="s">
        <v>112</v>
      </c>
      <c r="AU680" s="210" t="s">
        <v>82</v>
      </c>
      <c r="AY680" s="20" t="s">
        <v>111</v>
      </c>
      <c r="BE680" s="211">
        <f>IF(N680="základní",J680,0)</f>
        <v>0</v>
      </c>
      <c r="BF680" s="211">
        <f>IF(N680="snížená",J680,0)</f>
        <v>0</v>
      </c>
      <c r="BG680" s="211">
        <f>IF(N680="zákl. přenesená",J680,0)</f>
        <v>0</v>
      </c>
      <c r="BH680" s="211">
        <f>IF(N680="sníž. přenesená",J680,0)</f>
        <v>0</v>
      </c>
      <c r="BI680" s="211">
        <f>IF(N680="nulová",J680,0)</f>
        <v>0</v>
      </c>
      <c r="BJ680" s="20" t="s">
        <v>80</v>
      </c>
      <c r="BK680" s="211">
        <f>ROUND(I680*H680,2)</f>
        <v>0</v>
      </c>
      <c r="BL680" s="20" t="s">
        <v>299</v>
      </c>
      <c r="BM680" s="210" t="s">
        <v>653</v>
      </c>
    </row>
    <row r="681" s="2" customFormat="1" ht="16.5" customHeight="1">
      <c r="A681" s="41"/>
      <c r="B681" s="42"/>
      <c r="C681" s="199" t="s">
        <v>654</v>
      </c>
      <c r="D681" s="199" t="s">
        <v>112</v>
      </c>
      <c r="E681" s="200" t="s">
        <v>327</v>
      </c>
      <c r="F681" s="201" t="s">
        <v>655</v>
      </c>
      <c r="G681" s="202" t="s">
        <v>496</v>
      </c>
      <c r="H681" s="203">
        <v>1</v>
      </c>
      <c r="I681" s="204"/>
      <c r="J681" s="205">
        <f>ROUND(I681*H681,2)</f>
        <v>0</v>
      </c>
      <c r="K681" s="201" t="s">
        <v>19</v>
      </c>
      <c r="L681" s="47"/>
      <c r="M681" s="206" t="s">
        <v>19</v>
      </c>
      <c r="N681" s="207" t="s">
        <v>43</v>
      </c>
      <c r="O681" s="87"/>
      <c r="P681" s="208">
        <f>O681*H681</f>
        <v>0</v>
      </c>
      <c r="Q681" s="208">
        <v>0</v>
      </c>
      <c r="R681" s="208">
        <f>Q681*H681</f>
        <v>0</v>
      </c>
      <c r="S681" s="208">
        <v>0</v>
      </c>
      <c r="T681" s="209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0" t="s">
        <v>299</v>
      </c>
      <c r="AT681" s="210" t="s">
        <v>112</v>
      </c>
      <c r="AU681" s="210" t="s">
        <v>82</v>
      </c>
      <c r="AY681" s="20" t="s">
        <v>111</v>
      </c>
      <c r="BE681" s="211">
        <f>IF(N681="základní",J681,0)</f>
        <v>0</v>
      </c>
      <c r="BF681" s="211">
        <f>IF(N681="snížená",J681,0)</f>
        <v>0</v>
      </c>
      <c r="BG681" s="211">
        <f>IF(N681="zákl. přenesená",J681,0)</f>
        <v>0</v>
      </c>
      <c r="BH681" s="211">
        <f>IF(N681="sníž. přenesená",J681,0)</f>
        <v>0</v>
      </c>
      <c r="BI681" s="211">
        <f>IF(N681="nulová",J681,0)</f>
        <v>0</v>
      </c>
      <c r="BJ681" s="20" t="s">
        <v>80</v>
      </c>
      <c r="BK681" s="211">
        <f>ROUND(I681*H681,2)</f>
        <v>0</v>
      </c>
      <c r="BL681" s="20" t="s">
        <v>299</v>
      </c>
      <c r="BM681" s="210" t="s">
        <v>656</v>
      </c>
    </row>
    <row r="682" s="2" customFormat="1" ht="16.5" customHeight="1">
      <c r="A682" s="41"/>
      <c r="B682" s="42"/>
      <c r="C682" s="199" t="s">
        <v>473</v>
      </c>
      <c r="D682" s="199" t="s">
        <v>112</v>
      </c>
      <c r="E682" s="200" t="s">
        <v>440</v>
      </c>
      <c r="F682" s="201" t="s">
        <v>657</v>
      </c>
      <c r="G682" s="202" t="s">
        <v>496</v>
      </c>
      <c r="H682" s="203">
        <v>4</v>
      </c>
      <c r="I682" s="204"/>
      <c r="J682" s="205">
        <f>ROUND(I682*H682,2)</f>
        <v>0</v>
      </c>
      <c r="K682" s="201" t="s">
        <v>19</v>
      </c>
      <c r="L682" s="47"/>
      <c r="M682" s="206" t="s">
        <v>19</v>
      </c>
      <c r="N682" s="207" t="s">
        <v>43</v>
      </c>
      <c r="O682" s="87"/>
      <c r="P682" s="208">
        <f>O682*H682</f>
        <v>0</v>
      </c>
      <c r="Q682" s="208">
        <v>0</v>
      </c>
      <c r="R682" s="208">
        <f>Q682*H682</f>
        <v>0</v>
      </c>
      <c r="S682" s="208">
        <v>0</v>
      </c>
      <c r="T682" s="209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10" t="s">
        <v>299</v>
      </c>
      <c r="AT682" s="210" t="s">
        <v>112</v>
      </c>
      <c r="AU682" s="210" t="s">
        <v>82</v>
      </c>
      <c r="AY682" s="20" t="s">
        <v>111</v>
      </c>
      <c r="BE682" s="211">
        <f>IF(N682="základní",J682,0)</f>
        <v>0</v>
      </c>
      <c r="BF682" s="211">
        <f>IF(N682="snížená",J682,0)</f>
        <v>0</v>
      </c>
      <c r="BG682" s="211">
        <f>IF(N682="zákl. přenesená",J682,0)</f>
        <v>0</v>
      </c>
      <c r="BH682" s="211">
        <f>IF(N682="sníž. přenesená",J682,0)</f>
        <v>0</v>
      </c>
      <c r="BI682" s="211">
        <f>IF(N682="nulová",J682,0)</f>
        <v>0</v>
      </c>
      <c r="BJ682" s="20" t="s">
        <v>80</v>
      </c>
      <c r="BK682" s="211">
        <f>ROUND(I682*H682,2)</f>
        <v>0</v>
      </c>
      <c r="BL682" s="20" t="s">
        <v>299</v>
      </c>
      <c r="BM682" s="210" t="s">
        <v>658</v>
      </c>
    </row>
    <row r="683" s="2" customFormat="1" ht="16.5" customHeight="1">
      <c r="A683" s="41"/>
      <c r="B683" s="42"/>
      <c r="C683" s="199" t="s">
        <v>603</v>
      </c>
      <c r="D683" s="199" t="s">
        <v>112</v>
      </c>
      <c r="E683" s="200" t="s">
        <v>344</v>
      </c>
      <c r="F683" s="201" t="s">
        <v>659</v>
      </c>
      <c r="G683" s="202" t="s">
        <v>496</v>
      </c>
      <c r="H683" s="203">
        <v>3</v>
      </c>
      <c r="I683" s="204"/>
      <c r="J683" s="205">
        <f>ROUND(I683*H683,2)</f>
        <v>0</v>
      </c>
      <c r="K683" s="201" t="s">
        <v>19</v>
      </c>
      <c r="L683" s="47"/>
      <c r="M683" s="206" t="s">
        <v>19</v>
      </c>
      <c r="N683" s="207" t="s">
        <v>43</v>
      </c>
      <c r="O683" s="87"/>
      <c r="P683" s="208">
        <f>O683*H683</f>
        <v>0</v>
      </c>
      <c r="Q683" s="208">
        <v>0</v>
      </c>
      <c r="R683" s="208">
        <f>Q683*H683</f>
        <v>0</v>
      </c>
      <c r="S683" s="208">
        <v>0</v>
      </c>
      <c r="T683" s="209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10" t="s">
        <v>299</v>
      </c>
      <c r="AT683" s="210" t="s">
        <v>112</v>
      </c>
      <c r="AU683" s="210" t="s">
        <v>82</v>
      </c>
      <c r="AY683" s="20" t="s">
        <v>111</v>
      </c>
      <c r="BE683" s="211">
        <f>IF(N683="základní",J683,0)</f>
        <v>0</v>
      </c>
      <c r="BF683" s="211">
        <f>IF(N683="snížená",J683,0)</f>
        <v>0</v>
      </c>
      <c r="BG683" s="211">
        <f>IF(N683="zákl. přenesená",J683,0)</f>
        <v>0</v>
      </c>
      <c r="BH683" s="211">
        <f>IF(N683="sníž. přenesená",J683,0)</f>
        <v>0</v>
      </c>
      <c r="BI683" s="211">
        <f>IF(N683="nulová",J683,0)</f>
        <v>0</v>
      </c>
      <c r="BJ683" s="20" t="s">
        <v>80</v>
      </c>
      <c r="BK683" s="211">
        <f>ROUND(I683*H683,2)</f>
        <v>0</v>
      </c>
      <c r="BL683" s="20" t="s">
        <v>299</v>
      </c>
      <c r="BM683" s="210" t="s">
        <v>660</v>
      </c>
    </row>
    <row r="684" s="2" customFormat="1" ht="16.5" customHeight="1">
      <c r="A684" s="41"/>
      <c r="B684" s="42"/>
      <c r="C684" s="199" t="s">
        <v>482</v>
      </c>
      <c r="D684" s="199" t="s">
        <v>112</v>
      </c>
      <c r="E684" s="200" t="s">
        <v>488</v>
      </c>
      <c r="F684" s="201" t="s">
        <v>661</v>
      </c>
      <c r="G684" s="202" t="s">
        <v>496</v>
      </c>
      <c r="H684" s="203">
        <v>2</v>
      </c>
      <c r="I684" s="204"/>
      <c r="J684" s="205">
        <f>ROUND(I684*H684,2)</f>
        <v>0</v>
      </c>
      <c r="K684" s="201" t="s">
        <v>19</v>
      </c>
      <c r="L684" s="47"/>
      <c r="M684" s="206" t="s">
        <v>19</v>
      </c>
      <c r="N684" s="207" t="s">
        <v>43</v>
      </c>
      <c r="O684" s="87"/>
      <c r="P684" s="208">
        <f>O684*H684</f>
        <v>0</v>
      </c>
      <c r="Q684" s="208">
        <v>0</v>
      </c>
      <c r="R684" s="208">
        <f>Q684*H684</f>
        <v>0</v>
      </c>
      <c r="S684" s="208">
        <v>0</v>
      </c>
      <c r="T684" s="209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0" t="s">
        <v>299</v>
      </c>
      <c r="AT684" s="210" t="s">
        <v>112</v>
      </c>
      <c r="AU684" s="210" t="s">
        <v>82</v>
      </c>
      <c r="AY684" s="20" t="s">
        <v>111</v>
      </c>
      <c r="BE684" s="211">
        <f>IF(N684="základní",J684,0)</f>
        <v>0</v>
      </c>
      <c r="BF684" s="211">
        <f>IF(N684="snížená",J684,0)</f>
        <v>0</v>
      </c>
      <c r="BG684" s="211">
        <f>IF(N684="zákl. přenesená",J684,0)</f>
        <v>0</v>
      </c>
      <c r="BH684" s="211">
        <f>IF(N684="sníž. přenesená",J684,0)</f>
        <v>0</v>
      </c>
      <c r="BI684" s="211">
        <f>IF(N684="nulová",J684,0)</f>
        <v>0</v>
      </c>
      <c r="BJ684" s="20" t="s">
        <v>80</v>
      </c>
      <c r="BK684" s="211">
        <f>ROUND(I684*H684,2)</f>
        <v>0</v>
      </c>
      <c r="BL684" s="20" t="s">
        <v>299</v>
      </c>
      <c r="BM684" s="210" t="s">
        <v>662</v>
      </c>
    </row>
    <row r="685" s="2" customFormat="1" ht="16.5" customHeight="1">
      <c r="A685" s="41"/>
      <c r="B685" s="42"/>
      <c r="C685" s="199" t="s">
        <v>663</v>
      </c>
      <c r="D685" s="199" t="s">
        <v>112</v>
      </c>
      <c r="E685" s="200" t="s">
        <v>444</v>
      </c>
      <c r="F685" s="201" t="s">
        <v>664</v>
      </c>
      <c r="G685" s="202" t="s">
        <v>173</v>
      </c>
      <c r="H685" s="203">
        <v>11.300000000000001</v>
      </c>
      <c r="I685" s="204"/>
      <c r="J685" s="205">
        <f>ROUND(I685*H685,2)</f>
        <v>0</v>
      </c>
      <c r="K685" s="201" t="s">
        <v>19</v>
      </c>
      <c r="L685" s="47"/>
      <c r="M685" s="206" t="s">
        <v>19</v>
      </c>
      <c r="N685" s="207" t="s">
        <v>43</v>
      </c>
      <c r="O685" s="87"/>
      <c r="P685" s="208">
        <f>O685*H685</f>
        <v>0</v>
      </c>
      <c r="Q685" s="208">
        <v>0</v>
      </c>
      <c r="R685" s="208">
        <f>Q685*H685</f>
        <v>0</v>
      </c>
      <c r="S685" s="208">
        <v>0</v>
      </c>
      <c r="T685" s="209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0" t="s">
        <v>299</v>
      </c>
      <c r="AT685" s="210" t="s">
        <v>112</v>
      </c>
      <c r="AU685" s="210" t="s">
        <v>82</v>
      </c>
      <c r="AY685" s="20" t="s">
        <v>111</v>
      </c>
      <c r="BE685" s="211">
        <f>IF(N685="základní",J685,0)</f>
        <v>0</v>
      </c>
      <c r="BF685" s="211">
        <f>IF(N685="snížená",J685,0)</f>
        <v>0</v>
      </c>
      <c r="BG685" s="211">
        <f>IF(N685="zákl. přenesená",J685,0)</f>
        <v>0</v>
      </c>
      <c r="BH685" s="211">
        <f>IF(N685="sníž. přenesená",J685,0)</f>
        <v>0</v>
      </c>
      <c r="BI685" s="211">
        <f>IF(N685="nulová",J685,0)</f>
        <v>0</v>
      </c>
      <c r="BJ685" s="20" t="s">
        <v>80</v>
      </c>
      <c r="BK685" s="211">
        <f>ROUND(I685*H685,2)</f>
        <v>0</v>
      </c>
      <c r="BL685" s="20" t="s">
        <v>299</v>
      </c>
      <c r="BM685" s="210" t="s">
        <v>665</v>
      </c>
    </row>
    <row r="686" s="2" customFormat="1" ht="16.5" customHeight="1">
      <c r="A686" s="41"/>
      <c r="B686" s="42"/>
      <c r="C686" s="199" t="s">
        <v>487</v>
      </c>
      <c r="D686" s="199" t="s">
        <v>112</v>
      </c>
      <c r="E686" s="200" t="s">
        <v>305</v>
      </c>
      <c r="F686" s="201" t="s">
        <v>666</v>
      </c>
      <c r="G686" s="202" t="s">
        <v>496</v>
      </c>
      <c r="H686" s="203">
        <v>2</v>
      </c>
      <c r="I686" s="204"/>
      <c r="J686" s="205">
        <f>ROUND(I686*H686,2)</f>
        <v>0</v>
      </c>
      <c r="K686" s="201" t="s">
        <v>19</v>
      </c>
      <c r="L686" s="47"/>
      <c r="M686" s="206" t="s">
        <v>19</v>
      </c>
      <c r="N686" s="207" t="s">
        <v>43</v>
      </c>
      <c r="O686" s="87"/>
      <c r="P686" s="208">
        <f>O686*H686</f>
        <v>0</v>
      </c>
      <c r="Q686" s="208">
        <v>0</v>
      </c>
      <c r="R686" s="208">
        <f>Q686*H686</f>
        <v>0</v>
      </c>
      <c r="S686" s="208">
        <v>0</v>
      </c>
      <c r="T686" s="209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0" t="s">
        <v>299</v>
      </c>
      <c r="AT686" s="210" t="s">
        <v>112</v>
      </c>
      <c r="AU686" s="210" t="s">
        <v>82</v>
      </c>
      <c r="AY686" s="20" t="s">
        <v>111</v>
      </c>
      <c r="BE686" s="211">
        <f>IF(N686="základní",J686,0)</f>
        <v>0</v>
      </c>
      <c r="BF686" s="211">
        <f>IF(N686="snížená",J686,0)</f>
        <v>0</v>
      </c>
      <c r="BG686" s="211">
        <f>IF(N686="zákl. přenesená",J686,0)</f>
        <v>0</v>
      </c>
      <c r="BH686" s="211">
        <f>IF(N686="sníž. přenesená",J686,0)</f>
        <v>0</v>
      </c>
      <c r="BI686" s="211">
        <f>IF(N686="nulová",J686,0)</f>
        <v>0</v>
      </c>
      <c r="BJ686" s="20" t="s">
        <v>80</v>
      </c>
      <c r="BK686" s="211">
        <f>ROUND(I686*H686,2)</f>
        <v>0</v>
      </c>
      <c r="BL686" s="20" t="s">
        <v>299</v>
      </c>
      <c r="BM686" s="210" t="s">
        <v>667</v>
      </c>
    </row>
    <row r="687" s="2" customFormat="1" ht="24.15" customHeight="1">
      <c r="A687" s="41"/>
      <c r="B687" s="42"/>
      <c r="C687" s="199" t="s">
        <v>668</v>
      </c>
      <c r="D687" s="199" t="s">
        <v>112</v>
      </c>
      <c r="E687" s="200" t="s">
        <v>669</v>
      </c>
      <c r="F687" s="201" t="s">
        <v>670</v>
      </c>
      <c r="G687" s="202" t="s">
        <v>519</v>
      </c>
      <c r="H687" s="273"/>
      <c r="I687" s="204"/>
      <c r="J687" s="205">
        <f>ROUND(I687*H687,2)</f>
        <v>0</v>
      </c>
      <c r="K687" s="201" t="s">
        <v>116</v>
      </c>
      <c r="L687" s="47"/>
      <c r="M687" s="206" t="s">
        <v>19</v>
      </c>
      <c r="N687" s="207" t="s">
        <v>43</v>
      </c>
      <c r="O687" s="87"/>
      <c r="P687" s="208">
        <f>O687*H687</f>
        <v>0</v>
      </c>
      <c r="Q687" s="208">
        <v>0</v>
      </c>
      <c r="R687" s="208">
        <f>Q687*H687</f>
        <v>0</v>
      </c>
      <c r="S687" s="208">
        <v>0</v>
      </c>
      <c r="T687" s="209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0" t="s">
        <v>299</v>
      </c>
      <c r="AT687" s="210" t="s">
        <v>112</v>
      </c>
      <c r="AU687" s="210" t="s">
        <v>82</v>
      </c>
      <c r="AY687" s="20" t="s">
        <v>111</v>
      </c>
      <c r="BE687" s="211">
        <f>IF(N687="základní",J687,0)</f>
        <v>0</v>
      </c>
      <c r="BF687" s="211">
        <f>IF(N687="snížená",J687,0)</f>
        <v>0</v>
      </c>
      <c r="BG687" s="211">
        <f>IF(N687="zákl. přenesená",J687,0)</f>
        <v>0</v>
      </c>
      <c r="BH687" s="211">
        <f>IF(N687="sníž. přenesená",J687,0)</f>
        <v>0</v>
      </c>
      <c r="BI687" s="211">
        <f>IF(N687="nulová",J687,0)</f>
        <v>0</v>
      </c>
      <c r="BJ687" s="20" t="s">
        <v>80</v>
      </c>
      <c r="BK687" s="211">
        <f>ROUND(I687*H687,2)</f>
        <v>0</v>
      </c>
      <c r="BL687" s="20" t="s">
        <v>299</v>
      </c>
      <c r="BM687" s="210" t="s">
        <v>671</v>
      </c>
    </row>
    <row r="688" s="2" customFormat="1">
      <c r="A688" s="41"/>
      <c r="B688" s="42"/>
      <c r="C688" s="43"/>
      <c r="D688" s="212" t="s">
        <v>119</v>
      </c>
      <c r="E688" s="43"/>
      <c r="F688" s="213" t="s">
        <v>672</v>
      </c>
      <c r="G688" s="43"/>
      <c r="H688" s="43"/>
      <c r="I688" s="214"/>
      <c r="J688" s="43"/>
      <c r="K688" s="43"/>
      <c r="L688" s="47"/>
      <c r="M688" s="215"/>
      <c r="N688" s="216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119</v>
      </c>
      <c r="AU688" s="20" t="s">
        <v>82</v>
      </c>
    </row>
    <row r="689" s="11" customFormat="1" ht="22.8" customHeight="1">
      <c r="A689" s="11"/>
      <c r="B689" s="185"/>
      <c r="C689" s="186"/>
      <c r="D689" s="187" t="s">
        <v>71</v>
      </c>
      <c r="E689" s="227" t="s">
        <v>673</v>
      </c>
      <c r="F689" s="227" t="s">
        <v>674</v>
      </c>
      <c r="G689" s="186"/>
      <c r="H689" s="186"/>
      <c r="I689" s="189"/>
      <c r="J689" s="228">
        <f>BK689</f>
        <v>0</v>
      </c>
      <c r="K689" s="186"/>
      <c r="L689" s="191"/>
      <c r="M689" s="192"/>
      <c r="N689" s="193"/>
      <c r="O689" s="193"/>
      <c r="P689" s="194">
        <f>SUM(P690:P842)</f>
        <v>0</v>
      </c>
      <c r="Q689" s="193"/>
      <c r="R689" s="194">
        <f>SUM(R690:R842)</f>
        <v>0.79864804000000011</v>
      </c>
      <c r="S689" s="193"/>
      <c r="T689" s="195">
        <f>SUM(T690:T842)</f>
        <v>0</v>
      </c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R689" s="196" t="s">
        <v>82</v>
      </c>
      <c r="AT689" s="197" t="s">
        <v>71</v>
      </c>
      <c r="AU689" s="197" t="s">
        <v>80</v>
      </c>
      <c r="AY689" s="196" t="s">
        <v>111</v>
      </c>
      <c r="BK689" s="198">
        <f>SUM(BK690:BK842)</f>
        <v>0</v>
      </c>
    </row>
    <row r="690" s="2" customFormat="1" ht="16.5" customHeight="1">
      <c r="A690" s="41"/>
      <c r="B690" s="42"/>
      <c r="C690" s="199" t="s">
        <v>492</v>
      </c>
      <c r="D690" s="199" t="s">
        <v>112</v>
      </c>
      <c r="E690" s="200" t="s">
        <v>675</v>
      </c>
      <c r="F690" s="201" t="s">
        <v>676</v>
      </c>
      <c r="G690" s="202" t="s">
        <v>182</v>
      </c>
      <c r="H690" s="203">
        <v>644.07100000000003</v>
      </c>
      <c r="I690" s="204"/>
      <c r="J690" s="205">
        <f>ROUND(I690*H690,2)</f>
        <v>0</v>
      </c>
      <c r="K690" s="201" t="s">
        <v>116</v>
      </c>
      <c r="L690" s="47"/>
      <c r="M690" s="206" t="s">
        <v>19</v>
      </c>
      <c r="N690" s="207" t="s">
        <v>43</v>
      </c>
      <c r="O690" s="87"/>
      <c r="P690" s="208">
        <f>O690*H690</f>
        <v>0</v>
      </c>
      <c r="Q690" s="208">
        <v>0.00021000000000000001</v>
      </c>
      <c r="R690" s="208">
        <f>Q690*H690</f>
        <v>0.13525491000000001</v>
      </c>
      <c r="S690" s="208">
        <v>0</v>
      </c>
      <c r="T690" s="209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0" t="s">
        <v>299</v>
      </c>
      <c r="AT690" s="210" t="s">
        <v>112</v>
      </c>
      <c r="AU690" s="210" t="s">
        <v>82</v>
      </c>
      <c r="AY690" s="20" t="s">
        <v>111</v>
      </c>
      <c r="BE690" s="211">
        <f>IF(N690="základní",J690,0)</f>
        <v>0</v>
      </c>
      <c r="BF690" s="211">
        <f>IF(N690="snížená",J690,0)</f>
        <v>0</v>
      </c>
      <c r="BG690" s="211">
        <f>IF(N690="zákl. přenesená",J690,0)</f>
        <v>0</v>
      </c>
      <c r="BH690" s="211">
        <f>IF(N690="sníž. přenesená",J690,0)</f>
        <v>0</v>
      </c>
      <c r="BI690" s="211">
        <f>IF(N690="nulová",J690,0)</f>
        <v>0</v>
      </c>
      <c r="BJ690" s="20" t="s">
        <v>80</v>
      </c>
      <c r="BK690" s="211">
        <f>ROUND(I690*H690,2)</f>
        <v>0</v>
      </c>
      <c r="BL690" s="20" t="s">
        <v>299</v>
      </c>
      <c r="BM690" s="210" t="s">
        <v>677</v>
      </c>
    </row>
    <row r="691" s="2" customFormat="1">
      <c r="A691" s="41"/>
      <c r="B691" s="42"/>
      <c r="C691" s="43"/>
      <c r="D691" s="212" t="s">
        <v>119</v>
      </c>
      <c r="E691" s="43"/>
      <c r="F691" s="213" t="s">
        <v>678</v>
      </c>
      <c r="G691" s="43"/>
      <c r="H691" s="43"/>
      <c r="I691" s="214"/>
      <c r="J691" s="43"/>
      <c r="K691" s="43"/>
      <c r="L691" s="47"/>
      <c r="M691" s="215"/>
      <c r="N691" s="216"/>
      <c r="O691" s="87"/>
      <c r="P691" s="87"/>
      <c r="Q691" s="87"/>
      <c r="R691" s="87"/>
      <c r="S691" s="87"/>
      <c r="T691" s="88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20" t="s">
        <v>119</v>
      </c>
      <c r="AU691" s="20" t="s">
        <v>82</v>
      </c>
    </row>
    <row r="692" s="2" customFormat="1" ht="24.15" customHeight="1">
      <c r="A692" s="41"/>
      <c r="B692" s="42"/>
      <c r="C692" s="199" t="s">
        <v>679</v>
      </c>
      <c r="D692" s="199" t="s">
        <v>112</v>
      </c>
      <c r="E692" s="200" t="s">
        <v>680</v>
      </c>
      <c r="F692" s="201" t="s">
        <v>681</v>
      </c>
      <c r="G692" s="202" t="s">
        <v>182</v>
      </c>
      <c r="H692" s="203">
        <v>30.5</v>
      </c>
      <c r="I692" s="204"/>
      <c r="J692" s="205">
        <f>ROUND(I692*H692,2)</f>
        <v>0</v>
      </c>
      <c r="K692" s="201" t="s">
        <v>116</v>
      </c>
      <c r="L692" s="47"/>
      <c r="M692" s="206" t="s">
        <v>19</v>
      </c>
      <c r="N692" s="207" t="s">
        <v>43</v>
      </c>
      <c r="O692" s="87"/>
      <c r="P692" s="208">
        <f>O692*H692</f>
        <v>0</v>
      </c>
      <c r="Q692" s="208">
        <v>0</v>
      </c>
      <c r="R692" s="208">
        <f>Q692*H692</f>
        <v>0</v>
      </c>
      <c r="S692" s="208">
        <v>0</v>
      </c>
      <c r="T692" s="209">
        <f>S692*H692</f>
        <v>0</v>
      </c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R692" s="210" t="s">
        <v>130</v>
      </c>
      <c r="AT692" s="210" t="s">
        <v>112</v>
      </c>
      <c r="AU692" s="210" t="s">
        <v>82</v>
      </c>
      <c r="AY692" s="20" t="s">
        <v>111</v>
      </c>
      <c r="BE692" s="211">
        <f>IF(N692="základní",J692,0)</f>
        <v>0</v>
      </c>
      <c r="BF692" s="211">
        <f>IF(N692="snížená",J692,0)</f>
        <v>0</v>
      </c>
      <c r="BG692" s="211">
        <f>IF(N692="zákl. přenesená",J692,0)</f>
        <v>0</v>
      </c>
      <c r="BH692" s="211">
        <f>IF(N692="sníž. přenesená",J692,0)</f>
        <v>0</v>
      </c>
      <c r="BI692" s="211">
        <f>IF(N692="nulová",J692,0)</f>
        <v>0</v>
      </c>
      <c r="BJ692" s="20" t="s">
        <v>80</v>
      </c>
      <c r="BK692" s="211">
        <f>ROUND(I692*H692,2)</f>
        <v>0</v>
      </c>
      <c r="BL692" s="20" t="s">
        <v>130</v>
      </c>
      <c r="BM692" s="210" t="s">
        <v>405</v>
      </c>
    </row>
    <row r="693" s="2" customFormat="1">
      <c r="A693" s="41"/>
      <c r="B693" s="42"/>
      <c r="C693" s="43"/>
      <c r="D693" s="212" t="s">
        <v>119</v>
      </c>
      <c r="E693" s="43"/>
      <c r="F693" s="213" t="s">
        <v>682</v>
      </c>
      <c r="G693" s="43"/>
      <c r="H693" s="43"/>
      <c r="I693" s="214"/>
      <c r="J693" s="43"/>
      <c r="K693" s="43"/>
      <c r="L693" s="47"/>
      <c r="M693" s="215"/>
      <c r="N693" s="216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119</v>
      </c>
      <c r="AU693" s="20" t="s">
        <v>82</v>
      </c>
    </row>
    <row r="694" s="2" customFormat="1" ht="24.15" customHeight="1">
      <c r="A694" s="41"/>
      <c r="B694" s="42"/>
      <c r="C694" s="199" t="s">
        <v>497</v>
      </c>
      <c r="D694" s="199" t="s">
        <v>112</v>
      </c>
      <c r="E694" s="200" t="s">
        <v>683</v>
      </c>
      <c r="F694" s="201" t="s">
        <v>684</v>
      </c>
      <c r="G694" s="202" t="s">
        <v>182</v>
      </c>
      <c r="H694" s="203">
        <v>644.07100000000003</v>
      </c>
      <c r="I694" s="204"/>
      <c r="J694" s="205">
        <f>ROUND(I694*H694,2)</f>
        <v>0</v>
      </c>
      <c r="K694" s="201" t="s">
        <v>116</v>
      </c>
      <c r="L694" s="47"/>
      <c r="M694" s="206" t="s">
        <v>19</v>
      </c>
      <c r="N694" s="207" t="s">
        <v>43</v>
      </c>
      <c r="O694" s="87"/>
      <c r="P694" s="208">
        <f>O694*H694</f>
        <v>0</v>
      </c>
      <c r="Q694" s="208">
        <v>0</v>
      </c>
      <c r="R694" s="208">
        <f>Q694*H694</f>
        <v>0</v>
      </c>
      <c r="S694" s="208">
        <v>0</v>
      </c>
      <c r="T694" s="209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0" t="s">
        <v>299</v>
      </c>
      <c r="AT694" s="210" t="s">
        <v>112</v>
      </c>
      <c r="AU694" s="210" t="s">
        <v>82</v>
      </c>
      <c r="AY694" s="20" t="s">
        <v>111</v>
      </c>
      <c r="BE694" s="211">
        <f>IF(N694="základní",J694,0)</f>
        <v>0</v>
      </c>
      <c r="BF694" s="211">
        <f>IF(N694="snížená",J694,0)</f>
        <v>0</v>
      </c>
      <c r="BG694" s="211">
        <f>IF(N694="zákl. přenesená",J694,0)</f>
        <v>0</v>
      </c>
      <c r="BH694" s="211">
        <f>IF(N694="sníž. přenesená",J694,0)</f>
        <v>0</v>
      </c>
      <c r="BI694" s="211">
        <f>IF(N694="nulová",J694,0)</f>
        <v>0</v>
      </c>
      <c r="BJ694" s="20" t="s">
        <v>80</v>
      </c>
      <c r="BK694" s="211">
        <f>ROUND(I694*H694,2)</f>
        <v>0</v>
      </c>
      <c r="BL694" s="20" t="s">
        <v>299</v>
      </c>
      <c r="BM694" s="210" t="s">
        <v>346</v>
      </c>
    </row>
    <row r="695" s="2" customFormat="1">
      <c r="A695" s="41"/>
      <c r="B695" s="42"/>
      <c r="C695" s="43"/>
      <c r="D695" s="212" t="s">
        <v>119</v>
      </c>
      <c r="E695" s="43"/>
      <c r="F695" s="213" t="s">
        <v>685</v>
      </c>
      <c r="G695" s="43"/>
      <c r="H695" s="43"/>
      <c r="I695" s="214"/>
      <c r="J695" s="43"/>
      <c r="K695" s="43"/>
      <c r="L695" s="47"/>
      <c r="M695" s="215"/>
      <c r="N695" s="216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119</v>
      </c>
      <c r="AU695" s="20" t="s">
        <v>82</v>
      </c>
    </row>
    <row r="696" s="14" customFormat="1">
      <c r="A696" s="14"/>
      <c r="B696" s="240"/>
      <c r="C696" s="241"/>
      <c r="D696" s="231" t="s">
        <v>168</v>
      </c>
      <c r="E696" s="242" t="s">
        <v>19</v>
      </c>
      <c r="F696" s="243" t="s">
        <v>254</v>
      </c>
      <c r="G696" s="241"/>
      <c r="H696" s="244">
        <v>223.398</v>
      </c>
      <c r="I696" s="245"/>
      <c r="J696" s="241"/>
      <c r="K696" s="241"/>
      <c r="L696" s="246"/>
      <c r="M696" s="247"/>
      <c r="N696" s="248"/>
      <c r="O696" s="248"/>
      <c r="P696" s="248"/>
      <c r="Q696" s="248"/>
      <c r="R696" s="248"/>
      <c r="S696" s="248"/>
      <c r="T696" s="24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0" t="s">
        <v>168</v>
      </c>
      <c r="AU696" s="250" t="s">
        <v>82</v>
      </c>
      <c r="AV696" s="14" t="s">
        <v>82</v>
      </c>
      <c r="AW696" s="14" t="s">
        <v>33</v>
      </c>
      <c r="AX696" s="14" t="s">
        <v>72</v>
      </c>
      <c r="AY696" s="250" t="s">
        <v>111</v>
      </c>
    </row>
    <row r="697" s="14" customFormat="1">
      <c r="A697" s="14"/>
      <c r="B697" s="240"/>
      <c r="C697" s="241"/>
      <c r="D697" s="231" t="s">
        <v>168</v>
      </c>
      <c r="E697" s="242" t="s">
        <v>19</v>
      </c>
      <c r="F697" s="243" t="s">
        <v>201</v>
      </c>
      <c r="G697" s="241"/>
      <c r="H697" s="244">
        <v>0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168</v>
      </c>
      <c r="AU697" s="250" t="s">
        <v>82</v>
      </c>
      <c r="AV697" s="14" t="s">
        <v>82</v>
      </c>
      <c r="AW697" s="14" t="s">
        <v>33</v>
      </c>
      <c r="AX697" s="14" t="s">
        <v>72</v>
      </c>
      <c r="AY697" s="250" t="s">
        <v>111</v>
      </c>
    </row>
    <row r="698" s="14" customFormat="1">
      <c r="A698" s="14"/>
      <c r="B698" s="240"/>
      <c r="C698" s="241"/>
      <c r="D698" s="231" t="s">
        <v>168</v>
      </c>
      <c r="E698" s="242" t="s">
        <v>19</v>
      </c>
      <c r="F698" s="243" t="s">
        <v>255</v>
      </c>
      <c r="G698" s="241"/>
      <c r="H698" s="244">
        <v>-22.050000000000001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0" t="s">
        <v>168</v>
      </c>
      <c r="AU698" s="250" t="s">
        <v>82</v>
      </c>
      <c r="AV698" s="14" t="s">
        <v>82</v>
      </c>
      <c r="AW698" s="14" t="s">
        <v>33</v>
      </c>
      <c r="AX698" s="14" t="s">
        <v>72</v>
      </c>
      <c r="AY698" s="250" t="s">
        <v>111</v>
      </c>
    </row>
    <row r="699" s="14" customFormat="1">
      <c r="A699" s="14"/>
      <c r="B699" s="240"/>
      <c r="C699" s="241"/>
      <c r="D699" s="231" t="s">
        <v>168</v>
      </c>
      <c r="E699" s="242" t="s">
        <v>19</v>
      </c>
      <c r="F699" s="243" t="s">
        <v>256</v>
      </c>
      <c r="G699" s="241"/>
      <c r="H699" s="244">
        <v>-18.48</v>
      </c>
      <c r="I699" s="245"/>
      <c r="J699" s="241"/>
      <c r="K699" s="241"/>
      <c r="L699" s="246"/>
      <c r="M699" s="247"/>
      <c r="N699" s="248"/>
      <c r="O699" s="248"/>
      <c r="P699" s="248"/>
      <c r="Q699" s="248"/>
      <c r="R699" s="248"/>
      <c r="S699" s="248"/>
      <c r="T699" s="249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0" t="s">
        <v>168</v>
      </c>
      <c r="AU699" s="250" t="s">
        <v>82</v>
      </c>
      <c r="AV699" s="14" t="s">
        <v>82</v>
      </c>
      <c r="AW699" s="14" t="s">
        <v>33</v>
      </c>
      <c r="AX699" s="14" t="s">
        <v>72</v>
      </c>
      <c r="AY699" s="250" t="s">
        <v>111</v>
      </c>
    </row>
    <row r="700" s="14" customFormat="1">
      <c r="A700" s="14"/>
      <c r="B700" s="240"/>
      <c r="C700" s="241"/>
      <c r="D700" s="231" t="s">
        <v>168</v>
      </c>
      <c r="E700" s="242" t="s">
        <v>19</v>
      </c>
      <c r="F700" s="243" t="s">
        <v>257</v>
      </c>
      <c r="G700" s="241"/>
      <c r="H700" s="244">
        <v>-26.422000000000001</v>
      </c>
      <c r="I700" s="245"/>
      <c r="J700" s="241"/>
      <c r="K700" s="241"/>
      <c r="L700" s="246"/>
      <c r="M700" s="247"/>
      <c r="N700" s="248"/>
      <c r="O700" s="248"/>
      <c r="P700" s="248"/>
      <c r="Q700" s="248"/>
      <c r="R700" s="248"/>
      <c r="S700" s="248"/>
      <c r="T700" s="249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0" t="s">
        <v>168</v>
      </c>
      <c r="AU700" s="250" t="s">
        <v>82</v>
      </c>
      <c r="AV700" s="14" t="s">
        <v>82</v>
      </c>
      <c r="AW700" s="14" t="s">
        <v>33</v>
      </c>
      <c r="AX700" s="14" t="s">
        <v>72</v>
      </c>
      <c r="AY700" s="250" t="s">
        <v>111</v>
      </c>
    </row>
    <row r="701" s="14" customFormat="1">
      <c r="A701" s="14"/>
      <c r="B701" s="240"/>
      <c r="C701" s="241"/>
      <c r="D701" s="231" t="s">
        <v>168</v>
      </c>
      <c r="E701" s="242" t="s">
        <v>19</v>
      </c>
      <c r="F701" s="243" t="s">
        <v>201</v>
      </c>
      <c r="G701" s="241"/>
      <c r="H701" s="244">
        <v>0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0" t="s">
        <v>168</v>
      </c>
      <c r="AU701" s="250" t="s">
        <v>82</v>
      </c>
      <c r="AV701" s="14" t="s">
        <v>82</v>
      </c>
      <c r="AW701" s="14" t="s">
        <v>33</v>
      </c>
      <c r="AX701" s="14" t="s">
        <v>72</v>
      </c>
      <c r="AY701" s="250" t="s">
        <v>111</v>
      </c>
    </row>
    <row r="702" s="14" customFormat="1">
      <c r="A702" s="14"/>
      <c r="B702" s="240"/>
      <c r="C702" s="241"/>
      <c r="D702" s="231" t="s">
        <v>168</v>
      </c>
      <c r="E702" s="242" t="s">
        <v>19</v>
      </c>
      <c r="F702" s="243" t="s">
        <v>258</v>
      </c>
      <c r="G702" s="241"/>
      <c r="H702" s="244">
        <v>-8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168</v>
      </c>
      <c r="AU702" s="250" t="s">
        <v>82</v>
      </c>
      <c r="AV702" s="14" t="s">
        <v>82</v>
      </c>
      <c r="AW702" s="14" t="s">
        <v>33</v>
      </c>
      <c r="AX702" s="14" t="s">
        <v>72</v>
      </c>
      <c r="AY702" s="250" t="s">
        <v>111</v>
      </c>
    </row>
    <row r="703" s="14" customFormat="1">
      <c r="A703" s="14"/>
      <c r="B703" s="240"/>
      <c r="C703" s="241"/>
      <c r="D703" s="231" t="s">
        <v>168</v>
      </c>
      <c r="E703" s="242" t="s">
        <v>19</v>
      </c>
      <c r="F703" s="243" t="s">
        <v>259</v>
      </c>
      <c r="G703" s="241"/>
      <c r="H703" s="244">
        <v>-5.2999999999999998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0" t="s">
        <v>168</v>
      </c>
      <c r="AU703" s="250" t="s">
        <v>82</v>
      </c>
      <c r="AV703" s="14" t="s">
        <v>82</v>
      </c>
      <c r="AW703" s="14" t="s">
        <v>33</v>
      </c>
      <c r="AX703" s="14" t="s">
        <v>72</v>
      </c>
      <c r="AY703" s="250" t="s">
        <v>111</v>
      </c>
    </row>
    <row r="704" s="14" customFormat="1">
      <c r="A704" s="14"/>
      <c r="B704" s="240"/>
      <c r="C704" s="241"/>
      <c r="D704" s="231" t="s">
        <v>168</v>
      </c>
      <c r="E704" s="242" t="s">
        <v>19</v>
      </c>
      <c r="F704" s="243" t="s">
        <v>260</v>
      </c>
      <c r="G704" s="241"/>
      <c r="H704" s="244">
        <v>-7.2000000000000002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0" t="s">
        <v>168</v>
      </c>
      <c r="AU704" s="250" t="s">
        <v>82</v>
      </c>
      <c r="AV704" s="14" t="s">
        <v>82</v>
      </c>
      <c r="AW704" s="14" t="s">
        <v>33</v>
      </c>
      <c r="AX704" s="14" t="s">
        <v>72</v>
      </c>
      <c r="AY704" s="250" t="s">
        <v>111</v>
      </c>
    </row>
    <row r="705" s="14" customFormat="1">
      <c r="A705" s="14"/>
      <c r="B705" s="240"/>
      <c r="C705" s="241"/>
      <c r="D705" s="231" t="s">
        <v>168</v>
      </c>
      <c r="E705" s="242" t="s">
        <v>19</v>
      </c>
      <c r="F705" s="243" t="s">
        <v>261</v>
      </c>
      <c r="G705" s="241"/>
      <c r="H705" s="244">
        <v>-13.44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168</v>
      </c>
      <c r="AU705" s="250" t="s">
        <v>82</v>
      </c>
      <c r="AV705" s="14" t="s">
        <v>82</v>
      </c>
      <c r="AW705" s="14" t="s">
        <v>33</v>
      </c>
      <c r="AX705" s="14" t="s">
        <v>72</v>
      </c>
      <c r="AY705" s="250" t="s">
        <v>111</v>
      </c>
    </row>
    <row r="706" s="14" customFormat="1">
      <c r="A706" s="14"/>
      <c r="B706" s="240"/>
      <c r="C706" s="241"/>
      <c r="D706" s="231" t="s">
        <v>168</v>
      </c>
      <c r="E706" s="242" t="s">
        <v>19</v>
      </c>
      <c r="F706" s="243" t="s">
        <v>262</v>
      </c>
      <c r="G706" s="241"/>
      <c r="H706" s="244">
        <v>-1.962</v>
      </c>
      <c r="I706" s="245"/>
      <c r="J706" s="241"/>
      <c r="K706" s="241"/>
      <c r="L706" s="246"/>
      <c r="M706" s="247"/>
      <c r="N706" s="248"/>
      <c r="O706" s="248"/>
      <c r="P706" s="248"/>
      <c r="Q706" s="248"/>
      <c r="R706" s="248"/>
      <c r="S706" s="248"/>
      <c r="T706" s="24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0" t="s">
        <v>168</v>
      </c>
      <c r="AU706" s="250" t="s">
        <v>82</v>
      </c>
      <c r="AV706" s="14" t="s">
        <v>82</v>
      </c>
      <c r="AW706" s="14" t="s">
        <v>33</v>
      </c>
      <c r="AX706" s="14" t="s">
        <v>72</v>
      </c>
      <c r="AY706" s="250" t="s">
        <v>111</v>
      </c>
    </row>
    <row r="707" s="14" customFormat="1">
      <c r="A707" s="14"/>
      <c r="B707" s="240"/>
      <c r="C707" s="241"/>
      <c r="D707" s="231" t="s">
        <v>168</v>
      </c>
      <c r="E707" s="242" t="s">
        <v>19</v>
      </c>
      <c r="F707" s="243" t="s">
        <v>201</v>
      </c>
      <c r="G707" s="241"/>
      <c r="H707" s="244">
        <v>0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0" t="s">
        <v>168</v>
      </c>
      <c r="AU707" s="250" t="s">
        <v>82</v>
      </c>
      <c r="AV707" s="14" t="s">
        <v>82</v>
      </c>
      <c r="AW707" s="14" t="s">
        <v>33</v>
      </c>
      <c r="AX707" s="14" t="s">
        <v>72</v>
      </c>
      <c r="AY707" s="250" t="s">
        <v>111</v>
      </c>
    </row>
    <row r="708" s="15" customFormat="1">
      <c r="A708" s="15"/>
      <c r="B708" s="251"/>
      <c r="C708" s="252"/>
      <c r="D708" s="231" t="s">
        <v>168</v>
      </c>
      <c r="E708" s="253" t="s">
        <v>19</v>
      </c>
      <c r="F708" s="254" t="s">
        <v>207</v>
      </c>
      <c r="G708" s="252"/>
      <c r="H708" s="255">
        <v>120.544</v>
      </c>
      <c r="I708" s="256"/>
      <c r="J708" s="252"/>
      <c r="K708" s="252"/>
      <c r="L708" s="257"/>
      <c r="M708" s="258"/>
      <c r="N708" s="259"/>
      <c r="O708" s="259"/>
      <c r="P708" s="259"/>
      <c r="Q708" s="259"/>
      <c r="R708" s="259"/>
      <c r="S708" s="259"/>
      <c r="T708" s="260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1" t="s">
        <v>168</v>
      </c>
      <c r="AU708" s="261" t="s">
        <v>82</v>
      </c>
      <c r="AV708" s="15" t="s">
        <v>125</v>
      </c>
      <c r="AW708" s="15" t="s">
        <v>33</v>
      </c>
      <c r="AX708" s="15" t="s">
        <v>72</v>
      </c>
      <c r="AY708" s="261" t="s">
        <v>111</v>
      </c>
    </row>
    <row r="709" s="14" customFormat="1">
      <c r="A709" s="14"/>
      <c r="B709" s="240"/>
      <c r="C709" s="241"/>
      <c r="D709" s="231" t="s">
        <v>168</v>
      </c>
      <c r="E709" s="242" t="s">
        <v>19</v>
      </c>
      <c r="F709" s="243" t="s">
        <v>201</v>
      </c>
      <c r="G709" s="241"/>
      <c r="H709" s="244">
        <v>0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168</v>
      </c>
      <c r="AU709" s="250" t="s">
        <v>82</v>
      </c>
      <c r="AV709" s="14" t="s">
        <v>82</v>
      </c>
      <c r="AW709" s="14" t="s">
        <v>33</v>
      </c>
      <c r="AX709" s="14" t="s">
        <v>72</v>
      </c>
      <c r="AY709" s="250" t="s">
        <v>111</v>
      </c>
    </row>
    <row r="710" s="14" customFormat="1">
      <c r="A710" s="14"/>
      <c r="B710" s="240"/>
      <c r="C710" s="241"/>
      <c r="D710" s="231" t="s">
        <v>168</v>
      </c>
      <c r="E710" s="242" t="s">
        <v>19</v>
      </c>
      <c r="F710" s="243" t="s">
        <v>263</v>
      </c>
      <c r="G710" s="241"/>
      <c r="H710" s="244">
        <v>167.09800000000001</v>
      </c>
      <c r="I710" s="245"/>
      <c r="J710" s="241"/>
      <c r="K710" s="241"/>
      <c r="L710" s="246"/>
      <c r="M710" s="247"/>
      <c r="N710" s="248"/>
      <c r="O710" s="248"/>
      <c r="P710" s="248"/>
      <c r="Q710" s="248"/>
      <c r="R710" s="248"/>
      <c r="S710" s="248"/>
      <c r="T710" s="249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0" t="s">
        <v>168</v>
      </c>
      <c r="AU710" s="250" t="s">
        <v>82</v>
      </c>
      <c r="AV710" s="14" t="s">
        <v>82</v>
      </c>
      <c r="AW710" s="14" t="s">
        <v>33</v>
      </c>
      <c r="AX710" s="14" t="s">
        <v>72</v>
      </c>
      <c r="AY710" s="250" t="s">
        <v>111</v>
      </c>
    </row>
    <row r="711" s="14" customFormat="1">
      <c r="A711" s="14"/>
      <c r="B711" s="240"/>
      <c r="C711" s="241"/>
      <c r="D711" s="231" t="s">
        <v>168</v>
      </c>
      <c r="E711" s="242" t="s">
        <v>19</v>
      </c>
      <c r="F711" s="243" t="s">
        <v>201</v>
      </c>
      <c r="G711" s="241"/>
      <c r="H711" s="244">
        <v>0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0" t="s">
        <v>168</v>
      </c>
      <c r="AU711" s="250" t="s">
        <v>82</v>
      </c>
      <c r="AV711" s="14" t="s">
        <v>82</v>
      </c>
      <c r="AW711" s="14" t="s">
        <v>33</v>
      </c>
      <c r="AX711" s="14" t="s">
        <v>72</v>
      </c>
      <c r="AY711" s="250" t="s">
        <v>111</v>
      </c>
    </row>
    <row r="712" s="14" customFormat="1">
      <c r="A712" s="14"/>
      <c r="B712" s="240"/>
      <c r="C712" s="241"/>
      <c r="D712" s="231" t="s">
        <v>168</v>
      </c>
      <c r="E712" s="242" t="s">
        <v>19</v>
      </c>
      <c r="F712" s="243" t="s">
        <v>264</v>
      </c>
      <c r="G712" s="241"/>
      <c r="H712" s="244">
        <v>-15.799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0" t="s">
        <v>168</v>
      </c>
      <c r="AU712" s="250" t="s">
        <v>82</v>
      </c>
      <c r="AV712" s="14" t="s">
        <v>82</v>
      </c>
      <c r="AW712" s="14" t="s">
        <v>33</v>
      </c>
      <c r="AX712" s="14" t="s">
        <v>72</v>
      </c>
      <c r="AY712" s="250" t="s">
        <v>111</v>
      </c>
    </row>
    <row r="713" s="14" customFormat="1">
      <c r="A713" s="14"/>
      <c r="B713" s="240"/>
      <c r="C713" s="241"/>
      <c r="D713" s="231" t="s">
        <v>168</v>
      </c>
      <c r="E713" s="242" t="s">
        <v>19</v>
      </c>
      <c r="F713" s="243" t="s">
        <v>265</v>
      </c>
      <c r="G713" s="241"/>
      <c r="H713" s="244">
        <v>-17.372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0" t="s">
        <v>168</v>
      </c>
      <c r="AU713" s="250" t="s">
        <v>82</v>
      </c>
      <c r="AV713" s="14" t="s">
        <v>82</v>
      </c>
      <c r="AW713" s="14" t="s">
        <v>33</v>
      </c>
      <c r="AX713" s="14" t="s">
        <v>72</v>
      </c>
      <c r="AY713" s="250" t="s">
        <v>111</v>
      </c>
    </row>
    <row r="714" s="14" customFormat="1">
      <c r="A714" s="14"/>
      <c r="B714" s="240"/>
      <c r="C714" s="241"/>
      <c r="D714" s="231" t="s">
        <v>168</v>
      </c>
      <c r="E714" s="242" t="s">
        <v>19</v>
      </c>
      <c r="F714" s="243" t="s">
        <v>201</v>
      </c>
      <c r="G714" s="241"/>
      <c r="H714" s="244">
        <v>0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0" t="s">
        <v>168</v>
      </c>
      <c r="AU714" s="250" t="s">
        <v>82</v>
      </c>
      <c r="AV714" s="14" t="s">
        <v>82</v>
      </c>
      <c r="AW714" s="14" t="s">
        <v>33</v>
      </c>
      <c r="AX714" s="14" t="s">
        <v>72</v>
      </c>
      <c r="AY714" s="250" t="s">
        <v>111</v>
      </c>
    </row>
    <row r="715" s="14" customFormat="1">
      <c r="A715" s="14"/>
      <c r="B715" s="240"/>
      <c r="C715" s="241"/>
      <c r="D715" s="231" t="s">
        <v>168</v>
      </c>
      <c r="E715" s="242" t="s">
        <v>19</v>
      </c>
      <c r="F715" s="243" t="s">
        <v>266</v>
      </c>
      <c r="G715" s="241"/>
      <c r="H715" s="244">
        <v>-2.3999999999999999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168</v>
      </c>
      <c r="AU715" s="250" t="s">
        <v>82</v>
      </c>
      <c r="AV715" s="14" t="s">
        <v>82</v>
      </c>
      <c r="AW715" s="14" t="s">
        <v>33</v>
      </c>
      <c r="AX715" s="14" t="s">
        <v>72</v>
      </c>
      <c r="AY715" s="250" t="s">
        <v>111</v>
      </c>
    </row>
    <row r="716" s="14" customFormat="1">
      <c r="A716" s="14"/>
      <c r="B716" s="240"/>
      <c r="C716" s="241"/>
      <c r="D716" s="231" t="s">
        <v>168</v>
      </c>
      <c r="E716" s="242" t="s">
        <v>19</v>
      </c>
      <c r="F716" s="243" t="s">
        <v>267</v>
      </c>
      <c r="G716" s="241"/>
      <c r="H716" s="244">
        <v>-3.3999999999999999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0" t="s">
        <v>168</v>
      </c>
      <c r="AU716" s="250" t="s">
        <v>82</v>
      </c>
      <c r="AV716" s="14" t="s">
        <v>82</v>
      </c>
      <c r="AW716" s="14" t="s">
        <v>33</v>
      </c>
      <c r="AX716" s="14" t="s">
        <v>72</v>
      </c>
      <c r="AY716" s="250" t="s">
        <v>111</v>
      </c>
    </row>
    <row r="717" s="14" customFormat="1">
      <c r="A717" s="14"/>
      <c r="B717" s="240"/>
      <c r="C717" s="241"/>
      <c r="D717" s="231" t="s">
        <v>168</v>
      </c>
      <c r="E717" s="242" t="s">
        <v>19</v>
      </c>
      <c r="F717" s="243" t="s">
        <v>268</v>
      </c>
      <c r="G717" s="241"/>
      <c r="H717" s="244">
        <v>-1.6000000000000001</v>
      </c>
      <c r="I717" s="245"/>
      <c r="J717" s="241"/>
      <c r="K717" s="241"/>
      <c r="L717" s="246"/>
      <c r="M717" s="247"/>
      <c r="N717" s="248"/>
      <c r="O717" s="248"/>
      <c r="P717" s="248"/>
      <c r="Q717" s="248"/>
      <c r="R717" s="248"/>
      <c r="S717" s="248"/>
      <c r="T717" s="249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0" t="s">
        <v>168</v>
      </c>
      <c r="AU717" s="250" t="s">
        <v>82</v>
      </c>
      <c r="AV717" s="14" t="s">
        <v>82</v>
      </c>
      <c r="AW717" s="14" t="s">
        <v>33</v>
      </c>
      <c r="AX717" s="14" t="s">
        <v>72</v>
      </c>
      <c r="AY717" s="250" t="s">
        <v>111</v>
      </c>
    </row>
    <row r="718" s="14" customFormat="1">
      <c r="A718" s="14"/>
      <c r="B718" s="240"/>
      <c r="C718" s="241"/>
      <c r="D718" s="231" t="s">
        <v>168</v>
      </c>
      <c r="E718" s="242" t="s">
        <v>19</v>
      </c>
      <c r="F718" s="243" t="s">
        <v>269</v>
      </c>
      <c r="G718" s="241"/>
      <c r="H718" s="244">
        <v>-0.25</v>
      </c>
      <c r="I718" s="245"/>
      <c r="J718" s="241"/>
      <c r="K718" s="241"/>
      <c r="L718" s="246"/>
      <c r="M718" s="247"/>
      <c r="N718" s="248"/>
      <c r="O718" s="248"/>
      <c r="P718" s="248"/>
      <c r="Q718" s="248"/>
      <c r="R718" s="248"/>
      <c r="S718" s="248"/>
      <c r="T718" s="24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0" t="s">
        <v>168</v>
      </c>
      <c r="AU718" s="250" t="s">
        <v>82</v>
      </c>
      <c r="AV718" s="14" t="s">
        <v>82</v>
      </c>
      <c r="AW718" s="14" t="s">
        <v>33</v>
      </c>
      <c r="AX718" s="14" t="s">
        <v>72</v>
      </c>
      <c r="AY718" s="250" t="s">
        <v>111</v>
      </c>
    </row>
    <row r="719" s="14" customFormat="1">
      <c r="A719" s="14"/>
      <c r="B719" s="240"/>
      <c r="C719" s="241"/>
      <c r="D719" s="231" t="s">
        <v>168</v>
      </c>
      <c r="E719" s="242" t="s">
        <v>19</v>
      </c>
      <c r="F719" s="243" t="s">
        <v>270</v>
      </c>
      <c r="G719" s="241"/>
      <c r="H719" s="244">
        <v>-7.8399999999999999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168</v>
      </c>
      <c r="AU719" s="250" t="s">
        <v>82</v>
      </c>
      <c r="AV719" s="14" t="s">
        <v>82</v>
      </c>
      <c r="AW719" s="14" t="s">
        <v>33</v>
      </c>
      <c r="AX719" s="14" t="s">
        <v>72</v>
      </c>
      <c r="AY719" s="250" t="s">
        <v>111</v>
      </c>
    </row>
    <row r="720" s="14" customFormat="1">
      <c r="A720" s="14"/>
      <c r="B720" s="240"/>
      <c r="C720" s="241"/>
      <c r="D720" s="231" t="s">
        <v>168</v>
      </c>
      <c r="E720" s="242" t="s">
        <v>19</v>
      </c>
      <c r="F720" s="243" t="s">
        <v>271</v>
      </c>
      <c r="G720" s="241"/>
      <c r="H720" s="244">
        <v>-2.7999999999999998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168</v>
      </c>
      <c r="AU720" s="250" t="s">
        <v>82</v>
      </c>
      <c r="AV720" s="14" t="s">
        <v>82</v>
      </c>
      <c r="AW720" s="14" t="s">
        <v>33</v>
      </c>
      <c r="AX720" s="14" t="s">
        <v>72</v>
      </c>
      <c r="AY720" s="250" t="s">
        <v>111</v>
      </c>
    </row>
    <row r="721" s="14" customFormat="1">
      <c r="A721" s="14"/>
      <c r="B721" s="240"/>
      <c r="C721" s="241"/>
      <c r="D721" s="231" t="s">
        <v>168</v>
      </c>
      <c r="E721" s="242" t="s">
        <v>19</v>
      </c>
      <c r="F721" s="243" t="s">
        <v>272</v>
      </c>
      <c r="G721" s="241"/>
      <c r="H721" s="244">
        <v>-13.199999999999999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0" t="s">
        <v>168</v>
      </c>
      <c r="AU721" s="250" t="s">
        <v>82</v>
      </c>
      <c r="AV721" s="14" t="s">
        <v>82</v>
      </c>
      <c r="AW721" s="14" t="s">
        <v>33</v>
      </c>
      <c r="AX721" s="14" t="s">
        <v>72</v>
      </c>
      <c r="AY721" s="250" t="s">
        <v>111</v>
      </c>
    </row>
    <row r="722" s="14" customFormat="1">
      <c r="A722" s="14"/>
      <c r="B722" s="240"/>
      <c r="C722" s="241"/>
      <c r="D722" s="231" t="s">
        <v>168</v>
      </c>
      <c r="E722" s="242" t="s">
        <v>19</v>
      </c>
      <c r="F722" s="243" t="s">
        <v>201</v>
      </c>
      <c r="G722" s="241"/>
      <c r="H722" s="244">
        <v>0</v>
      </c>
      <c r="I722" s="245"/>
      <c r="J722" s="241"/>
      <c r="K722" s="241"/>
      <c r="L722" s="246"/>
      <c r="M722" s="247"/>
      <c r="N722" s="248"/>
      <c r="O722" s="248"/>
      <c r="P722" s="248"/>
      <c r="Q722" s="248"/>
      <c r="R722" s="248"/>
      <c r="S722" s="248"/>
      <c r="T722" s="24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0" t="s">
        <v>168</v>
      </c>
      <c r="AU722" s="250" t="s">
        <v>82</v>
      </c>
      <c r="AV722" s="14" t="s">
        <v>82</v>
      </c>
      <c r="AW722" s="14" t="s">
        <v>33</v>
      </c>
      <c r="AX722" s="14" t="s">
        <v>72</v>
      </c>
      <c r="AY722" s="250" t="s">
        <v>111</v>
      </c>
    </row>
    <row r="723" s="15" customFormat="1">
      <c r="A723" s="15"/>
      <c r="B723" s="251"/>
      <c r="C723" s="252"/>
      <c r="D723" s="231" t="s">
        <v>168</v>
      </c>
      <c r="E723" s="253" t="s">
        <v>19</v>
      </c>
      <c r="F723" s="254" t="s">
        <v>218</v>
      </c>
      <c r="G723" s="252"/>
      <c r="H723" s="255">
        <v>102.437</v>
      </c>
      <c r="I723" s="256"/>
      <c r="J723" s="252"/>
      <c r="K723" s="252"/>
      <c r="L723" s="257"/>
      <c r="M723" s="258"/>
      <c r="N723" s="259"/>
      <c r="O723" s="259"/>
      <c r="P723" s="259"/>
      <c r="Q723" s="259"/>
      <c r="R723" s="259"/>
      <c r="S723" s="259"/>
      <c r="T723" s="260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1" t="s">
        <v>168</v>
      </c>
      <c r="AU723" s="261" t="s">
        <v>82</v>
      </c>
      <c r="AV723" s="15" t="s">
        <v>125</v>
      </c>
      <c r="AW723" s="15" t="s">
        <v>33</v>
      </c>
      <c r="AX723" s="15" t="s">
        <v>72</v>
      </c>
      <c r="AY723" s="261" t="s">
        <v>111</v>
      </c>
    </row>
    <row r="724" s="14" customFormat="1">
      <c r="A724" s="14"/>
      <c r="B724" s="240"/>
      <c r="C724" s="241"/>
      <c r="D724" s="231" t="s">
        <v>168</v>
      </c>
      <c r="E724" s="242" t="s">
        <v>19</v>
      </c>
      <c r="F724" s="243" t="s">
        <v>201</v>
      </c>
      <c r="G724" s="241"/>
      <c r="H724" s="244">
        <v>0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0" t="s">
        <v>168</v>
      </c>
      <c r="AU724" s="250" t="s">
        <v>82</v>
      </c>
      <c r="AV724" s="14" t="s">
        <v>82</v>
      </c>
      <c r="AW724" s="14" t="s">
        <v>33</v>
      </c>
      <c r="AX724" s="14" t="s">
        <v>72</v>
      </c>
      <c r="AY724" s="250" t="s">
        <v>111</v>
      </c>
    </row>
    <row r="725" s="14" customFormat="1">
      <c r="A725" s="14"/>
      <c r="B725" s="240"/>
      <c r="C725" s="241"/>
      <c r="D725" s="231" t="s">
        <v>168</v>
      </c>
      <c r="E725" s="242" t="s">
        <v>19</v>
      </c>
      <c r="F725" s="243" t="s">
        <v>273</v>
      </c>
      <c r="G725" s="241"/>
      <c r="H725" s="244">
        <v>209.214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168</v>
      </c>
      <c r="AU725" s="250" t="s">
        <v>82</v>
      </c>
      <c r="AV725" s="14" t="s">
        <v>82</v>
      </c>
      <c r="AW725" s="14" t="s">
        <v>33</v>
      </c>
      <c r="AX725" s="14" t="s">
        <v>72</v>
      </c>
      <c r="AY725" s="250" t="s">
        <v>111</v>
      </c>
    </row>
    <row r="726" s="14" customFormat="1">
      <c r="A726" s="14"/>
      <c r="B726" s="240"/>
      <c r="C726" s="241"/>
      <c r="D726" s="231" t="s">
        <v>168</v>
      </c>
      <c r="E726" s="242" t="s">
        <v>19</v>
      </c>
      <c r="F726" s="243" t="s">
        <v>201</v>
      </c>
      <c r="G726" s="241"/>
      <c r="H726" s="244">
        <v>0</v>
      </c>
      <c r="I726" s="245"/>
      <c r="J726" s="241"/>
      <c r="K726" s="241"/>
      <c r="L726" s="246"/>
      <c r="M726" s="247"/>
      <c r="N726" s="248"/>
      <c r="O726" s="248"/>
      <c r="P726" s="248"/>
      <c r="Q726" s="248"/>
      <c r="R726" s="248"/>
      <c r="S726" s="248"/>
      <c r="T726" s="24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0" t="s">
        <v>168</v>
      </c>
      <c r="AU726" s="250" t="s">
        <v>82</v>
      </c>
      <c r="AV726" s="14" t="s">
        <v>82</v>
      </c>
      <c r="AW726" s="14" t="s">
        <v>33</v>
      </c>
      <c r="AX726" s="14" t="s">
        <v>72</v>
      </c>
      <c r="AY726" s="250" t="s">
        <v>111</v>
      </c>
    </row>
    <row r="727" s="14" customFormat="1">
      <c r="A727" s="14"/>
      <c r="B727" s="240"/>
      <c r="C727" s="241"/>
      <c r="D727" s="231" t="s">
        <v>168</v>
      </c>
      <c r="E727" s="242" t="s">
        <v>19</v>
      </c>
      <c r="F727" s="243" t="s">
        <v>274</v>
      </c>
      <c r="G727" s="241"/>
      <c r="H727" s="244">
        <v>-8.125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168</v>
      </c>
      <c r="AU727" s="250" t="s">
        <v>82</v>
      </c>
      <c r="AV727" s="14" t="s">
        <v>82</v>
      </c>
      <c r="AW727" s="14" t="s">
        <v>33</v>
      </c>
      <c r="AX727" s="14" t="s">
        <v>72</v>
      </c>
      <c r="AY727" s="250" t="s">
        <v>111</v>
      </c>
    </row>
    <row r="728" s="14" customFormat="1">
      <c r="A728" s="14"/>
      <c r="B728" s="240"/>
      <c r="C728" s="241"/>
      <c r="D728" s="231" t="s">
        <v>168</v>
      </c>
      <c r="E728" s="242" t="s">
        <v>19</v>
      </c>
      <c r="F728" s="243" t="s">
        <v>275</v>
      </c>
      <c r="G728" s="241"/>
      <c r="H728" s="244">
        <v>-6.6399999999999997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168</v>
      </c>
      <c r="AU728" s="250" t="s">
        <v>82</v>
      </c>
      <c r="AV728" s="14" t="s">
        <v>82</v>
      </c>
      <c r="AW728" s="14" t="s">
        <v>33</v>
      </c>
      <c r="AX728" s="14" t="s">
        <v>72</v>
      </c>
      <c r="AY728" s="250" t="s">
        <v>111</v>
      </c>
    </row>
    <row r="729" s="14" customFormat="1">
      <c r="A729" s="14"/>
      <c r="B729" s="240"/>
      <c r="C729" s="241"/>
      <c r="D729" s="231" t="s">
        <v>168</v>
      </c>
      <c r="E729" s="242" t="s">
        <v>19</v>
      </c>
      <c r="F729" s="243" t="s">
        <v>276</v>
      </c>
      <c r="G729" s="241"/>
      <c r="H729" s="244">
        <v>-10.507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0" t="s">
        <v>168</v>
      </c>
      <c r="AU729" s="250" t="s">
        <v>82</v>
      </c>
      <c r="AV729" s="14" t="s">
        <v>82</v>
      </c>
      <c r="AW729" s="14" t="s">
        <v>33</v>
      </c>
      <c r="AX729" s="14" t="s">
        <v>72</v>
      </c>
      <c r="AY729" s="250" t="s">
        <v>111</v>
      </c>
    </row>
    <row r="730" s="14" customFormat="1">
      <c r="A730" s="14"/>
      <c r="B730" s="240"/>
      <c r="C730" s="241"/>
      <c r="D730" s="231" t="s">
        <v>168</v>
      </c>
      <c r="E730" s="242" t="s">
        <v>19</v>
      </c>
      <c r="F730" s="243" t="s">
        <v>201</v>
      </c>
      <c r="G730" s="241"/>
      <c r="H730" s="244">
        <v>0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0" t="s">
        <v>168</v>
      </c>
      <c r="AU730" s="250" t="s">
        <v>82</v>
      </c>
      <c r="AV730" s="14" t="s">
        <v>82</v>
      </c>
      <c r="AW730" s="14" t="s">
        <v>33</v>
      </c>
      <c r="AX730" s="14" t="s">
        <v>72</v>
      </c>
      <c r="AY730" s="250" t="s">
        <v>111</v>
      </c>
    </row>
    <row r="731" s="14" customFormat="1">
      <c r="A731" s="14"/>
      <c r="B731" s="240"/>
      <c r="C731" s="241"/>
      <c r="D731" s="231" t="s">
        <v>168</v>
      </c>
      <c r="E731" s="242" t="s">
        <v>19</v>
      </c>
      <c r="F731" s="243" t="s">
        <v>277</v>
      </c>
      <c r="G731" s="241"/>
      <c r="H731" s="244">
        <v>-2.3999999999999999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168</v>
      </c>
      <c r="AU731" s="250" t="s">
        <v>82</v>
      </c>
      <c r="AV731" s="14" t="s">
        <v>82</v>
      </c>
      <c r="AW731" s="14" t="s">
        <v>33</v>
      </c>
      <c r="AX731" s="14" t="s">
        <v>72</v>
      </c>
      <c r="AY731" s="250" t="s">
        <v>111</v>
      </c>
    </row>
    <row r="732" s="14" customFormat="1">
      <c r="A732" s="14"/>
      <c r="B732" s="240"/>
      <c r="C732" s="241"/>
      <c r="D732" s="231" t="s">
        <v>168</v>
      </c>
      <c r="E732" s="242" t="s">
        <v>19</v>
      </c>
      <c r="F732" s="243" t="s">
        <v>278</v>
      </c>
      <c r="G732" s="241"/>
      <c r="H732" s="244">
        <v>-5.5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168</v>
      </c>
      <c r="AU732" s="250" t="s">
        <v>82</v>
      </c>
      <c r="AV732" s="14" t="s">
        <v>82</v>
      </c>
      <c r="AW732" s="14" t="s">
        <v>33</v>
      </c>
      <c r="AX732" s="14" t="s">
        <v>72</v>
      </c>
      <c r="AY732" s="250" t="s">
        <v>111</v>
      </c>
    </row>
    <row r="733" s="14" customFormat="1">
      <c r="A733" s="14"/>
      <c r="B733" s="240"/>
      <c r="C733" s="241"/>
      <c r="D733" s="231" t="s">
        <v>168</v>
      </c>
      <c r="E733" s="242" t="s">
        <v>19</v>
      </c>
      <c r="F733" s="243" t="s">
        <v>279</v>
      </c>
      <c r="G733" s="241"/>
      <c r="H733" s="244">
        <v>-6.5</v>
      </c>
      <c r="I733" s="245"/>
      <c r="J733" s="241"/>
      <c r="K733" s="241"/>
      <c r="L733" s="246"/>
      <c r="M733" s="247"/>
      <c r="N733" s="248"/>
      <c r="O733" s="248"/>
      <c r="P733" s="248"/>
      <c r="Q733" s="248"/>
      <c r="R733" s="248"/>
      <c r="S733" s="248"/>
      <c r="T733" s="24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0" t="s">
        <v>168</v>
      </c>
      <c r="AU733" s="250" t="s">
        <v>82</v>
      </c>
      <c r="AV733" s="14" t="s">
        <v>82</v>
      </c>
      <c r="AW733" s="14" t="s">
        <v>33</v>
      </c>
      <c r="AX733" s="14" t="s">
        <v>72</v>
      </c>
      <c r="AY733" s="250" t="s">
        <v>111</v>
      </c>
    </row>
    <row r="734" s="14" customFormat="1">
      <c r="A734" s="14"/>
      <c r="B734" s="240"/>
      <c r="C734" s="241"/>
      <c r="D734" s="231" t="s">
        <v>168</v>
      </c>
      <c r="E734" s="242" t="s">
        <v>19</v>
      </c>
      <c r="F734" s="243" t="s">
        <v>280</v>
      </c>
      <c r="G734" s="241"/>
      <c r="H734" s="244">
        <v>-3.2000000000000002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0" t="s">
        <v>168</v>
      </c>
      <c r="AU734" s="250" t="s">
        <v>82</v>
      </c>
      <c r="AV734" s="14" t="s">
        <v>82</v>
      </c>
      <c r="AW734" s="14" t="s">
        <v>33</v>
      </c>
      <c r="AX734" s="14" t="s">
        <v>72</v>
      </c>
      <c r="AY734" s="250" t="s">
        <v>111</v>
      </c>
    </row>
    <row r="735" s="14" customFormat="1">
      <c r="A735" s="14"/>
      <c r="B735" s="240"/>
      <c r="C735" s="241"/>
      <c r="D735" s="231" t="s">
        <v>168</v>
      </c>
      <c r="E735" s="242" t="s">
        <v>19</v>
      </c>
      <c r="F735" s="243" t="s">
        <v>281</v>
      </c>
      <c r="G735" s="241"/>
      <c r="H735" s="244">
        <v>-5.2000000000000002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0" t="s">
        <v>168</v>
      </c>
      <c r="AU735" s="250" t="s">
        <v>82</v>
      </c>
      <c r="AV735" s="14" t="s">
        <v>82</v>
      </c>
      <c r="AW735" s="14" t="s">
        <v>33</v>
      </c>
      <c r="AX735" s="14" t="s">
        <v>72</v>
      </c>
      <c r="AY735" s="250" t="s">
        <v>111</v>
      </c>
    </row>
    <row r="736" s="14" customFormat="1">
      <c r="A736" s="14"/>
      <c r="B736" s="240"/>
      <c r="C736" s="241"/>
      <c r="D736" s="231" t="s">
        <v>168</v>
      </c>
      <c r="E736" s="242" t="s">
        <v>19</v>
      </c>
      <c r="F736" s="243" t="s">
        <v>270</v>
      </c>
      <c r="G736" s="241"/>
      <c r="H736" s="244">
        <v>-7.8399999999999999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168</v>
      </c>
      <c r="AU736" s="250" t="s">
        <v>82</v>
      </c>
      <c r="AV736" s="14" t="s">
        <v>82</v>
      </c>
      <c r="AW736" s="14" t="s">
        <v>33</v>
      </c>
      <c r="AX736" s="14" t="s">
        <v>72</v>
      </c>
      <c r="AY736" s="250" t="s">
        <v>111</v>
      </c>
    </row>
    <row r="737" s="14" customFormat="1">
      <c r="A737" s="14"/>
      <c r="B737" s="240"/>
      <c r="C737" s="241"/>
      <c r="D737" s="231" t="s">
        <v>168</v>
      </c>
      <c r="E737" s="242" t="s">
        <v>19</v>
      </c>
      <c r="F737" s="243" t="s">
        <v>282</v>
      </c>
      <c r="G737" s="241"/>
      <c r="H737" s="244">
        <v>-0.78000000000000003</v>
      </c>
      <c r="I737" s="245"/>
      <c r="J737" s="241"/>
      <c r="K737" s="241"/>
      <c r="L737" s="246"/>
      <c r="M737" s="247"/>
      <c r="N737" s="248"/>
      <c r="O737" s="248"/>
      <c r="P737" s="248"/>
      <c r="Q737" s="248"/>
      <c r="R737" s="248"/>
      <c r="S737" s="248"/>
      <c r="T737" s="249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0" t="s">
        <v>168</v>
      </c>
      <c r="AU737" s="250" t="s">
        <v>82</v>
      </c>
      <c r="AV737" s="14" t="s">
        <v>82</v>
      </c>
      <c r="AW737" s="14" t="s">
        <v>33</v>
      </c>
      <c r="AX737" s="14" t="s">
        <v>72</v>
      </c>
      <c r="AY737" s="250" t="s">
        <v>111</v>
      </c>
    </row>
    <row r="738" s="14" customFormat="1">
      <c r="A738" s="14"/>
      <c r="B738" s="240"/>
      <c r="C738" s="241"/>
      <c r="D738" s="231" t="s">
        <v>168</v>
      </c>
      <c r="E738" s="242" t="s">
        <v>19</v>
      </c>
      <c r="F738" s="243" t="s">
        <v>283</v>
      </c>
      <c r="G738" s="241"/>
      <c r="H738" s="244">
        <v>-3.6400000000000001</v>
      </c>
      <c r="I738" s="245"/>
      <c r="J738" s="241"/>
      <c r="K738" s="241"/>
      <c r="L738" s="246"/>
      <c r="M738" s="247"/>
      <c r="N738" s="248"/>
      <c r="O738" s="248"/>
      <c r="P738" s="248"/>
      <c r="Q738" s="248"/>
      <c r="R738" s="248"/>
      <c r="S738" s="248"/>
      <c r="T738" s="24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0" t="s">
        <v>168</v>
      </c>
      <c r="AU738" s="250" t="s">
        <v>82</v>
      </c>
      <c r="AV738" s="14" t="s">
        <v>82</v>
      </c>
      <c r="AW738" s="14" t="s">
        <v>33</v>
      </c>
      <c r="AX738" s="14" t="s">
        <v>72</v>
      </c>
      <c r="AY738" s="250" t="s">
        <v>111</v>
      </c>
    </row>
    <row r="739" s="14" customFormat="1">
      <c r="A739" s="14"/>
      <c r="B739" s="240"/>
      <c r="C739" s="241"/>
      <c r="D739" s="231" t="s">
        <v>168</v>
      </c>
      <c r="E739" s="242" t="s">
        <v>19</v>
      </c>
      <c r="F739" s="243" t="s">
        <v>201</v>
      </c>
      <c r="G739" s="241"/>
      <c r="H739" s="244">
        <v>0</v>
      </c>
      <c r="I739" s="245"/>
      <c r="J739" s="241"/>
      <c r="K739" s="241"/>
      <c r="L739" s="246"/>
      <c r="M739" s="247"/>
      <c r="N739" s="248"/>
      <c r="O739" s="248"/>
      <c r="P739" s="248"/>
      <c r="Q739" s="248"/>
      <c r="R739" s="248"/>
      <c r="S739" s="248"/>
      <c r="T739" s="249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0" t="s">
        <v>168</v>
      </c>
      <c r="AU739" s="250" t="s">
        <v>82</v>
      </c>
      <c r="AV739" s="14" t="s">
        <v>82</v>
      </c>
      <c r="AW739" s="14" t="s">
        <v>33</v>
      </c>
      <c r="AX739" s="14" t="s">
        <v>72</v>
      </c>
      <c r="AY739" s="250" t="s">
        <v>111</v>
      </c>
    </row>
    <row r="740" s="15" customFormat="1">
      <c r="A740" s="15"/>
      <c r="B740" s="251"/>
      <c r="C740" s="252"/>
      <c r="D740" s="231" t="s">
        <v>168</v>
      </c>
      <c r="E740" s="253" t="s">
        <v>19</v>
      </c>
      <c r="F740" s="254" t="s">
        <v>229</v>
      </c>
      <c r="G740" s="252"/>
      <c r="H740" s="255">
        <v>148.88200000000001</v>
      </c>
      <c r="I740" s="256"/>
      <c r="J740" s="252"/>
      <c r="K740" s="252"/>
      <c r="L740" s="257"/>
      <c r="M740" s="258"/>
      <c r="N740" s="259"/>
      <c r="O740" s="259"/>
      <c r="P740" s="259"/>
      <c r="Q740" s="259"/>
      <c r="R740" s="259"/>
      <c r="S740" s="259"/>
      <c r="T740" s="260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1" t="s">
        <v>168</v>
      </c>
      <c r="AU740" s="261" t="s">
        <v>82</v>
      </c>
      <c r="AV740" s="15" t="s">
        <v>125</v>
      </c>
      <c r="AW740" s="15" t="s">
        <v>33</v>
      </c>
      <c r="AX740" s="15" t="s">
        <v>72</v>
      </c>
      <c r="AY740" s="261" t="s">
        <v>111</v>
      </c>
    </row>
    <row r="741" s="14" customFormat="1">
      <c r="A741" s="14"/>
      <c r="B741" s="240"/>
      <c r="C741" s="241"/>
      <c r="D741" s="231" t="s">
        <v>168</v>
      </c>
      <c r="E741" s="242" t="s">
        <v>19</v>
      </c>
      <c r="F741" s="243" t="s">
        <v>201</v>
      </c>
      <c r="G741" s="241"/>
      <c r="H741" s="244">
        <v>0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0" t="s">
        <v>168</v>
      </c>
      <c r="AU741" s="250" t="s">
        <v>82</v>
      </c>
      <c r="AV741" s="14" t="s">
        <v>82</v>
      </c>
      <c r="AW741" s="14" t="s">
        <v>33</v>
      </c>
      <c r="AX741" s="14" t="s">
        <v>72</v>
      </c>
      <c r="AY741" s="250" t="s">
        <v>111</v>
      </c>
    </row>
    <row r="742" s="14" customFormat="1">
      <c r="A742" s="14"/>
      <c r="B742" s="240"/>
      <c r="C742" s="241"/>
      <c r="D742" s="231" t="s">
        <v>168</v>
      </c>
      <c r="E742" s="242" t="s">
        <v>19</v>
      </c>
      <c r="F742" s="243" t="s">
        <v>284</v>
      </c>
      <c r="G742" s="241"/>
      <c r="H742" s="244">
        <v>435.23200000000003</v>
      </c>
      <c r="I742" s="245"/>
      <c r="J742" s="241"/>
      <c r="K742" s="241"/>
      <c r="L742" s="246"/>
      <c r="M742" s="247"/>
      <c r="N742" s="248"/>
      <c r="O742" s="248"/>
      <c r="P742" s="248"/>
      <c r="Q742" s="248"/>
      <c r="R742" s="248"/>
      <c r="S742" s="248"/>
      <c r="T742" s="24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0" t="s">
        <v>168</v>
      </c>
      <c r="AU742" s="250" t="s">
        <v>82</v>
      </c>
      <c r="AV742" s="14" t="s">
        <v>82</v>
      </c>
      <c r="AW742" s="14" t="s">
        <v>33</v>
      </c>
      <c r="AX742" s="14" t="s">
        <v>72</v>
      </c>
      <c r="AY742" s="250" t="s">
        <v>111</v>
      </c>
    </row>
    <row r="743" s="14" customFormat="1">
      <c r="A743" s="14"/>
      <c r="B743" s="240"/>
      <c r="C743" s="241"/>
      <c r="D743" s="231" t="s">
        <v>168</v>
      </c>
      <c r="E743" s="242" t="s">
        <v>19</v>
      </c>
      <c r="F743" s="243" t="s">
        <v>201</v>
      </c>
      <c r="G743" s="241"/>
      <c r="H743" s="244">
        <v>0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0" t="s">
        <v>168</v>
      </c>
      <c r="AU743" s="250" t="s">
        <v>82</v>
      </c>
      <c r="AV743" s="14" t="s">
        <v>82</v>
      </c>
      <c r="AW743" s="14" t="s">
        <v>33</v>
      </c>
      <c r="AX743" s="14" t="s">
        <v>72</v>
      </c>
      <c r="AY743" s="250" t="s">
        <v>111</v>
      </c>
    </row>
    <row r="744" s="14" customFormat="1">
      <c r="A744" s="14"/>
      <c r="B744" s="240"/>
      <c r="C744" s="241"/>
      <c r="D744" s="231" t="s">
        <v>168</v>
      </c>
      <c r="E744" s="242" t="s">
        <v>19</v>
      </c>
      <c r="F744" s="243" t="s">
        <v>285</v>
      </c>
      <c r="G744" s="241"/>
      <c r="H744" s="244">
        <v>-3.8500000000000001</v>
      </c>
      <c r="I744" s="245"/>
      <c r="J744" s="241"/>
      <c r="K744" s="241"/>
      <c r="L744" s="246"/>
      <c r="M744" s="247"/>
      <c r="N744" s="248"/>
      <c r="O744" s="248"/>
      <c r="P744" s="248"/>
      <c r="Q744" s="248"/>
      <c r="R744" s="248"/>
      <c r="S744" s="248"/>
      <c r="T744" s="249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0" t="s">
        <v>168</v>
      </c>
      <c r="AU744" s="250" t="s">
        <v>82</v>
      </c>
      <c r="AV744" s="14" t="s">
        <v>82</v>
      </c>
      <c r="AW744" s="14" t="s">
        <v>33</v>
      </c>
      <c r="AX744" s="14" t="s">
        <v>72</v>
      </c>
      <c r="AY744" s="250" t="s">
        <v>111</v>
      </c>
    </row>
    <row r="745" s="14" customFormat="1">
      <c r="A745" s="14"/>
      <c r="B745" s="240"/>
      <c r="C745" s="241"/>
      <c r="D745" s="231" t="s">
        <v>168</v>
      </c>
      <c r="E745" s="242" t="s">
        <v>19</v>
      </c>
      <c r="F745" s="243" t="s">
        <v>286</v>
      </c>
      <c r="G745" s="241"/>
      <c r="H745" s="244">
        <v>-43.649999999999999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0" t="s">
        <v>168</v>
      </c>
      <c r="AU745" s="250" t="s">
        <v>82</v>
      </c>
      <c r="AV745" s="14" t="s">
        <v>82</v>
      </c>
      <c r="AW745" s="14" t="s">
        <v>33</v>
      </c>
      <c r="AX745" s="14" t="s">
        <v>72</v>
      </c>
      <c r="AY745" s="250" t="s">
        <v>111</v>
      </c>
    </row>
    <row r="746" s="14" customFormat="1">
      <c r="A746" s="14"/>
      <c r="B746" s="240"/>
      <c r="C746" s="241"/>
      <c r="D746" s="231" t="s">
        <v>168</v>
      </c>
      <c r="E746" s="242" t="s">
        <v>19</v>
      </c>
      <c r="F746" s="243" t="s">
        <v>287</v>
      </c>
      <c r="G746" s="241"/>
      <c r="H746" s="244">
        <v>-40.920000000000002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168</v>
      </c>
      <c r="AU746" s="250" t="s">
        <v>82</v>
      </c>
      <c r="AV746" s="14" t="s">
        <v>82</v>
      </c>
      <c r="AW746" s="14" t="s">
        <v>33</v>
      </c>
      <c r="AX746" s="14" t="s">
        <v>72</v>
      </c>
      <c r="AY746" s="250" t="s">
        <v>111</v>
      </c>
    </row>
    <row r="747" s="14" customFormat="1">
      <c r="A747" s="14"/>
      <c r="B747" s="240"/>
      <c r="C747" s="241"/>
      <c r="D747" s="231" t="s">
        <v>168</v>
      </c>
      <c r="E747" s="242" t="s">
        <v>19</v>
      </c>
      <c r="F747" s="243" t="s">
        <v>264</v>
      </c>
      <c r="G747" s="241"/>
      <c r="H747" s="244">
        <v>-15.799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0" t="s">
        <v>168</v>
      </c>
      <c r="AU747" s="250" t="s">
        <v>82</v>
      </c>
      <c r="AV747" s="14" t="s">
        <v>82</v>
      </c>
      <c r="AW747" s="14" t="s">
        <v>33</v>
      </c>
      <c r="AX747" s="14" t="s">
        <v>72</v>
      </c>
      <c r="AY747" s="250" t="s">
        <v>111</v>
      </c>
    </row>
    <row r="748" s="14" customFormat="1">
      <c r="A748" s="14"/>
      <c r="B748" s="240"/>
      <c r="C748" s="241"/>
      <c r="D748" s="231" t="s">
        <v>168</v>
      </c>
      <c r="E748" s="242" t="s">
        <v>19</v>
      </c>
      <c r="F748" s="243" t="s">
        <v>265</v>
      </c>
      <c r="G748" s="241"/>
      <c r="H748" s="244">
        <v>-17.372</v>
      </c>
      <c r="I748" s="245"/>
      <c r="J748" s="241"/>
      <c r="K748" s="241"/>
      <c r="L748" s="246"/>
      <c r="M748" s="247"/>
      <c r="N748" s="248"/>
      <c r="O748" s="248"/>
      <c r="P748" s="248"/>
      <c r="Q748" s="248"/>
      <c r="R748" s="248"/>
      <c r="S748" s="248"/>
      <c r="T748" s="24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0" t="s">
        <v>168</v>
      </c>
      <c r="AU748" s="250" t="s">
        <v>82</v>
      </c>
      <c r="AV748" s="14" t="s">
        <v>82</v>
      </c>
      <c r="AW748" s="14" t="s">
        <v>33</v>
      </c>
      <c r="AX748" s="14" t="s">
        <v>72</v>
      </c>
      <c r="AY748" s="250" t="s">
        <v>111</v>
      </c>
    </row>
    <row r="749" s="14" customFormat="1">
      <c r="A749" s="14"/>
      <c r="B749" s="240"/>
      <c r="C749" s="241"/>
      <c r="D749" s="231" t="s">
        <v>168</v>
      </c>
      <c r="E749" s="242" t="s">
        <v>19</v>
      </c>
      <c r="F749" s="243" t="s">
        <v>201</v>
      </c>
      <c r="G749" s="241"/>
      <c r="H749" s="244">
        <v>0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0" t="s">
        <v>168</v>
      </c>
      <c r="AU749" s="250" t="s">
        <v>82</v>
      </c>
      <c r="AV749" s="14" t="s">
        <v>82</v>
      </c>
      <c r="AW749" s="14" t="s">
        <v>33</v>
      </c>
      <c r="AX749" s="14" t="s">
        <v>72</v>
      </c>
      <c r="AY749" s="250" t="s">
        <v>111</v>
      </c>
    </row>
    <row r="750" s="14" customFormat="1">
      <c r="A750" s="14"/>
      <c r="B750" s="240"/>
      <c r="C750" s="241"/>
      <c r="D750" s="231" t="s">
        <v>168</v>
      </c>
      <c r="E750" s="242" t="s">
        <v>19</v>
      </c>
      <c r="F750" s="243" t="s">
        <v>280</v>
      </c>
      <c r="G750" s="241"/>
      <c r="H750" s="244">
        <v>-3.2000000000000002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0" t="s">
        <v>168</v>
      </c>
      <c r="AU750" s="250" t="s">
        <v>82</v>
      </c>
      <c r="AV750" s="14" t="s">
        <v>82</v>
      </c>
      <c r="AW750" s="14" t="s">
        <v>33</v>
      </c>
      <c r="AX750" s="14" t="s">
        <v>72</v>
      </c>
      <c r="AY750" s="250" t="s">
        <v>111</v>
      </c>
    </row>
    <row r="751" s="14" customFormat="1">
      <c r="A751" s="14"/>
      <c r="B751" s="240"/>
      <c r="C751" s="241"/>
      <c r="D751" s="231" t="s">
        <v>168</v>
      </c>
      <c r="E751" s="242" t="s">
        <v>19</v>
      </c>
      <c r="F751" s="243" t="s">
        <v>288</v>
      </c>
      <c r="G751" s="241"/>
      <c r="H751" s="244">
        <v>-3.6499999999999999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168</v>
      </c>
      <c r="AU751" s="250" t="s">
        <v>82</v>
      </c>
      <c r="AV751" s="14" t="s">
        <v>82</v>
      </c>
      <c r="AW751" s="14" t="s">
        <v>33</v>
      </c>
      <c r="AX751" s="14" t="s">
        <v>72</v>
      </c>
      <c r="AY751" s="250" t="s">
        <v>111</v>
      </c>
    </row>
    <row r="752" s="14" customFormat="1">
      <c r="A752" s="14"/>
      <c r="B752" s="240"/>
      <c r="C752" s="241"/>
      <c r="D752" s="231" t="s">
        <v>168</v>
      </c>
      <c r="E752" s="242" t="s">
        <v>19</v>
      </c>
      <c r="F752" s="243" t="s">
        <v>289</v>
      </c>
      <c r="G752" s="241"/>
      <c r="H752" s="244">
        <v>-1.2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0" t="s">
        <v>168</v>
      </c>
      <c r="AU752" s="250" t="s">
        <v>82</v>
      </c>
      <c r="AV752" s="14" t="s">
        <v>82</v>
      </c>
      <c r="AW752" s="14" t="s">
        <v>33</v>
      </c>
      <c r="AX752" s="14" t="s">
        <v>72</v>
      </c>
      <c r="AY752" s="250" t="s">
        <v>111</v>
      </c>
    </row>
    <row r="753" s="14" customFormat="1">
      <c r="A753" s="14"/>
      <c r="B753" s="240"/>
      <c r="C753" s="241"/>
      <c r="D753" s="231" t="s">
        <v>168</v>
      </c>
      <c r="E753" s="242" t="s">
        <v>19</v>
      </c>
      <c r="F753" s="243" t="s">
        <v>290</v>
      </c>
      <c r="G753" s="241"/>
      <c r="H753" s="244">
        <v>-0.12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168</v>
      </c>
      <c r="AU753" s="250" t="s">
        <v>82</v>
      </c>
      <c r="AV753" s="14" t="s">
        <v>82</v>
      </c>
      <c r="AW753" s="14" t="s">
        <v>33</v>
      </c>
      <c r="AX753" s="14" t="s">
        <v>72</v>
      </c>
      <c r="AY753" s="250" t="s">
        <v>111</v>
      </c>
    </row>
    <row r="754" s="14" customFormat="1">
      <c r="A754" s="14"/>
      <c r="B754" s="240"/>
      <c r="C754" s="241"/>
      <c r="D754" s="231" t="s">
        <v>168</v>
      </c>
      <c r="E754" s="242" t="s">
        <v>19</v>
      </c>
      <c r="F754" s="243" t="s">
        <v>291</v>
      </c>
      <c r="G754" s="241"/>
      <c r="H754" s="244">
        <v>-8.4000000000000004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0" t="s">
        <v>168</v>
      </c>
      <c r="AU754" s="250" t="s">
        <v>82</v>
      </c>
      <c r="AV754" s="14" t="s">
        <v>82</v>
      </c>
      <c r="AW754" s="14" t="s">
        <v>33</v>
      </c>
      <c r="AX754" s="14" t="s">
        <v>72</v>
      </c>
      <c r="AY754" s="250" t="s">
        <v>111</v>
      </c>
    </row>
    <row r="755" s="14" customFormat="1">
      <c r="A755" s="14"/>
      <c r="B755" s="240"/>
      <c r="C755" s="241"/>
      <c r="D755" s="231" t="s">
        <v>168</v>
      </c>
      <c r="E755" s="242" t="s">
        <v>19</v>
      </c>
      <c r="F755" s="243" t="s">
        <v>292</v>
      </c>
      <c r="G755" s="241"/>
      <c r="H755" s="244">
        <v>-3.1200000000000001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168</v>
      </c>
      <c r="AU755" s="250" t="s">
        <v>82</v>
      </c>
      <c r="AV755" s="14" t="s">
        <v>82</v>
      </c>
      <c r="AW755" s="14" t="s">
        <v>33</v>
      </c>
      <c r="AX755" s="14" t="s">
        <v>72</v>
      </c>
      <c r="AY755" s="250" t="s">
        <v>111</v>
      </c>
    </row>
    <row r="756" s="14" customFormat="1">
      <c r="A756" s="14"/>
      <c r="B756" s="240"/>
      <c r="C756" s="241"/>
      <c r="D756" s="231" t="s">
        <v>168</v>
      </c>
      <c r="E756" s="242" t="s">
        <v>19</v>
      </c>
      <c r="F756" s="243" t="s">
        <v>201</v>
      </c>
      <c r="G756" s="241"/>
      <c r="H756" s="244">
        <v>0</v>
      </c>
      <c r="I756" s="245"/>
      <c r="J756" s="241"/>
      <c r="K756" s="241"/>
      <c r="L756" s="246"/>
      <c r="M756" s="247"/>
      <c r="N756" s="248"/>
      <c r="O756" s="248"/>
      <c r="P756" s="248"/>
      <c r="Q756" s="248"/>
      <c r="R756" s="248"/>
      <c r="S756" s="248"/>
      <c r="T756" s="24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0" t="s">
        <v>168</v>
      </c>
      <c r="AU756" s="250" t="s">
        <v>82</v>
      </c>
      <c r="AV756" s="14" t="s">
        <v>82</v>
      </c>
      <c r="AW756" s="14" t="s">
        <v>33</v>
      </c>
      <c r="AX756" s="14" t="s">
        <v>72</v>
      </c>
      <c r="AY756" s="250" t="s">
        <v>111</v>
      </c>
    </row>
    <row r="757" s="14" customFormat="1">
      <c r="A757" s="14"/>
      <c r="B757" s="240"/>
      <c r="C757" s="241"/>
      <c r="D757" s="231" t="s">
        <v>168</v>
      </c>
      <c r="E757" s="242" t="s">
        <v>19</v>
      </c>
      <c r="F757" s="243" t="s">
        <v>293</v>
      </c>
      <c r="G757" s="241"/>
      <c r="H757" s="244">
        <v>-46.463000000000001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168</v>
      </c>
      <c r="AU757" s="250" t="s">
        <v>82</v>
      </c>
      <c r="AV757" s="14" t="s">
        <v>82</v>
      </c>
      <c r="AW757" s="14" t="s">
        <v>33</v>
      </c>
      <c r="AX757" s="14" t="s">
        <v>72</v>
      </c>
      <c r="AY757" s="250" t="s">
        <v>111</v>
      </c>
    </row>
    <row r="758" s="14" customFormat="1">
      <c r="A758" s="14"/>
      <c r="B758" s="240"/>
      <c r="C758" s="241"/>
      <c r="D758" s="231" t="s">
        <v>168</v>
      </c>
      <c r="E758" s="242" t="s">
        <v>19</v>
      </c>
      <c r="F758" s="243" t="s">
        <v>272</v>
      </c>
      <c r="G758" s="241"/>
      <c r="H758" s="244">
        <v>-13.199999999999999</v>
      </c>
      <c r="I758" s="245"/>
      <c r="J758" s="241"/>
      <c r="K758" s="241"/>
      <c r="L758" s="246"/>
      <c r="M758" s="247"/>
      <c r="N758" s="248"/>
      <c r="O758" s="248"/>
      <c r="P758" s="248"/>
      <c r="Q758" s="248"/>
      <c r="R758" s="248"/>
      <c r="S758" s="248"/>
      <c r="T758" s="24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0" t="s">
        <v>168</v>
      </c>
      <c r="AU758" s="250" t="s">
        <v>82</v>
      </c>
      <c r="AV758" s="14" t="s">
        <v>82</v>
      </c>
      <c r="AW758" s="14" t="s">
        <v>33</v>
      </c>
      <c r="AX758" s="14" t="s">
        <v>72</v>
      </c>
      <c r="AY758" s="250" t="s">
        <v>111</v>
      </c>
    </row>
    <row r="759" s="14" customFormat="1">
      <c r="A759" s="14"/>
      <c r="B759" s="240"/>
      <c r="C759" s="241"/>
      <c r="D759" s="231" t="s">
        <v>168</v>
      </c>
      <c r="E759" s="242" t="s">
        <v>19</v>
      </c>
      <c r="F759" s="243" t="s">
        <v>201</v>
      </c>
      <c r="G759" s="241"/>
      <c r="H759" s="244">
        <v>0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168</v>
      </c>
      <c r="AU759" s="250" t="s">
        <v>82</v>
      </c>
      <c r="AV759" s="14" t="s">
        <v>82</v>
      </c>
      <c r="AW759" s="14" t="s">
        <v>33</v>
      </c>
      <c r="AX759" s="14" t="s">
        <v>72</v>
      </c>
      <c r="AY759" s="250" t="s">
        <v>111</v>
      </c>
    </row>
    <row r="760" s="15" customFormat="1">
      <c r="A760" s="15"/>
      <c r="B760" s="251"/>
      <c r="C760" s="252"/>
      <c r="D760" s="231" t="s">
        <v>168</v>
      </c>
      <c r="E760" s="253" t="s">
        <v>19</v>
      </c>
      <c r="F760" s="254" t="s">
        <v>240</v>
      </c>
      <c r="G760" s="252"/>
      <c r="H760" s="255">
        <v>234.28800000000001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1" t="s">
        <v>168</v>
      </c>
      <c r="AU760" s="261" t="s">
        <v>82</v>
      </c>
      <c r="AV760" s="15" t="s">
        <v>125</v>
      </c>
      <c r="AW760" s="15" t="s">
        <v>33</v>
      </c>
      <c r="AX760" s="15" t="s">
        <v>72</v>
      </c>
      <c r="AY760" s="261" t="s">
        <v>111</v>
      </c>
    </row>
    <row r="761" s="14" customFormat="1">
      <c r="A761" s="14"/>
      <c r="B761" s="240"/>
      <c r="C761" s="241"/>
      <c r="D761" s="231" t="s">
        <v>168</v>
      </c>
      <c r="E761" s="242" t="s">
        <v>19</v>
      </c>
      <c r="F761" s="243" t="s">
        <v>201</v>
      </c>
      <c r="G761" s="241"/>
      <c r="H761" s="244">
        <v>0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168</v>
      </c>
      <c r="AU761" s="250" t="s">
        <v>82</v>
      </c>
      <c r="AV761" s="14" t="s">
        <v>82</v>
      </c>
      <c r="AW761" s="14" t="s">
        <v>33</v>
      </c>
      <c r="AX761" s="14" t="s">
        <v>72</v>
      </c>
      <c r="AY761" s="250" t="s">
        <v>111</v>
      </c>
    </row>
    <row r="762" s="14" customFormat="1">
      <c r="A762" s="14"/>
      <c r="B762" s="240"/>
      <c r="C762" s="241"/>
      <c r="D762" s="231" t="s">
        <v>168</v>
      </c>
      <c r="E762" s="242" t="s">
        <v>19</v>
      </c>
      <c r="F762" s="243" t="s">
        <v>294</v>
      </c>
      <c r="G762" s="241"/>
      <c r="H762" s="244">
        <v>20.800000000000001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0" t="s">
        <v>168</v>
      </c>
      <c r="AU762" s="250" t="s">
        <v>82</v>
      </c>
      <c r="AV762" s="14" t="s">
        <v>82</v>
      </c>
      <c r="AW762" s="14" t="s">
        <v>33</v>
      </c>
      <c r="AX762" s="14" t="s">
        <v>72</v>
      </c>
      <c r="AY762" s="250" t="s">
        <v>111</v>
      </c>
    </row>
    <row r="763" s="14" customFormat="1">
      <c r="A763" s="14"/>
      <c r="B763" s="240"/>
      <c r="C763" s="241"/>
      <c r="D763" s="231" t="s">
        <v>168</v>
      </c>
      <c r="E763" s="242" t="s">
        <v>19</v>
      </c>
      <c r="F763" s="243" t="s">
        <v>295</v>
      </c>
      <c r="G763" s="241"/>
      <c r="H763" s="244">
        <v>17.120000000000001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0" t="s">
        <v>168</v>
      </c>
      <c r="AU763" s="250" t="s">
        <v>82</v>
      </c>
      <c r="AV763" s="14" t="s">
        <v>82</v>
      </c>
      <c r="AW763" s="14" t="s">
        <v>33</v>
      </c>
      <c r="AX763" s="14" t="s">
        <v>72</v>
      </c>
      <c r="AY763" s="250" t="s">
        <v>111</v>
      </c>
    </row>
    <row r="764" s="14" customFormat="1">
      <c r="A764" s="14"/>
      <c r="B764" s="240"/>
      <c r="C764" s="241"/>
      <c r="D764" s="231" t="s">
        <v>168</v>
      </c>
      <c r="E764" s="242" t="s">
        <v>19</v>
      </c>
      <c r="F764" s="243" t="s">
        <v>201</v>
      </c>
      <c r="G764" s="241"/>
      <c r="H764" s="244">
        <v>0</v>
      </c>
      <c r="I764" s="245"/>
      <c r="J764" s="241"/>
      <c r="K764" s="241"/>
      <c r="L764" s="246"/>
      <c r="M764" s="247"/>
      <c r="N764" s="248"/>
      <c r="O764" s="248"/>
      <c r="P764" s="248"/>
      <c r="Q764" s="248"/>
      <c r="R764" s="248"/>
      <c r="S764" s="248"/>
      <c r="T764" s="24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0" t="s">
        <v>168</v>
      </c>
      <c r="AU764" s="250" t="s">
        <v>82</v>
      </c>
      <c r="AV764" s="14" t="s">
        <v>82</v>
      </c>
      <c r="AW764" s="14" t="s">
        <v>33</v>
      </c>
      <c r="AX764" s="14" t="s">
        <v>72</v>
      </c>
      <c r="AY764" s="250" t="s">
        <v>111</v>
      </c>
    </row>
    <row r="765" s="15" customFormat="1">
      <c r="A765" s="15"/>
      <c r="B765" s="251"/>
      <c r="C765" s="252"/>
      <c r="D765" s="231" t="s">
        <v>168</v>
      </c>
      <c r="E765" s="253" t="s">
        <v>19</v>
      </c>
      <c r="F765" s="254" t="s">
        <v>296</v>
      </c>
      <c r="G765" s="252"/>
      <c r="H765" s="255">
        <v>37.920000000000002</v>
      </c>
      <c r="I765" s="256"/>
      <c r="J765" s="252"/>
      <c r="K765" s="252"/>
      <c r="L765" s="257"/>
      <c r="M765" s="258"/>
      <c r="N765" s="259"/>
      <c r="O765" s="259"/>
      <c r="P765" s="259"/>
      <c r="Q765" s="259"/>
      <c r="R765" s="259"/>
      <c r="S765" s="259"/>
      <c r="T765" s="260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1" t="s">
        <v>168</v>
      </c>
      <c r="AU765" s="261" t="s">
        <v>82</v>
      </c>
      <c r="AV765" s="15" t="s">
        <v>125</v>
      </c>
      <c r="AW765" s="15" t="s">
        <v>33</v>
      </c>
      <c r="AX765" s="15" t="s">
        <v>72</v>
      </c>
      <c r="AY765" s="261" t="s">
        <v>111</v>
      </c>
    </row>
    <row r="766" s="14" customFormat="1">
      <c r="A766" s="14"/>
      <c r="B766" s="240"/>
      <c r="C766" s="241"/>
      <c r="D766" s="231" t="s">
        <v>168</v>
      </c>
      <c r="E766" s="242" t="s">
        <v>19</v>
      </c>
      <c r="F766" s="243" t="s">
        <v>201</v>
      </c>
      <c r="G766" s="241"/>
      <c r="H766" s="244">
        <v>0</v>
      </c>
      <c r="I766" s="245"/>
      <c r="J766" s="241"/>
      <c r="K766" s="241"/>
      <c r="L766" s="246"/>
      <c r="M766" s="247"/>
      <c r="N766" s="248"/>
      <c r="O766" s="248"/>
      <c r="P766" s="248"/>
      <c r="Q766" s="248"/>
      <c r="R766" s="248"/>
      <c r="S766" s="248"/>
      <c r="T766" s="249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0" t="s">
        <v>168</v>
      </c>
      <c r="AU766" s="250" t="s">
        <v>82</v>
      </c>
      <c r="AV766" s="14" t="s">
        <v>82</v>
      </c>
      <c r="AW766" s="14" t="s">
        <v>33</v>
      </c>
      <c r="AX766" s="14" t="s">
        <v>72</v>
      </c>
      <c r="AY766" s="250" t="s">
        <v>111</v>
      </c>
    </row>
    <row r="767" s="16" customFormat="1">
      <c r="A767" s="16"/>
      <c r="B767" s="262"/>
      <c r="C767" s="263"/>
      <c r="D767" s="231" t="s">
        <v>168</v>
      </c>
      <c r="E767" s="264" t="s">
        <v>19</v>
      </c>
      <c r="F767" s="265" t="s">
        <v>241</v>
      </c>
      <c r="G767" s="263"/>
      <c r="H767" s="266">
        <v>644.07100000000003</v>
      </c>
      <c r="I767" s="267"/>
      <c r="J767" s="263"/>
      <c r="K767" s="263"/>
      <c r="L767" s="268"/>
      <c r="M767" s="269"/>
      <c r="N767" s="270"/>
      <c r="O767" s="270"/>
      <c r="P767" s="270"/>
      <c r="Q767" s="270"/>
      <c r="R767" s="270"/>
      <c r="S767" s="270"/>
      <c r="T767" s="271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T767" s="272" t="s">
        <v>168</v>
      </c>
      <c r="AU767" s="272" t="s">
        <v>82</v>
      </c>
      <c r="AV767" s="16" t="s">
        <v>130</v>
      </c>
      <c r="AW767" s="16" t="s">
        <v>33</v>
      </c>
      <c r="AX767" s="16" t="s">
        <v>80</v>
      </c>
      <c r="AY767" s="272" t="s">
        <v>111</v>
      </c>
    </row>
    <row r="768" s="2" customFormat="1" ht="24.15" customHeight="1">
      <c r="A768" s="41"/>
      <c r="B768" s="42"/>
      <c r="C768" s="199" t="s">
        <v>686</v>
      </c>
      <c r="D768" s="199" t="s">
        <v>112</v>
      </c>
      <c r="E768" s="200" t="s">
        <v>687</v>
      </c>
      <c r="F768" s="201" t="s">
        <v>688</v>
      </c>
      <c r="G768" s="202" t="s">
        <v>182</v>
      </c>
      <c r="H768" s="203">
        <v>644.07100000000003</v>
      </c>
      <c r="I768" s="204"/>
      <c r="J768" s="205">
        <f>ROUND(I768*H768,2)</f>
        <v>0</v>
      </c>
      <c r="K768" s="201" t="s">
        <v>116</v>
      </c>
      <c r="L768" s="47"/>
      <c r="M768" s="206" t="s">
        <v>19</v>
      </c>
      <c r="N768" s="207" t="s">
        <v>43</v>
      </c>
      <c r="O768" s="87"/>
      <c r="P768" s="208">
        <f>O768*H768</f>
        <v>0</v>
      </c>
      <c r="Q768" s="208">
        <v>0.0010300000000000001</v>
      </c>
      <c r="R768" s="208">
        <f>Q768*H768</f>
        <v>0.66339313000000011</v>
      </c>
      <c r="S768" s="208">
        <v>0</v>
      </c>
      <c r="T768" s="209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10" t="s">
        <v>299</v>
      </c>
      <c r="AT768" s="210" t="s">
        <v>112</v>
      </c>
      <c r="AU768" s="210" t="s">
        <v>82</v>
      </c>
      <c r="AY768" s="20" t="s">
        <v>111</v>
      </c>
      <c r="BE768" s="211">
        <f>IF(N768="základní",J768,0)</f>
        <v>0</v>
      </c>
      <c r="BF768" s="211">
        <f>IF(N768="snížená",J768,0)</f>
        <v>0</v>
      </c>
      <c r="BG768" s="211">
        <f>IF(N768="zákl. přenesená",J768,0)</f>
        <v>0</v>
      </c>
      <c r="BH768" s="211">
        <f>IF(N768="sníž. přenesená",J768,0)</f>
        <v>0</v>
      </c>
      <c r="BI768" s="211">
        <f>IF(N768="nulová",J768,0)</f>
        <v>0</v>
      </c>
      <c r="BJ768" s="20" t="s">
        <v>80</v>
      </c>
      <c r="BK768" s="211">
        <f>ROUND(I768*H768,2)</f>
        <v>0</v>
      </c>
      <c r="BL768" s="20" t="s">
        <v>299</v>
      </c>
      <c r="BM768" s="210" t="s">
        <v>356</v>
      </c>
    </row>
    <row r="769" s="2" customFormat="1">
      <c r="A769" s="41"/>
      <c r="B769" s="42"/>
      <c r="C769" s="43"/>
      <c r="D769" s="212" t="s">
        <v>119</v>
      </c>
      <c r="E769" s="43"/>
      <c r="F769" s="213" t="s">
        <v>689</v>
      </c>
      <c r="G769" s="43"/>
      <c r="H769" s="43"/>
      <c r="I769" s="214"/>
      <c r="J769" s="43"/>
      <c r="K769" s="43"/>
      <c r="L769" s="47"/>
      <c r="M769" s="215"/>
      <c r="N769" s="216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119</v>
      </c>
      <c r="AU769" s="20" t="s">
        <v>82</v>
      </c>
    </row>
    <row r="770" s="14" customFormat="1">
      <c r="A770" s="14"/>
      <c r="B770" s="240"/>
      <c r="C770" s="241"/>
      <c r="D770" s="231" t="s">
        <v>168</v>
      </c>
      <c r="E770" s="242" t="s">
        <v>19</v>
      </c>
      <c r="F770" s="243" t="s">
        <v>254</v>
      </c>
      <c r="G770" s="241"/>
      <c r="H770" s="244">
        <v>223.398</v>
      </c>
      <c r="I770" s="245"/>
      <c r="J770" s="241"/>
      <c r="K770" s="241"/>
      <c r="L770" s="246"/>
      <c r="M770" s="247"/>
      <c r="N770" s="248"/>
      <c r="O770" s="248"/>
      <c r="P770" s="248"/>
      <c r="Q770" s="248"/>
      <c r="R770" s="248"/>
      <c r="S770" s="248"/>
      <c r="T770" s="24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0" t="s">
        <v>168</v>
      </c>
      <c r="AU770" s="250" t="s">
        <v>82</v>
      </c>
      <c r="AV770" s="14" t="s">
        <v>82</v>
      </c>
      <c r="AW770" s="14" t="s">
        <v>33</v>
      </c>
      <c r="AX770" s="14" t="s">
        <v>72</v>
      </c>
      <c r="AY770" s="250" t="s">
        <v>111</v>
      </c>
    </row>
    <row r="771" s="14" customFormat="1">
      <c r="A771" s="14"/>
      <c r="B771" s="240"/>
      <c r="C771" s="241"/>
      <c r="D771" s="231" t="s">
        <v>168</v>
      </c>
      <c r="E771" s="242" t="s">
        <v>19</v>
      </c>
      <c r="F771" s="243" t="s">
        <v>201</v>
      </c>
      <c r="G771" s="241"/>
      <c r="H771" s="244">
        <v>0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168</v>
      </c>
      <c r="AU771" s="250" t="s">
        <v>82</v>
      </c>
      <c r="AV771" s="14" t="s">
        <v>82</v>
      </c>
      <c r="AW771" s="14" t="s">
        <v>33</v>
      </c>
      <c r="AX771" s="14" t="s">
        <v>72</v>
      </c>
      <c r="AY771" s="250" t="s">
        <v>111</v>
      </c>
    </row>
    <row r="772" s="14" customFormat="1">
      <c r="A772" s="14"/>
      <c r="B772" s="240"/>
      <c r="C772" s="241"/>
      <c r="D772" s="231" t="s">
        <v>168</v>
      </c>
      <c r="E772" s="242" t="s">
        <v>19</v>
      </c>
      <c r="F772" s="243" t="s">
        <v>255</v>
      </c>
      <c r="G772" s="241"/>
      <c r="H772" s="244">
        <v>-22.050000000000001</v>
      </c>
      <c r="I772" s="245"/>
      <c r="J772" s="241"/>
      <c r="K772" s="241"/>
      <c r="L772" s="246"/>
      <c r="M772" s="247"/>
      <c r="N772" s="248"/>
      <c r="O772" s="248"/>
      <c r="P772" s="248"/>
      <c r="Q772" s="248"/>
      <c r="R772" s="248"/>
      <c r="S772" s="248"/>
      <c r="T772" s="249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0" t="s">
        <v>168</v>
      </c>
      <c r="AU772" s="250" t="s">
        <v>82</v>
      </c>
      <c r="AV772" s="14" t="s">
        <v>82</v>
      </c>
      <c r="AW772" s="14" t="s">
        <v>33</v>
      </c>
      <c r="AX772" s="14" t="s">
        <v>72</v>
      </c>
      <c r="AY772" s="250" t="s">
        <v>111</v>
      </c>
    </row>
    <row r="773" s="14" customFormat="1">
      <c r="A773" s="14"/>
      <c r="B773" s="240"/>
      <c r="C773" s="241"/>
      <c r="D773" s="231" t="s">
        <v>168</v>
      </c>
      <c r="E773" s="242" t="s">
        <v>19</v>
      </c>
      <c r="F773" s="243" t="s">
        <v>256</v>
      </c>
      <c r="G773" s="241"/>
      <c r="H773" s="244">
        <v>-18.48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168</v>
      </c>
      <c r="AU773" s="250" t="s">
        <v>82</v>
      </c>
      <c r="AV773" s="14" t="s">
        <v>82</v>
      </c>
      <c r="AW773" s="14" t="s">
        <v>33</v>
      </c>
      <c r="AX773" s="14" t="s">
        <v>72</v>
      </c>
      <c r="AY773" s="250" t="s">
        <v>111</v>
      </c>
    </row>
    <row r="774" s="14" customFormat="1">
      <c r="A774" s="14"/>
      <c r="B774" s="240"/>
      <c r="C774" s="241"/>
      <c r="D774" s="231" t="s">
        <v>168</v>
      </c>
      <c r="E774" s="242" t="s">
        <v>19</v>
      </c>
      <c r="F774" s="243" t="s">
        <v>257</v>
      </c>
      <c r="G774" s="241"/>
      <c r="H774" s="244">
        <v>-26.422000000000001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0" t="s">
        <v>168</v>
      </c>
      <c r="AU774" s="250" t="s">
        <v>82</v>
      </c>
      <c r="AV774" s="14" t="s">
        <v>82</v>
      </c>
      <c r="AW774" s="14" t="s">
        <v>33</v>
      </c>
      <c r="AX774" s="14" t="s">
        <v>72</v>
      </c>
      <c r="AY774" s="250" t="s">
        <v>111</v>
      </c>
    </row>
    <row r="775" s="14" customFormat="1">
      <c r="A775" s="14"/>
      <c r="B775" s="240"/>
      <c r="C775" s="241"/>
      <c r="D775" s="231" t="s">
        <v>168</v>
      </c>
      <c r="E775" s="242" t="s">
        <v>19</v>
      </c>
      <c r="F775" s="243" t="s">
        <v>201</v>
      </c>
      <c r="G775" s="241"/>
      <c r="H775" s="244">
        <v>0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168</v>
      </c>
      <c r="AU775" s="250" t="s">
        <v>82</v>
      </c>
      <c r="AV775" s="14" t="s">
        <v>82</v>
      </c>
      <c r="AW775" s="14" t="s">
        <v>33</v>
      </c>
      <c r="AX775" s="14" t="s">
        <v>72</v>
      </c>
      <c r="AY775" s="250" t="s">
        <v>111</v>
      </c>
    </row>
    <row r="776" s="14" customFormat="1">
      <c r="A776" s="14"/>
      <c r="B776" s="240"/>
      <c r="C776" s="241"/>
      <c r="D776" s="231" t="s">
        <v>168</v>
      </c>
      <c r="E776" s="242" t="s">
        <v>19</v>
      </c>
      <c r="F776" s="243" t="s">
        <v>258</v>
      </c>
      <c r="G776" s="241"/>
      <c r="H776" s="244">
        <v>-8</v>
      </c>
      <c r="I776" s="245"/>
      <c r="J776" s="241"/>
      <c r="K776" s="241"/>
      <c r="L776" s="246"/>
      <c r="M776" s="247"/>
      <c r="N776" s="248"/>
      <c r="O776" s="248"/>
      <c r="P776" s="248"/>
      <c r="Q776" s="248"/>
      <c r="R776" s="248"/>
      <c r="S776" s="248"/>
      <c r="T776" s="249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0" t="s">
        <v>168</v>
      </c>
      <c r="AU776" s="250" t="s">
        <v>82</v>
      </c>
      <c r="AV776" s="14" t="s">
        <v>82</v>
      </c>
      <c r="AW776" s="14" t="s">
        <v>33</v>
      </c>
      <c r="AX776" s="14" t="s">
        <v>72</v>
      </c>
      <c r="AY776" s="250" t="s">
        <v>111</v>
      </c>
    </row>
    <row r="777" s="14" customFormat="1">
      <c r="A777" s="14"/>
      <c r="B777" s="240"/>
      <c r="C777" s="241"/>
      <c r="D777" s="231" t="s">
        <v>168</v>
      </c>
      <c r="E777" s="242" t="s">
        <v>19</v>
      </c>
      <c r="F777" s="243" t="s">
        <v>259</v>
      </c>
      <c r="G777" s="241"/>
      <c r="H777" s="244">
        <v>-5.2999999999999998</v>
      </c>
      <c r="I777" s="245"/>
      <c r="J777" s="241"/>
      <c r="K777" s="241"/>
      <c r="L777" s="246"/>
      <c r="M777" s="247"/>
      <c r="N777" s="248"/>
      <c r="O777" s="248"/>
      <c r="P777" s="248"/>
      <c r="Q777" s="248"/>
      <c r="R777" s="248"/>
      <c r="S777" s="248"/>
      <c r="T777" s="24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0" t="s">
        <v>168</v>
      </c>
      <c r="AU777" s="250" t="s">
        <v>82</v>
      </c>
      <c r="AV777" s="14" t="s">
        <v>82</v>
      </c>
      <c r="AW777" s="14" t="s">
        <v>33</v>
      </c>
      <c r="AX777" s="14" t="s">
        <v>72</v>
      </c>
      <c r="AY777" s="250" t="s">
        <v>111</v>
      </c>
    </row>
    <row r="778" s="14" customFormat="1">
      <c r="A778" s="14"/>
      <c r="B778" s="240"/>
      <c r="C778" s="241"/>
      <c r="D778" s="231" t="s">
        <v>168</v>
      </c>
      <c r="E778" s="242" t="s">
        <v>19</v>
      </c>
      <c r="F778" s="243" t="s">
        <v>260</v>
      </c>
      <c r="G778" s="241"/>
      <c r="H778" s="244">
        <v>-7.2000000000000002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168</v>
      </c>
      <c r="AU778" s="250" t="s">
        <v>82</v>
      </c>
      <c r="AV778" s="14" t="s">
        <v>82</v>
      </c>
      <c r="AW778" s="14" t="s">
        <v>33</v>
      </c>
      <c r="AX778" s="14" t="s">
        <v>72</v>
      </c>
      <c r="AY778" s="250" t="s">
        <v>111</v>
      </c>
    </row>
    <row r="779" s="14" customFormat="1">
      <c r="A779" s="14"/>
      <c r="B779" s="240"/>
      <c r="C779" s="241"/>
      <c r="D779" s="231" t="s">
        <v>168</v>
      </c>
      <c r="E779" s="242" t="s">
        <v>19</v>
      </c>
      <c r="F779" s="243" t="s">
        <v>261</v>
      </c>
      <c r="G779" s="241"/>
      <c r="H779" s="244">
        <v>-13.44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168</v>
      </c>
      <c r="AU779" s="250" t="s">
        <v>82</v>
      </c>
      <c r="AV779" s="14" t="s">
        <v>82</v>
      </c>
      <c r="AW779" s="14" t="s">
        <v>33</v>
      </c>
      <c r="AX779" s="14" t="s">
        <v>72</v>
      </c>
      <c r="AY779" s="250" t="s">
        <v>111</v>
      </c>
    </row>
    <row r="780" s="14" customFormat="1">
      <c r="A780" s="14"/>
      <c r="B780" s="240"/>
      <c r="C780" s="241"/>
      <c r="D780" s="231" t="s">
        <v>168</v>
      </c>
      <c r="E780" s="242" t="s">
        <v>19</v>
      </c>
      <c r="F780" s="243" t="s">
        <v>262</v>
      </c>
      <c r="G780" s="241"/>
      <c r="H780" s="244">
        <v>-1.962</v>
      </c>
      <c r="I780" s="245"/>
      <c r="J780" s="241"/>
      <c r="K780" s="241"/>
      <c r="L780" s="246"/>
      <c r="M780" s="247"/>
      <c r="N780" s="248"/>
      <c r="O780" s="248"/>
      <c r="P780" s="248"/>
      <c r="Q780" s="248"/>
      <c r="R780" s="248"/>
      <c r="S780" s="248"/>
      <c r="T780" s="24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0" t="s">
        <v>168</v>
      </c>
      <c r="AU780" s="250" t="s">
        <v>82</v>
      </c>
      <c r="AV780" s="14" t="s">
        <v>82</v>
      </c>
      <c r="AW780" s="14" t="s">
        <v>33</v>
      </c>
      <c r="AX780" s="14" t="s">
        <v>72</v>
      </c>
      <c r="AY780" s="250" t="s">
        <v>111</v>
      </c>
    </row>
    <row r="781" s="14" customFormat="1">
      <c r="A781" s="14"/>
      <c r="B781" s="240"/>
      <c r="C781" s="241"/>
      <c r="D781" s="231" t="s">
        <v>168</v>
      </c>
      <c r="E781" s="242" t="s">
        <v>19</v>
      </c>
      <c r="F781" s="243" t="s">
        <v>201</v>
      </c>
      <c r="G781" s="241"/>
      <c r="H781" s="244">
        <v>0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0" t="s">
        <v>168</v>
      </c>
      <c r="AU781" s="250" t="s">
        <v>82</v>
      </c>
      <c r="AV781" s="14" t="s">
        <v>82</v>
      </c>
      <c r="AW781" s="14" t="s">
        <v>33</v>
      </c>
      <c r="AX781" s="14" t="s">
        <v>72</v>
      </c>
      <c r="AY781" s="250" t="s">
        <v>111</v>
      </c>
    </row>
    <row r="782" s="15" customFormat="1">
      <c r="A782" s="15"/>
      <c r="B782" s="251"/>
      <c r="C782" s="252"/>
      <c r="D782" s="231" t="s">
        <v>168</v>
      </c>
      <c r="E782" s="253" t="s">
        <v>19</v>
      </c>
      <c r="F782" s="254" t="s">
        <v>207</v>
      </c>
      <c r="G782" s="252"/>
      <c r="H782" s="255">
        <v>120.544</v>
      </c>
      <c r="I782" s="256"/>
      <c r="J782" s="252"/>
      <c r="K782" s="252"/>
      <c r="L782" s="257"/>
      <c r="M782" s="258"/>
      <c r="N782" s="259"/>
      <c r="O782" s="259"/>
      <c r="P782" s="259"/>
      <c r="Q782" s="259"/>
      <c r="R782" s="259"/>
      <c r="S782" s="259"/>
      <c r="T782" s="260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61" t="s">
        <v>168</v>
      </c>
      <c r="AU782" s="261" t="s">
        <v>82</v>
      </c>
      <c r="AV782" s="15" t="s">
        <v>125</v>
      </c>
      <c r="AW782" s="15" t="s">
        <v>33</v>
      </c>
      <c r="AX782" s="15" t="s">
        <v>72</v>
      </c>
      <c r="AY782" s="261" t="s">
        <v>111</v>
      </c>
    </row>
    <row r="783" s="14" customFormat="1">
      <c r="A783" s="14"/>
      <c r="B783" s="240"/>
      <c r="C783" s="241"/>
      <c r="D783" s="231" t="s">
        <v>168</v>
      </c>
      <c r="E783" s="242" t="s">
        <v>19</v>
      </c>
      <c r="F783" s="243" t="s">
        <v>201</v>
      </c>
      <c r="G783" s="241"/>
      <c r="H783" s="244">
        <v>0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168</v>
      </c>
      <c r="AU783" s="250" t="s">
        <v>82</v>
      </c>
      <c r="AV783" s="14" t="s">
        <v>82</v>
      </c>
      <c r="AW783" s="14" t="s">
        <v>33</v>
      </c>
      <c r="AX783" s="14" t="s">
        <v>72</v>
      </c>
      <c r="AY783" s="250" t="s">
        <v>111</v>
      </c>
    </row>
    <row r="784" s="14" customFormat="1">
      <c r="A784" s="14"/>
      <c r="B784" s="240"/>
      <c r="C784" s="241"/>
      <c r="D784" s="231" t="s">
        <v>168</v>
      </c>
      <c r="E784" s="242" t="s">
        <v>19</v>
      </c>
      <c r="F784" s="243" t="s">
        <v>263</v>
      </c>
      <c r="G784" s="241"/>
      <c r="H784" s="244">
        <v>167.09800000000001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0" t="s">
        <v>168</v>
      </c>
      <c r="AU784" s="250" t="s">
        <v>82</v>
      </c>
      <c r="AV784" s="14" t="s">
        <v>82</v>
      </c>
      <c r="AW784" s="14" t="s">
        <v>33</v>
      </c>
      <c r="AX784" s="14" t="s">
        <v>72</v>
      </c>
      <c r="AY784" s="250" t="s">
        <v>111</v>
      </c>
    </row>
    <row r="785" s="14" customFormat="1">
      <c r="A785" s="14"/>
      <c r="B785" s="240"/>
      <c r="C785" s="241"/>
      <c r="D785" s="231" t="s">
        <v>168</v>
      </c>
      <c r="E785" s="242" t="s">
        <v>19</v>
      </c>
      <c r="F785" s="243" t="s">
        <v>201</v>
      </c>
      <c r="G785" s="241"/>
      <c r="H785" s="244">
        <v>0</v>
      </c>
      <c r="I785" s="245"/>
      <c r="J785" s="241"/>
      <c r="K785" s="241"/>
      <c r="L785" s="246"/>
      <c r="M785" s="247"/>
      <c r="N785" s="248"/>
      <c r="O785" s="248"/>
      <c r="P785" s="248"/>
      <c r="Q785" s="248"/>
      <c r="R785" s="248"/>
      <c r="S785" s="248"/>
      <c r="T785" s="249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0" t="s">
        <v>168</v>
      </c>
      <c r="AU785" s="250" t="s">
        <v>82</v>
      </c>
      <c r="AV785" s="14" t="s">
        <v>82</v>
      </c>
      <c r="AW785" s="14" t="s">
        <v>33</v>
      </c>
      <c r="AX785" s="14" t="s">
        <v>72</v>
      </c>
      <c r="AY785" s="250" t="s">
        <v>111</v>
      </c>
    </row>
    <row r="786" s="14" customFormat="1">
      <c r="A786" s="14"/>
      <c r="B786" s="240"/>
      <c r="C786" s="241"/>
      <c r="D786" s="231" t="s">
        <v>168</v>
      </c>
      <c r="E786" s="242" t="s">
        <v>19</v>
      </c>
      <c r="F786" s="243" t="s">
        <v>264</v>
      </c>
      <c r="G786" s="241"/>
      <c r="H786" s="244">
        <v>-15.799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168</v>
      </c>
      <c r="AU786" s="250" t="s">
        <v>82</v>
      </c>
      <c r="AV786" s="14" t="s">
        <v>82</v>
      </c>
      <c r="AW786" s="14" t="s">
        <v>33</v>
      </c>
      <c r="AX786" s="14" t="s">
        <v>72</v>
      </c>
      <c r="AY786" s="250" t="s">
        <v>111</v>
      </c>
    </row>
    <row r="787" s="14" customFormat="1">
      <c r="A787" s="14"/>
      <c r="B787" s="240"/>
      <c r="C787" s="241"/>
      <c r="D787" s="231" t="s">
        <v>168</v>
      </c>
      <c r="E787" s="242" t="s">
        <v>19</v>
      </c>
      <c r="F787" s="243" t="s">
        <v>265</v>
      </c>
      <c r="G787" s="241"/>
      <c r="H787" s="244">
        <v>-17.372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0" t="s">
        <v>168</v>
      </c>
      <c r="AU787" s="250" t="s">
        <v>82</v>
      </c>
      <c r="AV787" s="14" t="s">
        <v>82</v>
      </c>
      <c r="AW787" s="14" t="s">
        <v>33</v>
      </c>
      <c r="AX787" s="14" t="s">
        <v>72</v>
      </c>
      <c r="AY787" s="250" t="s">
        <v>111</v>
      </c>
    </row>
    <row r="788" s="14" customFormat="1">
      <c r="A788" s="14"/>
      <c r="B788" s="240"/>
      <c r="C788" s="241"/>
      <c r="D788" s="231" t="s">
        <v>168</v>
      </c>
      <c r="E788" s="242" t="s">
        <v>19</v>
      </c>
      <c r="F788" s="243" t="s">
        <v>201</v>
      </c>
      <c r="G788" s="241"/>
      <c r="H788" s="244">
        <v>0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0" t="s">
        <v>168</v>
      </c>
      <c r="AU788" s="250" t="s">
        <v>82</v>
      </c>
      <c r="AV788" s="14" t="s">
        <v>82</v>
      </c>
      <c r="AW788" s="14" t="s">
        <v>33</v>
      </c>
      <c r="AX788" s="14" t="s">
        <v>72</v>
      </c>
      <c r="AY788" s="250" t="s">
        <v>111</v>
      </c>
    </row>
    <row r="789" s="14" customFormat="1">
      <c r="A789" s="14"/>
      <c r="B789" s="240"/>
      <c r="C789" s="241"/>
      <c r="D789" s="231" t="s">
        <v>168</v>
      </c>
      <c r="E789" s="242" t="s">
        <v>19</v>
      </c>
      <c r="F789" s="243" t="s">
        <v>266</v>
      </c>
      <c r="G789" s="241"/>
      <c r="H789" s="244">
        <v>-2.3999999999999999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168</v>
      </c>
      <c r="AU789" s="250" t="s">
        <v>82</v>
      </c>
      <c r="AV789" s="14" t="s">
        <v>82</v>
      </c>
      <c r="AW789" s="14" t="s">
        <v>33</v>
      </c>
      <c r="AX789" s="14" t="s">
        <v>72</v>
      </c>
      <c r="AY789" s="250" t="s">
        <v>111</v>
      </c>
    </row>
    <row r="790" s="14" customFormat="1">
      <c r="A790" s="14"/>
      <c r="B790" s="240"/>
      <c r="C790" s="241"/>
      <c r="D790" s="231" t="s">
        <v>168</v>
      </c>
      <c r="E790" s="242" t="s">
        <v>19</v>
      </c>
      <c r="F790" s="243" t="s">
        <v>267</v>
      </c>
      <c r="G790" s="241"/>
      <c r="H790" s="244">
        <v>-3.3999999999999999</v>
      </c>
      <c r="I790" s="245"/>
      <c r="J790" s="241"/>
      <c r="K790" s="241"/>
      <c r="L790" s="246"/>
      <c r="M790" s="247"/>
      <c r="N790" s="248"/>
      <c r="O790" s="248"/>
      <c r="P790" s="248"/>
      <c r="Q790" s="248"/>
      <c r="R790" s="248"/>
      <c r="S790" s="248"/>
      <c r="T790" s="249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0" t="s">
        <v>168</v>
      </c>
      <c r="AU790" s="250" t="s">
        <v>82</v>
      </c>
      <c r="AV790" s="14" t="s">
        <v>82</v>
      </c>
      <c r="AW790" s="14" t="s">
        <v>33</v>
      </c>
      <c r="AX790" s="14" t="s">
        <v>72</v>
      </c>
      <c r="AY790" s="250" t="s">
        <v>111</v>
      </c>
    </row>
    <row r="791" s="14" customFormat="1">
      <c r="A791" s="14"/>
      <c r="B791" s="240"/>
      <c r="C791" s="241"/>
      <c r="D791" s="231" t="s">
        <v>168</v>
      </c>
      <c r="E791" s="242" t="s">
        <v>19</v>
      </c>
      <c r="F791" s="243" t="s">
        <v>268</v>
      </c>
      <c r="G791" s="241"/>
      <c r="H791" s="244">
        <v>-1.6000000000000001</v>
      </c>
      <c r="I791" s="245"/>
      <c r="J791" s="241"/>
      <c r="K791" s="241"/>
      <c r="L791" s="246"/>
      <c r="M791" s="247"/>
      <c r="N791" s="248"/>
      <c r="O791" s="248"/>
      <c r="P791" s="248"/>
      <c r="Q791" s="248"/>
      <c r="R791" s="248"/>
      <c r="S791" s="248"/>
      <c r="T791" s="249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0" t="s">
        <v>168</v>
      </c>
      <c r="AU791" s="250" t="s">
        <v>82</v>
      </c>
      <c r="AV791" s="14" t="s">
        <v>82</v>
      </c>
      <c r="AW791" s="14" t="s">
        <v>33</v>
      </c>
      <c r="AX791" s="14" t="s">
        <v>72</v>
      </c>
      <c r="AY791" s="250" t="s">
        <v>111</v>
      </c>
    </row>
    <row r="792" s="14" customFormat="1">
      <c r="A792" s="14"/>
      <c r="B792" s="240"/>
      <c r="C792" s="241"/>
      <c r="D792" s="231" t="s">
        <v>168</v>
      </c>
      <c r="E792" s="242" t="s">
        <v>19</v>
      </c>
      <c r="F792" s="243" t="s">
        <v>269</v>
      </c>
      <c r="G792" s="241"/>
      <c r="H792" s="244">
        <v>-0.25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0" t="s">
        <v>168</v>
      </c>
      <c r="AU792" s="250" t="s">
        <v>82</v>
      </c>
      <c r="AV792" s="14" t="s">
        <v>82</v>
      </c>
      <c r="AW792" s="14" t="s">
        <v>33</v>
      </c>
      <c r="AX792" s="14" t="s">
        <v>72</v>
      </c>
      <c r="AY792" s="250" t="s">
        <v>111</v>
      </c>
    </row>
    <row r="793" s="14" customFormat="1">
      <c r="A793" s="14"/>
      <c r="B793" s="240"/>
      <c r="C793" s="241"/>
      <c r="D793" s="231" t="s">
        <v>168</v>
      </c>
      <c r="E793" s="242" t="s">
        <v>19</v>
      </c>
      <c r="F793" s="243" t="s">
        <v>270</v>
      </c>
      <c r="G793" s="241"/>
      <c r="H793" s="244">
        <v>-7.8399999999999999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168</v>
      </c>
      <c r="AU793" s="250" t="s">
        <v>82</v>
      </c>
      <c r="AV793" s="14" t="s">
        <v>82</v>
      </c>
      <c r="AW793" s="14" t="s">
        <v>33</v>
      </c>
      <c r="AX793" s="14" t="s">
        <v>72</v>
      </c>
      <c r="AY793" s="250" t="s">
        <v>111</v>
      </c>
    </row>
    <row r="794" s="14" customFormat="1">
      <c r="A794" s="14"/>
      <c r="B794" s="240"/>
      <c r="C794" s="241"/>
      <c r="D794" s="231" t="s">
        <v>168</v>
      </c>
      <c r="E794" s="242" t="s">
        <v>19</v>
      </c>
      <c r="F794" s="243" t="s">
        <v>271</v>
      </c>
      <c r="G794" s="241"/>
      <c r="H794" s="244">
        <v>-2.7999999999999998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0" t="s">
        <v>168</v>
      </c>
      <c r="AU794" s="250" t="s">
        <v>82</v>
      </c>
      <c r="AV794" s="14" t="s">
        <v>82</v>
      </c>
      <c r="AW794" s="14" t="s">
        <v>33</v>
      </c>
      <c r="AX794" s="14" t="s">
        <v>72</v>
      </c>
      <c r="AY794" s="250" t="s">
        <v>111</v>
      </c>
    </row>
    <row r="795" s="14" customFormat="1">
      <c r="A795" s="14"/>
      <c r="B795" s="240"/>
      <c r="C795" s="241"/>
      <c r="D795" s="231" t="s">
        <v>168</v>
      </c>
      <c r="E795" s="242" t="s">
        <v>19</v>
      </c>
      <c r="F795" s="243" t="s">
        <v>272</v>
      </c>
      <c r="G795" s="241"/>
      <c r="H795" s="244">
        <v>-13.199999999999999</v>
      </c>
      <c r="I795" s="245"/>
      <c r="J795" s="241"/>
      <c r="K795" s="241"/>
      <c r="L795" s="246"/>
      <c r="M795" s="247"/>
      <c r="N795" s="248"/>
      <c r="O795" s="248"/>
      <c r="P795" s="248"/>
      <c r="Q795" s="248"/>
      <c r="R795" s="248"/>
      <c r="S795" s="248"/>
      <c r="T795" s="249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0" t="s">
        <v>168</v>
      </c>
      <c r="AU795" s="250" t="s">
        <v>82</v>
      </c>
      <c r="AV795" s="14" t="s">
        <v>82</v>
      </c>
      <c r="AW795" s="14" t="s">
        <v>33</v>
      </c>
      <c r="AX795" s="14" t="s">
        <v>72</v>
      </c>
      <c r="AY795" s="250" t="s">
        <v>111</v>
      </c>
    </row>
    <row r="796" s="14" customFormat="1">
      <c r="A796" s="14"/>
      <c r="B796" s="240"/>
      <c r="C796" s="241"/>
      <c r="D796" s="231" t="s">
        <v>168</v>
      </c>
      <c r="E796" s="242" t="s">
        <v>19</v>
      </c>
      <c r="F796" s="243" t="s">
        <v>201</v>
      </c>
      <c r="G796" s="241"/>
      <c r="H796" s="244">
        <v>0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168</v>
      </c>
      <c r="AU796" s="250" t="s">
        <v>82</v>
      </c>
      <c r="AV796" s="14" t="s">
        <v>82</v>
      </c>
      <c r="AW796" s="14" t="s">
        <v>33</v>
      </c>
      <c r="AX796" s="14" t="s">
        <v>72</v>
      </c>
      <c r="AY796" s="250" t="s">
        <v>111</v>
      </c>
    </row>
    <row r="797" s="15" customFormat="1">
      <c r="A797" s="15"/>
      <c r="B797" s="251"/>
      <c r="C797" s="252"/>
      <c r="D797" s="231" t="s">
        <v>168</v>
      </c>
      <c r="E797" s="253" t="s">
        <v>19</v>
      </c>
      <c r="F797" s="254" t="s">
        <v>218</v>
      </c>
      <c r="G797" s="252"/>
      <c r="H797" s="255">
        <v>102.437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1" t="s">
        <v>168</v>
      </c>
      <c r="AU797" s="261" t="s">
        <v>82</v>
      </c>
      <c r="AV797" s="15" t="s">
        <v>125</v>
      </c>
      <c r="AW797" s="15" t="s">
        <v>33</v>
      </c>
      <c r="AX797" s="15" t="s">
        <v>72</v>
      </c>
      <c r="AY797" s="261" t="s">
        <v>111</v>
      </c>
    </row>
    <row r="798" s="14" customFormat="1">
      <c r="A798" s="14"/>
      <c r="B798" s="240"/>
      <c r="C798" s="241"/>
      <c r="D798" s="231" t="s">
        <v>168</v>
      </c>
      <c r="E798" s="242" t="s">
        <v>19</v>
      </c>
      <c r="F798" s="243" t="s">
        <v>201</v>
      </c>
      <c r="G798" s="241"/>
      <c r="H798" s="244">
        <v>0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0" t="s">
        <v>168</v>
      </c>
      <c r="AU798" s="250" t="s">
        <v>82</v>
      </c>
      <c r="AV798" s="14" t="s">
        <v>82</v>
      </c>
      <c r="AW798" s="14" t="s">
        <v>33</v>
      </c>
      <c r="AX798" s="14" t="s">
        <v>72</v>
      </c>
      <c r="AY798" s="250" t="s">
        <v>111</v>
      </c>
    </row>
    <row r="799" s="14" customFormat="1">
      <c r="A799" s="14"/>
      <c r="B799" s="240"/>
      <c r="C799" s="241"/>
      <c r="D799" s="231" t="s">
        <v>168</v>
      </c>
      <c r="E799" s="242" t="s">
        <v>19</v>
      </c>
      <c r="F799" s="243" t="s">
        <v>273</v>
      </c>
      <c r="G799" s="241"/>
      <c r="H799" s="244">
        <v>209.214</v>
      </c>
      <c r="I799" s="245"/>
      <c r="J799" s="241"/>
      <c r="K799" s="241"/>
      <c r="L799" s="246"/>
      <c r="M799" s="247"/>
      <c r="N799" s="248"/>
      <c r="O799" s="248"/>
      <c r="P799" s="248"/>
      <c r="Q799" s="248"/>
      <c r="R799" s="248"/>
      <c r="S799" s="248"/>
      <c r="T799" s="249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0" t="s">
        <v>168</v>
      </c>
      <c r="AU799" s="250" t="s">
        <v>82</v>
      </c>
      <c r="AV799" s="14" t="s">
        <v>82</v>
      </c>
      <c r="AW799" s="14" t="s">
        <v>33</v>
      </c>
      <c r="AX799" s="14" t="s">
        <v>72</v>
      </c>
      <c r="AY799" s="250" t="s">
        <v>111</v>
      </c>
    </row>
    <row r="800" s="14" customFormat="1">
      <c r="A800" s="14"/>
      <c r="B800" s="240"/>
      <c r="C800" s="241"/>
      <c r="D800" s="231" t="s">
        <v>168</v>
      </c>
      <c r="E800" s="242" t="s">
        <v>19</v>
      </c>
      <c r="F800" s="243" t="s">
        <v>201</v>
      </c>
      <c r="G800" s="241"/>
      <c r="H800" s="244">
        <v>0</v>
      </c>
      <c r="I800" s="245"/>
      <c r="J800" s="241"/>
      <c r="K800" s="241"/>
      <c r="L800" s="246"/>
      <c r="M800" s="247"/>
      <c r="N800" s="248"/>
      <c r="O800" s="248"/>
      <c r="P800" s="248"/>
      <c r="Q800" s="248"/>
      <c r="R800" s="248"/>
      <c r="S800" s="248"/>
      <c r="T800" s="249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0" t="s">
        <v>168</v>
      </c>
      <c r="AU800" s="250" t="s">
        <v>82</v>
      </c>
      <c r="AV800" s="14" t="s">
        <v>82</v>
      </c>
      <c r="AW800" s="14" t="s">
        <v>33</v>
      </c>
      <c r="AX800" s="14" t="s">
        <v>72</v>
      </c>
      <c r="AY800" s="250" t="s">
        <v>111</v>
      </c>
    </row>
    <row r="801" s="14" customFormat="1">
      <c r="A801" s="14"/>
      <c r="B801" s="240"/>
      <c r="C801" s="241"/>
      <c r="D801" s="231" t="s">
        <v>168</v>
      </c>
      <c r="E801" s="242" t="s">
        <v>19</v>
      </c>
      <c r="F801" s="243" t="s">
        <v>274</v>
      </c>
      <c r="G801" s="241"/>
      <c r="H801" s="244">
        <v>-8.125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0" t="s">
        <v>168</v>
      </c>
      <c r="AU801" s="250" t="s">
        <v>82</v>
      </c>
      <c r="AV801" s="14" t="s">
        <v>82</v>
      </c>
      <c r="AW801" s="14" t="s">
        <v>33</v>
      </c>
      <c r="AX801" s="14" t="s">
        <v>72</v>
      </c>
      <c r="AY801" s="250" t="s">
        <v>111</v>
      </c>
    </row>
    <row r="802" s="14" customFormat="1">
      <c r="A802" s="14"/>
      <c r="B802" s="240"/>
      <c r="C802" s="241"/>
      <c r="D802" s="231" t="s">
        <v>168</v>
      </c>
      <c r="E802" s="242" t="s">
        <v>19</v>
      </c>
      <c r="F802" s="243" t="s">
        <v>275</v>
      </c>
      <c r="G802" s="241"/>
      <c r="H802" s="244">
        <v>-6.6399999999999997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168</v>
      </c>
      <c r="AU802" s="250" t="s">
        <v>82</v>
      </c>
      <c r="AV802" s="14" t="s">
        <v>82</v>
      </c>
      <c r="AW802" s="14" t="s">
        <v>33</v>
      </c>
      <c r="AX802" s="14" t="s">
        <v>72</v>
      </c>
      <c r="AY802" s="250" t="s">
        <v>111</v>
      </c>
    </row>
    <row r="803" s="14" customFormat="1">
      <c r="A803" s="14"/>
      <c r="B803" s="240"/>
      <c r="C803" s="241"/>
      <c r="D803" s="231" t="s">
        <v>168</v>
      </c>
      <c r="E803" s="242" t="s">
        <v>19</v>
      </c>
      <c r="F803" s="243" t="s">
        <v>276</v>
      </c>
      <c r="G803" s="241"/>
      <c r="H803" s="244">
        <v>-10.507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0" t="s">
        <v>168</v>
      </c>
      <c r="AU803" s="250" t="s">
        <v>82</v>
      </c>
      <c r="AV803" s="14" t="s">
        <v>82</v>
      </c>
      <c r="AW803" s="14" t="s">
        <v>33</v>
      </c>
      <c r="AX803" s="14" t="s">
        <v>72</v>
      </c>
      <c r="AY803" s="250" t="s">
        <v>111</v>
      </c>
    </row>
    <row r="804" s="14" customFormat="1">
      <c r="A804" s="14"/>
      <c r="B804" s="240"/>
      <c r="C804" s="241"/>
      <c r="D804" s="231" t="s">
        <v>168</v>
      </c>
      <c r="E804" s="242" t="s">
        <v>19</v>
      </c>
      <c r="F804" s="243" t="s">
        <v>201</v>
      </c>
      <c r="G804" s="241"/>
      <c r="H804" s="244">
        <v>0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0" t="s">
        <v>168</v>
      </c>
      <c r="AU804" s="250" t="s">
        <v>82</v>
      </c>
      <c r="AV804" s="14" t="s">
        <v>82</v>
      </c>
      <c r="AW804" s="14" t="s">
        <v>33</v>
      </c>
      <c r="AX804" s="14" t="s">
        <v>72</v>
      </c>
      <c r="AY804" s="250" t="s">
        <v>111</v>
      </c>
    </row>
    <row r="805" s="14" customFormat="1">
      <c r="A805" s="14"/>
      <c r="B805" s="240"/>
      <c r="C805" s="241"/>
      <c r="D805" s="231" t="s">
        <v>168</v>
      </c>
      <c r="E805" s="242" t="s">
        <v>19</v>
      </c>
      <c r="F805" s="243" t="s">
        <v>277</v>
      </c>
      <c r="G805" s="241"/>
      <c r="H805" s="244">
        <v>-2.3999999999999999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0" t="s">
        <v>168</v>
      </c>
      <c r="AU805" s="250" t="s">
        <v>82</v>
      </c>
      <c r="AV805" s="14" t="s">
        <v>82</v>
      </c>
      <c r="AW805" s="14" t="s">
        <v>33</v>
      </c>
      <c r="AX805" s="14" t="s">
        <v>72</v>
      </c>
      <c r="AY805" s="250" t="s">
        <v>111</v>
      </c>
    </row>
    <row r="806" s="14" customFormat="1">
      <c r="A806" s="14"/>
      <c r="B806" s="240"/>
      <c r="C806" s="241"/>
      <c r="D806" s="231" t="s">
        <v>168</v>
      </c>
      <c r="E806" s="242" t="s">
        <v>19</v>
      </c>
      <c r="F806" s="243" t="s">
        <v>278</v>
      </c>
      <c r="G806" s="241"/>
      <c r="H806" s="244">
        <v>-5.5</v>
      </c>
      <c r="I806" s="245"/>
      <c r="J806" s="241"/>
      <c r="K806" s="241"/>
      <c r="L806" s="246"/>
      <c r="M806" s="247"/>
      <c r="N806" s="248"/>
      <c r="O806" s="248"/>
      <c r="P806" s="248"/>
      <c r="Q806" s="248"/>
      <c r="R806" s="248"/>
      <c r="S806" s="248"/>
      <c r="T806" s="249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0" t="s">
        <v>168</v>
      </c>
      <c r="AU806" s="250" t="s">
        <v>82</v>
      </c>
      <c r="AV806" s="14" t="s">
        <v>82</v>
      </c>
      <c r="AW806" s="14" t="s">
        <v>33</v>
      </c>
      <c r="AX806" s="14" t="s">
        <v>72</v>
      </c>
      <c r="AY806" s="250" t="s">
        <v>111</v>
      </c>
    </row>
    <row r="807" s="14" customFormat="1">
      <c r="A807" s="14"/>
      <c r="B807" s="240"/>
      <c r="C807" s="241"/>
      <c r="D807" s="231" t="s">
        <v>168</v>
      </c>
      <c r="E807" s="242" t="s">
        <v>19</v>
      </c>
      <c r="F807" s="243" t="s">
        <v>279</v>
      </c>
      <c r="G807" s="241"/>
      <c r="H807" s="244">
        <v>-6.5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0" t="s">
        <v>168</v>
      </c>
      <c r="AU807" s="250" t="s">
        <v>82</v>
      </c>
      <c r="AV807" s="14" t="s">
        <v>82</v>
      </c>
      <c r="AW807" s="14" t="s">
        <v>33</v>
      </c>
      <c r="AX807" s="14" t="s">
        <v>72</v>
      </c>
      <c r="AY807" s="250" t="s">
        <v>111</v>
      </c>
    </row>
    <row r="808" s="14" customFormat="1">
      <c r="A808" s="14"/>
      <c r="B808" s="240"/>
      <c r="C808" s="241"/>
      <c r="D808" s="231" t="s">
        <v>168</v>
      </c>
      <c r="E808" s="242" t="s">
        <v>19</v>
      </c>
      <c r="F808" s="243" t="s">
        <v>280</v>
      </c>
      <c r="G808" s="241"/>
      <c r="H808" s="244">
        <v>-3.2000000000000002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168</v>
      </c>
      <c r="AU808" s="250" t="s">
        <v>82</v>
      </c>
      <c r="AV808" s="14" t="s">
        <v>82</v>
      </c>
      <c r="AW808" s="14" t="s">
        <v>33</v>
      </c>
      <c r="AX808" s="14" t="s">
        <v>72</v>
      </c>
      <c r="AY808" s="250" t="s">
        <v>111</v>
      </c>
    </row>
    <row r="809" s="14" customFormat="1">
      <c r="A809" s="14"/>
      <c r="B809" s="240"/>
      <c r="C809" s="241"/>
      <c r="D809" s="231" t="s">
        <v>168</v>
      </c>
      <c r="E809" s="242" t="s">
        <v>19</v>
      </c>
      <c r="F809" s="243" t="s">
        <v>281</v>
      </c>
      <c r="G809" s="241"/>
      <c r="H809" s="244">
        <v>-5.2000000000000002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168</v>
      </c>
      <c r="AU809" s="250" t="s">
        <v>82</v>
      </c>
      <c r="AV809" s="14" t="s">
        <v>82</v>
      </c>
      <c r="AW809" s="14" t="s">
        <v>33</v>
      </c>
      <c r="AX809" s="14" t="s">
        <v>72</v>
      </c>
      <c r="AY809" s="250" t="s">
        <v>111</v>
      </c>
    </row>
    <row r="810" s="14" customFormat="1">
      <c r="A810" s="14"/>
      <c r="B810" s="240"/>
      <c r="C810" s="241"/>
      <c r="D810" s="231" t="s">
        <v>168</v>
      </c>
      <c r="E810" s="242" t="s">
        <v>19</v>
      </c>
      <c r="F810" s="243" t="s">
        <v>270</v>
      </c>
      <c r="G810" s="241"/>
      <c r="H810" s="244">
        <v>-7.8399999999999999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0" t="s">
        <v>168</v>
      </c>
      <c r="AU810" s="250" t="s">
        <v>82</v>
      </c>
      <c r="AV810" s="14" t="s">
        <v>82</v>
      </c>
      <c r="AW810" s="14" t="s">
        <v>33</v>
      </c>
      <c r="AX810" s="14" t="s">
        <v>72</v>
      </c>
      <c r="AY810" s="250" t="s">
        <v>111</v>
      </c>
    </row>
    <row r="811" s="14" customFormat="1">
      <c r="A811" s="14"/>
      <c r="B811" s="240"/>
      <c r="C811" s="241"/>
      <c r="D811" s="231" t="s">
        <v>168</v>
      </c>
      <c r="E811" s="242" t="s">
        <v>19</v>
      </c>
      <c r="F811" s="243" t="s">
        <v>282</v>
      </c>
      <c r="G811" s="241"/>
      <c r="H811" s="244">
        <v>-0.78000000000000003</v>
      </c>
      <c r="I811" s="245"/>
      <c r="J811" s="241"/>
      <c r="K811" s="241"/>
      <c r="L811" s="246"/>
      <c r="M811" s="247"/>
      <c r="N811" s="248"/>
      <c r="O811" s="248"/>
      <c r="P811" s="248"/>
      <c r="Q811" s="248"/>
      <c r="R811" s="248"/>
      <c r="S811" s="248"/>
      <c r="T811" s="249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0" t="s">
        <v>168</v>
      </c>
      <c r="AU811" s="250" t="s">
        <v>82</v>
      </c>
      <c r="AV811" s="14" t="s">
        <v>82</v>
      </c>
      <c r="AW811" s="14" t="s">
        <v>33</v>
      </c>
      <c r="AX811" s="14" t="s">
        <v>72</v>
      </c>
      <c r="AY811" s="250" t="s">
        <v>111</v>
      </c>
    </row>
    <row r="812" s="14" customFormat="1">
      <c r="A812" s="14"/>
      <c r="B812" s="240"/>
      <c r="C812" s="241"/>
      <c r="D812" s="231" t="s">
        <v>168</v>
      </c>
      <c r="E812" s="242" t="s">
        <v>19</v>
      </c>
      <c r="F812" s="243" t="s">
        <v>283</v>
      </c>
      <c r="G812" s="241"/>
      <c r="H812" s="244">
        <v>-3.6400000000000001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168</v>
      </c>
      <c r="AU812" s="250" t="s">
        <v>82</v>
      </c>
      <c r="AV812" s="14" t="s">
        <v>82</v>
      </c>
      <c r="AW812" s="14" t="s">
        <v>33</v>
      </c>
      <c r="AX812" s="14" t="s">
        <v>72</v>
      </c>
      <c r="AY812" s="250" t="s">
        <v>111</v>
      </c>
    </row>
    <row r="813" s="14" customFormat="1">
      <c r="A813" s="14"/>
      <c r="B813" s="240"/>
      <c r="C813" s="241"/>
      <c r="D813" s="231" t="s">
        <v>168</v>
      </c>
      <c r="E813" s="242" t="s">
        <v>19</v>
      </c>
      <c r="F813" s="243" t="s">
        <v>201</v>
      </c>
      <c r="G813" s="241"/>
      <c r="H813" s="244">
        <v>0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0" t="s">
        <v>168</v>
      </c>
      <c r="AU813" s="250" t="s">
        <v>82</v>
      </c>
      <c r="AV813" s="14" t="s">
        <v>82</v>
      </c>
      <c r="AW813" s="14" t="s">
        <v>33</v>
      </c>
      <c r="AX813" s="14" t="s">
        <v>72</v>
      </c>
      <c r="AY813" s="250" t="s">
        <v>111</v>
      </c>
    </row>
    <row r="814" s="15" customFormat="1">
      <c r="A814" s="15"/>
      <c r="B814" s="251"/>
      <c r="C814" s="252"/>
      <c r="D814" s="231" t="s">
        <v>168</v>
      </c>
      <c r="E814" s="253" t="s">
        <v>19</v>
      </c>
      <c r="F814" s="254" t="s">
        <v>229</v>
      </c>
      <c r="G814" s="252"/>
      <c r="H814" s="255">
        <v>148.88200000000001</v>
      </c>
      <c r="I814" s="256"/>
      <c r="J814" s="252"/>
      <c r="K814" s="252"/>
      <c r="L814" s="257"/>
      <c r="M814" s="258"/>
      <c r="N814" s="259"/>
      <c r="O814" s="259"/>
      <c r="P814" s="259"/>
      <c r="Q814" s="259"/>
      <c r="R814" s="259"/>
      <c r="S814" s="259"/>
      <c r="T814" s="260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1" t="s">
        <v>168</v>
      </c>
      <c r="AU814" s="261" t="s">
        <v>82</v>
      </c>
      <c r="AV814" s="15" t="s">
        <v>125</v>
      </c>
      <c r="AW814" s="15" t="s">
        <v>33</v>
      </c>
      <c r="AX814" s="15" t="s">
        <v>72</v>
      </c>
      <c r="AY814" s="261" t="s">
        <v>111</v>
      </c>
    </row>
    <row r="815" s="14" customFormat="1">
      <c r="A815" s="14"/>
      <c r="B815" s="240"/>
      <c r="C815" s="241"/>
      <c r="D815" s="231" t="s">
        <v>168</v>
      </c>
      <c r="E815" s="242" t="s">
        <v>19</v>
      </c>
      <c r="F815" s="243" t="s">
        <v>201</v>
      </c>
      <c r="G815" s="241"/>
      <c r="H815" s="244">
        <v>0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0" t="s">
        <v>168</v>
      </c>
      <c r="AU815" s="250" t="s">
        <v>82</v>
      </c>
      <c r="AV815" s="14" t="s">
        <v>82</v>
      </c>
      <c r="AW815" s="14" t="s">
        <v>33</v>
      </c>
      <c r="AX815" s="14" t="s">
        <v>72</v>
      </c>
      <c r="AY815" s="250" t="s">
        <v>111</v>
      </c>
    </row>
    <row r="816" s="14" customFormat="1">
      <c r="A816" s="14"/>
      <c r="B816" s="240"/>
      <c r="C816" s="241"/>
      <c r="D816" s="231" t="s">
        <v>168</v>
      </c>
      <c r="E816" s="242" t="s">
        <v>19</v>
      </c>
      <c r="F816" s="243" t="s">
        <v>284</v>
      </c>
      <c r="G816" s="241"/>
      <c r="H816" s="244">
        <v>435.23200000000003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168</v>
      </c>
      <c r="AU816" s="250" t="s">
        <v>82</v>
      </c>
      <c r="AV816" s="14" t="s">
        <v>82</v>
      </c>
      <c r="AW816" s="14" t="s">
        <v>33</v>
      </c>
      <c r="AX816" s="14" t="s">
        <v>72</v>
      </c>
      <c r="AY816" s="250" t="s">
        <v>111</v>
      </c>
    </row>
    <row r="817" s="14" customFormat="1">
      <c r="A817" s="14"/>
      <c r="B817" s="240"/>
      <c r="C817" s="241"/>
      <c r="D817" s="231" t="s">
        <v>168</v>
      </c>
      <c r="E817" s="242" t="s">
        <v>19</v>
      </c>
      <c r="F817" s="243" t="s">
        <v>201</v>
      </c>
      <c r="G817" s="241"/>
      <c r="H817" s="244">
        <v>0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0" t="s">
        <v>168</v>
      </c>
      <c r="AU817" s="250" t="s">
        <v>82</v>
      </c>
      <c r="AV817" s="14" t="s">
        <v>82</v>
      </c>
      <c r="AW817" s="14" t="s">
        <v>33</v>
      </c>
      <c r="AX817" s="14" t="s">
        <v>72</v>
      </c>
      <c r="AY817" s="250" t="s">
        <v>111</v>
      </c>
    </row>
    <row r="818" s="14" customFormat="1">
      <c r="A818" s="14"/>
      <c r="B818" s="240"/>
      <c r="C818" s="241"/>
      <c r="D818" s="231" t="s">
        <v>168</v>
      </c>
      <c r="E818" s="242" t="s">
        <v>19</v>
      </c>
      <c r="F818" s="243" t="s">
        <v>285</v>
      </c>
      <c r="G818" s="241"/>
      <c r="H818" s="244">
        <v>-3.8500000000000001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0" t="s">
        <v>168</v>
      </c>
      <c r="AU818" s="250" t="s">
        <v>82</v>
      </c>
      <c r="AV818" s="14" t="s">
        <v>82</v>
      </c>
      <c r="AW818" s="14" t="s">
        <v>33</v>
      </c>
      <c r="AX818" s="14" t="s">
        <v>72</v>
      </c>
      <c r="AY818" s="250" t="s">
        <v>111</v>
      </c>
    </row>
    <row r="819" s="14" customFormat="1">
      <c r="A819" s="14"/>
      <c r="B819" s="240"/>
      <c r="C819" s="241"/>
      <c r="D819" s="231" t="s">
        <v>168</v>
      </c>
      <c r="E819" s="242" t="s">
        <v>19</v>
      </c>
      <c r="F819" s="243" t="s">
        <v>286</v>
      </c>
      <c r="G819" s="241"/>
      <c r="H819" s="244">
        <v>-43.649999999999999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0" t="s">
        <v>168</v>
      </c>
      <c r="AU819" s="250" t="s">
        <v>82</v>
      </c>
      <c r="AV819" s="14" t="s">
        <v>82</v>
      </c>
      <c r="AW819" s="14" t="s">
        <v>33</v>
      </c>
      <c r="AX819" s="14" t="s">
        <v>72</v>
      </c>
      <c r="AY819" s="250" t="s">
        <v>111</v>
      </c>
    </row>
    <row r="820" s="14" customFormat="1">
      <c r="A820" s="14"/>
      <c r="B820" s="240"/>
      <c r="C820" s="241"/>
      <c r="D820" s="231" t="s">
        <v>168</v>
      </c>
      <c r="E820" s="242" t="s">
        <v>19</v>
      </c>
      <c r="F820" s="243" t="s">
        <v>287</v>
      </c>
      <c r="G820" s="241"/>
      <c r="H820" s="244">
        <v>-40.920000000000002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0" t="s">
        <v>168</v>
      </c>
      <c r="AU820" s="250" t="s">
        <v>82</v>
      </c>
      <c r="AV820" s="14" t="s">
        <v>82</v>
      </c>
      <c r="AW820" s="14" t="s">
        <v>33</v>
      </c>
      <c r="AX820" s="14" t="s">
        <v>72</v>
      </c>
      <c r="AY820" s="250" t="s">
        <v>111</v>
      </c>
    </row>
    <row r="821" s="14" customFormat="1">
      <c r="A821" s="14"/>
      <c r="B821" s="240"/>
      <c r="C821" s="241"/>
      <c r="D821" s="231" t="s">
        <v>168</v>
      </c>
      <c r="E821" s="242" t="s">
        <v>19</v>
      </c>
      <c r="F821" s="243" t="s">
        <v>264</v>
      </c>
      <c r="G821" s="241"/>
      <c r="H821" s="244">
        <v>-15.799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0" t="s">
        <v>168</v>
      </c>
      <c r="AU821" s="250" t="s">
        <v>82</v>
      </c>
      <c r="AV821" s="14" t="s">
        <v>82</v>
      </c>
      <c r="AW821" s="14" t="s">
        <v>33</v>
      </c>
      <c r="AX821" s="14" t="s">
        <v>72</v>
      </c>
      <c r="AY821" s="250" t="s">
        <v>111</v>
      </c>
    </row>
    <row r="822" s="14" customFormat="1">
      <c r="A822" s="14"/>
      <c r="B822" s="240"/>
      <c r="C822" s="241"/>
      <c r="D822" s="231" t="s">
        <v>168</v>
      </c>
      <c r="E822" s="242" t="s">
        <v>19</v>
      </c>
      <c r="F822" s="243" t="s">
        <v>265</v>
      </c>
      <c r="G822" s="241"/>
      <c r="H822" s="244">
        <v>-17.372</v>
      </c>
      <c r="I822" s="245"/>
      <c r="J822" s="241"/>
      <c r="K822" s="241"/>
      <c r="L822" s="246"/>
      <c r="M822" s="247"/>
      <c r="N822" s="248"/>
      <c r="O822" s="248"/>
      <c r="P822" s="248"/>
      <c r="Q822" s="248"/>
      <c r="R822" s="248"/>
      <c r="S822" s="248"/>
      <c r="T822" s="249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0" t="s">
        <v>168</v>
      </c>
      <c r="AU822" s="250" t="s">
        <v>82</v>
      </c>
      <c r="AV822" s="14" t="s">
        <v>82</v>
      </c>
      <c r="AW822" s="14" t="s">
        <v>33</v>
      </c>
      <c r="AX822" s="14" t="s">
        <v>72</v>
      </c>
      <c r="AY822" s="250" t="s">
        <v>111</v>
      </c>
    </row>
    <row r="823" s="14" customFormat="1">
      <c r="A823" s="14"/>
      <c r="B823" s="240"/>
      <c r="C823" s="241"/>
      <c r="D823" s="231" t="s">
        <v>168</v>
      </c>
      <c r="E823" s="242" t="s">
        <v>19</v>
      </c>
      <c r="F823" s="243" t="s">
        <v>201</v>
      </c>
      <c r="G823" s="241"/>
      <c r="H823" s="244">
        <v>0</v>
      </c>
      <c r="I823" s="245"/>
      <c r="J823" s="241"/>
      <c r="K823" s="241"/>
      <c r="L823" s="246"/>
      <c r="M823" s="247"/>
      <c r="N823" s="248"/>
      <c r="O823" s="248"/>
      <c r="P823" s="248"/>
      <c r="Q823" s="248"/>
      <c r="R823" s="248"/>
      <c r="S823" s="248"/>
      <c r="T823" s="24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0" t="s">
        <v>168</v>
      </c>
      <c r="AU823" s="250" t="s">
        <v>82</v>
      </c>
      <c r="AV823" s="14" t="s">
        <v>82</v>
      </c>
      <c r="AW823" s="14" t="s">
        <v>33</v>
      </c>
      <c r="AX823" s="14" t="s">
        <v>72</v>
      </c>
      <c r="AY823" s="250" t="s">
        <v>111</v>
      </c>
    </row>
    <row r="824" s="14" customFormat="1">
      <c r="A824" s="14"/>
      <c r="B824" s="240"/>
      <c r="C824" s="241"/>
      <c r="D824" s="231" t="s">
        <v>168</v>
      </c>
      <c r="E824" s="242" t="s">
        <v>19</v>
      </c>
      <c r="F824" s="243" t="s">
        <v>280</v>
      </c>
      <c r="G824" s="241"/>
      <c r="H824" s="244">
        <v>-3.2000000000000002</v>
      </c>
      <c r="I824" s="245"/>
      <c r="J824" s="241"/>
      <c r="K824" s="241"/>
      <c r="L824" s="246"/>
      <c r="M824" s="247"/>
      <c r="N824" s="248"/>
      <c r="O824" s="248"/>
      <c r="P824" s="248"/>
      <c r="Q824" s="248"/>
      <c r="R824" s="248"/>
      <c r="S824" s="248"/>
      <c r="T824" s="249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0" t="s">
        <v>168</v>
      </c>
      <c r="AU824" s="250" t="s">
        <v>82</v>
      </c>
      <c r="AV824" s="14" t="s">
        <v>82</v>
      </c>
      <c r="AW824" s="14" t="s">
        <v>33</v>
      </c>
      <c r="AX824" s="14" t="s">
        <v>72</v>
      </c>
      <c r="AY824" s="250" t="s">
        <v>111</v>
      </c>
    </row>
    <row r="825" s="14" customFormat="1">
      <c r="A825" s="14"/>
      <c r="B825" s="240"/>
      <c r="C825" s="241"/>
      <c r="D825" s="231" t="s">
        <v>168</v>
      </c>
      <c r="E825" s="242" t="s">
        <v>19</v>
      </c>
      <c r="F825" s="243" t="s">
        <v>288</v>
      </c>
      <c r="G825" s="241"/>
      <c r="H825" s="244">
        <v>-3.6499999999999999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168</v>
      </c>
      <c r="AU825" s="250" t="s">
        <v>82</v>
      </c>
      <c r="AV825" s="14" t="s">
        <v>82</v>
      </c>
      <c r="AW825" s="14" t="s">
        <v>33</v>
      </c>
      <c r="AX825" s="14" t="s">
        <v>72</v>
      </c>
      <c r="AY825" s="250" t="s">
        <v>111</v>
      </c>
    </row>
    <row r="826" s="14" customFormat="1">
      <c r="A826" s="14"/>
      <c r="B826" s="240"/>
      <c r="C826" s="241"/>
      <c r="D826" s="231" t="s">
        <v>168</v>
      </c>
      <c r="E826" s="242" t="s">
        <v>19</v>
      </c>
      <c r="F826" s="243" t="s">
        <v>289</v>
      </c>
      <c r="G826" s="241"/>
      <c r="H826" s="244">
        <v>-1.2</v>
      </c>
      <c r="I826" s="245"/>
      <c r="J826" s="241"/>
      <c r="K826" s="241"/>
      <c r="L826" s="246"/>
      <c r="M826" s="247"/>
      <c r="N826" s="248"/>
      <c r="O826" s="248"/>
      <c r="P826" s="248"/>
      <c r="Q826" s="248"/>
      <c r="R826" s="248"/>
      <c r="S826" s="248"/>
      <c r="T826" s="249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0" t="s">
        <v>168</v>
      </c>
      <c r="AU826" s="250" t="s">
        <v>82</v>
      </c>
      <c r="AV826" s="14" t="s">
        <v>82</v>
      </c>
      <c r="AW826" s="14" t="s">
        <v>33</v>
      </c>
      <c r="AX826" s="14" t="s">
        <v>72</v>
      </c>
      <c r="AY826" s="250" t="s">
        <v>111</v>
      </c>
    </row>
    <row r="827" s="14" customFormat="1">
      <c r="A827" s="14"/>
      <c r="B827" s="240"/>
      <c r="C827" s="241"/>
      <c r="D827" s="231" t="s">
        <v>168</v>
      </c>
      <c r="E827" s="242" t="s">
        <v>19</v>
      </c>
      <c r="F827" s="243" t="s">
        <v>290</v>
      </c>
      <c r="G827" s="241"/>
      <c r="H827" s="244">
        <v>-0.12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0" t="s">
        <v>168</v>
      </c>
      <c r="AU827" s="250" t="s">
        <v>82</v>
      </c>
      <c r="AV827" s="14" t="s">
        <v>82</v>
      </c>
      <c r="AW827" s="14" t="s">
        <v>33</v>
      </c>
      <c r="AX827" s="14" t="s">
        <v>72</v>
      </c>
      <c r="AY827" s="250" t="s">
        <v>111</v>
      </c>
    </row>
    <row r="828" s="14" customFormat="1">
      <c r="A828" s="14"/>
      <c r="B828" s="240"/>
      <c r="C828" s="241"/>
      <c r="D828" s="231" t="s">
        <v>168</v>
      </c>
      <c r="E828" s="242" t="s">
        <v>19</v>
      </c>
      <c r="F828" s="243" t="s">
        <v>291</v>
      </c>
      <c r="G828" s="241"/>
      <c r="H828" s="244">
        <v>-8.4000000000000004</v>
      </c>
      <c r="I828" s="245"/>
      <c r="J828" s="241"/>
      <c r="K828" s="241"/>
      <c r="L828" s="246"/>
      <c r="M828" s="247"/>
      <c r="N828" s="248"/>
      <c r="O828" s="248"/>
      <c r="P828" s="248"/>
      <c r="Q828" s="248"/>
      <c r="R828" s="248"/>
      <c r="S828" s="248"/>
      <c r="T828" s="24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0" t="s">
        <v>168</v>
      </c>
      <c r="AU828" s="250" t="s">
        <v>82</v>
      </c>
      <c r="AV828" s="14" t="s">
        <v>82</v>
      </c>
      <c r="AW828" s="14" t="s">
        <v>33</v>
      </c>
      <c r="AX828" s="14" t="s">
        <v>72</v>
      </c>
      <c r="AY828" s="250" t="s">
        <v>111</v>
      </c>
    </row>
    <row r="829" s="14" customFormat="1">
      <c r="A829" s="14"/>
      <c r="B829" s="240"/>
      <c r="C829" s="241"/>
      <c r="D829" s="231" t="s">
        <v>168</v>
      </c>
      <c r="E829" s="242" t="s">
        <v>19</v>
      </c>
      <c r="F829" s="243" t="s">
        <v>292</v>
      </c>
      <c r="G829" s="241"/>
      <c r="H829" s="244">
        <v>-3.1200000000000001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0" t="s">
        <v>168</v>
      </c>
      <c r="AU829" s="250" t="s">
        <v>82</v>
      </c>
      <c r="AV829" s="14" t="s">
        <v>82</v>
      </c>
      <c r="AW829" s="14" t="s">
        <v>33</v>
      </c>
      <c r="AX829" s="14" t="s">
        <v>72</v>
      </c>
      <c r="AY829" s="250" t="s">
        <v>111</v>
      </c>
    </row>
    <row r="830" s="14" customFormat="1">
      <c r="A830" s="14"/>
      <c r="B830" s="240"/>
      <c r="C830" s="241"/>
      <c r="D830" s="231" t="s">
        <v>168</v>
      </c>
      <c r="E830" s="242" t="s">
        <v>19</v>
      </c>
      <c r="F830" s="243" t="s">
        <v>201</v>
      </c>
      <c r="G830" s="241"/>
      <c r="H830" s="244">
        <v>0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0" t="s">
        <v>168</v>
      </c>
      <c r="AU830" s="250" t="s">
        <v>82</v>
      </c>
      <c r="AV830" s="14" t="s">
        <v>82</v>
      </c>
      <c r="AW830" s="14" t="s">
        <v>33</v>
      </c>
      <c r="AX830" s="14" t="s">
        <v>72</v>
      </c>
      <c r="AY830" s="250" t="s">
        <v>111</v>
      </c>
    </row>
    <row r="831" s="14" customFormat="1">
      <c r="A831" s="14"/>
      <c r="B831" s="240"/>
      <c r="C831" s="241"/>
      <c r="D831" s="231" t="s">
        <v>168</v>
      </c>
      <c r="E831" s="242" t="s">
        <v>19</v>
      </c>
      <c r="F831" s="243" t="s">
        <v>293</v>
      </c>
      <c r="G831" s="241"/>
      <c r="H831" s="244">
        <v>-46.463000000000001</v>
      </c>
      <c r="I831" s="245"/>
      <c r="J831" s="241"/>
      <c r="K831" s="241"/>
      <c r="L831" s="246"/>
      <c r="M831" s="247"/>
      <c r="N831" s="248"/>
      <c r="O831" s="248"/>
      <c r="P831" s="248"/>
      <c r="Q831" s="248"/>
      <c r="R831" s="248"/>
      <c r="S831" s="248"/>
      <c r="T831" s="249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0" t="s">
        <v>168</v>
      </c>
      <c r="AU831" s="250" t="s">
        <v>82</v>
      </c>
      <c r="AV831" s="14" t="s">
        <v>82</v>
      </c>
      <c r="AW831" s="14" t="s">
        <v>33</v>
      </c>
      <c r="AX831" s="14" t="s">
        <v>72</v>
      </c>
      <c r="AY831" s="250" t="s">
        <v>111</v>
      </c>
    </row>
    <row r="832" s="14" customFormat="1">
      <c r="A832" s="14"/>
      <c r="B832" s="240"/>
      <c r="C832" s="241"/>
      <c r="D832" s="231" t="s">
        <v>168</v>
      </c>
      <c r="E832" s="242" t="s">
        <v>19</v>
      </c>
      <c r="F832" s="243" t="s">
        <v>272</v>
      </c>
      <c r="G832" s="241"/>
      <c r="H832" s="244">
        <v>-13.199999999999999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0" t="s">
        <v>168</v>
      </c>
      <c r="AU832" s="250" t="s">
        <v>82</v>
      </c>
      <c r="AV832" s="14" t="s">
        <v>82</v>
      </c>
      <c r="AW832" s="14" t="s">
        <v>33</v>
      </c>
      <c r="AX832" s="14" t="s">
        <v>72</v>
      </c>
      <c r="AY832" s="250" t="s">
        <v>111</v>
      </c>
    </row>
    <row r="833" s="14" customFormat="1">
      <c r="A833" s="14"/>
      <c r="B833" s="240"/>
      <c r="C833" s="241"/>
      <c r="D833" s="231" t="s">
        <v>168</v>
      </c>
      <c r="E833" s="242" t="s">
        <v>19</v>
      </c>
      <c r="F833" s="243" t="s">
        <v>201</v>
      </c>
      <c r="G833" s="241"/>
      <c r="H833" s="244">
        <v>0</v>
      </c>
      <c r="I833" s="245"/>
      <c r="J833" s="241"/>
      <c r="K833" s="241"/>
      <c r="L833" s="246"/>
      <c r="M833" s="247"/>
      <c r="N833" s="248"/>
      <c r="O833" s="248"/>
      <c r="P833" s="248"/>
      <c r="Q833" s="248"/>
      <c r="R833" s="248"/>
      <c r="S833" s="248"/>
      <c r="T833" s="249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0" t="s">
        <v>168</v>
      </c>
      <c r="AU833" s="250" t="s">
        <v>82</v>
      </c>
      <c r="AV833" s="14" t="s">
        <v>82</v>
      </c>
      <c r="AW833" s="14" t="s">
        <v>33</v>
      </c>
      <c r="AX833" s="14" t="s">
        <v>72</v>
      </c>
      <c r="AY833" s="250" t="s">
        <v>111</v>
      </c>
    </row>
    <row r="834" s="15" customFormat="1">
      <c r="A834" s="15"/>
      <c r="B834" s="251"/>
      <c r="C834" s="252"/>
      <c r="D834" s="231" t="s">
        <v>168</v>
      </c>
      <c r="E834" s="253" t="s">
        <v>19</v>
      </c>
      <c r="F834" s="254" t="s">
        <v>240</v>
      </c>
      <c r="G834" s="252"/>
      <c r="H834" s="255">
        <v>234.28800000000001</v>
      </c>
      <c r="I834" s="256"/>
      <c r="J834" s="252"/>
      <c r="K834" s="252"/>
      <c r="L834" s="257"/>
      <c r="M834" s="258"/>
      <c r="N834" s="259"/>
      <c r="O834" s="259"/>
      <c r="P834" s="259"/>
      <c r="Q834" s="259"/>
      <c r="R834" s="259"/>
      <c r="S834" s="259"/>
      <c r="T834" s="260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1" t="s">
        <v>168</v>
      </c>
      <c r="AU834" s="261" t="s">
        <v>82</v>
      </c>
      <c r="AV834" s="15" t="s">
        <v>125</v>
      </c>
      <c r="AW834" s="15" t="s">
        <v>33</v>
      </c>
      <c r="AX834" s="15" t="s">
        <v>72</v>
      </c>
      <c r="AY834" s="261" t="s">
        <v>111</v>
      </c>
    </row>
    <row r="835" s="14" customFormat="1">
      <c r="A835" s="14"/>
      <c r="B835" s="240"/>
      <c r="C835" s="241"/>
      <c r="D835" s="231" t="s">
        <v>168</v>
      </c>
      <c r="E835" s="242" t="s">
        <v>19</v>
      </c>
      <c r="F835" s="243" t="s">
        <v>201</v>
      </c>
      <c r="G835" s="241"/>
      <c r="H835" s="244">
        <v>0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0" t="s">
        <v>168</v>
      </c>
      <c r="AU835" s="250" t="s">
        <v>82</v>
      </c>
      <c r="AV835" s="14" t="s">
        <v>82</v>
      </c>
      <c r="AW835" s="14" t="s">
        <v>33</v>
      </c>
      <c r="AX835" s="14" t="s">
        <v>72</v>
      </c>
      <c r="AY835" s="250" t="s">
        <v>111</v>
      </c>
    </row>
    <row r="836" s="14" customFormat="1">
      <c r="A836" s="14"/>
      <c r="B836" s="240"/>
      <c r="C836" s="241"/>
      <c r="D836" s="231" t="s">
        <v>168</v>
      </c>
      <c r="E836" s="242" t="s">
        <v>19</v>
      </c>
      <c r="F836" s="243" t="s">
        <v>294</v>
      </c>
      <c r="G836" s="241"/>
      <c r="H836" s="244">
        <v>20.800000000000001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168</v>
      </c>
      <c r="AU836" s="250" t="s">
        <v>82</v>
      </c>
      <c r="AV836" s="14" t="s">
        <v>82</v>
      </c>
      <c r="AW836" s="14" t="s">
        <v>33</v>
      </c>
      <c r="AX836" s="14" t="s">
        <v>72</v>
      </c>
      <c r="AY836" s="250" t="s">
        <v>111</v>
      </c>
    </row>
    <row r="837" s="14" customFormat="1">
      <c r="A837" s="14"/>
      <c r="B837" s="240"/>
      <c r="C837" s="241"/>
      <c r="D837" s="231" t="s">
        <v>168</v>
      </c>
      <c r="E837" s="242" t="s">
        <v>19</v>
      </c>
      <c r="F837" s="243" t="s">
        <v>295</v>
      </c>
      <c r="G837" s="241"/>
      <c r="H837" s="244">
        <v>17.120000000000001</v>
      </c>
      <c r="I837" s="245"/>
      <c r="J837" s="241"/>
      <c r="K837" s="241"/>
      <c r="L837" s="246"/>
      <c r="M837" s="247"/>
      <c r="N837" s="248"/>
      <c r="O837" s="248"/>
      <c r="P837" s="248"/>
      <c r="Q837" s="248"/>
      <c r="R837" s="248"/>
      <c r="S837" s="248"/>
      <c r="T837" s="249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0" t="s">
        <v>168</v>
      </c>
      <c r="AU837" s="250" t="s">
        <v>82</v>
      </c>
      <c r="AV837" s="14" t="s">
        <v>82</v>
      </c>
      <c r="AW837" s="14" t="s">
        <v>33</v>
      </c>
      <c r="AX837" s="14" t="s">
        <v>72</v>
      </c>
      <c r="AY837" s="250" t="s">
        <v>111</v>
      </c>
    </row>
    <row r="838" s="14" customFormat="1">
      <c r="A838" s="14"/>
      <c r="B838" s="240"/>
      <c r="C838" s="241"/>
      <c r="D838" s="231" t="s">
        <v>168</v>
      </c>
      <c r="E838" s="242" t="s">
        <v>19</v>
      </c>
      <c r="F838" s="243" t="s">
        <v>201</v>
      </c>
      <c r="G838" s="241"/>
      <c r="H838" s="244">
        <v>0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168</v>
      </c>
      <c r="AU838" s="250" t="s">
        <v>82</v>
      </c>
      <c r="AV838" s="14" t="s">
        <v>82</v>
      </c>
      <c r="AW838" s="14" t="s">
        <v>33</v>
      </c>
      <c r="AX838" s="14" t="s">
        <v>72</v>
      </c>
      <c r="AY838" s="250" t="s">
        <v>111</v>
      </c>
    </row>
    <row r="839" s="15" customFormat="1">
      <c r="A839" s="15"/>
      <c r="B839" s="251"/>
      <c r="C839" s="252"/>
      <c r="D839" s="231" t="s">
        <v>168</v>
      </c>
      <c r="E839" s="253" t="s">
        <v>19</v>
      </c>
      <c r="F839" s="254" t="s">
        <v>296</v>
      </c>
      <c r="G839" s="252"/>
      <c r="H839" s="255">
        <v>37.920000000000002</v>
      </c>
      <c r="I839" s="256"/>
      <c r="J839" s="252"/>
      <c r="K839" s="252"/>
      <c r="L839" s="257"/>
      <c r="M839" s="258"/>
      <c r="N839" s="259"/>
      <c r="O839" s="259"/>
      <c r="P839" s="259"/>
      <c r="Q839" s="259"/>
      <c r="R839" s="259"/>
      <c r="S839" s="259"/>
      <c r="T839" s="260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1" t="s">
        <v>168</v>
      </c>
      <c r="AU839" s="261" t="s">
        <v>82</v>
      </c>
      <c r="AV839" s="15" t="s">
        <v>125</v>
      </c>
      <c r="AW839" s="15" t="s">
        <v>33</v>
      </c>
      <c r="AX839" s="15" t="s">
        <v>72</v>
      </c>
      <c r="AY839" s="261" t="s">
        <v>111</v>
      </c>
    </row>
    <row r="840" s="14" customFormat="1">
      <c r="A840" s="14"/>
      <c r="B840" s="240"/>
      <c r="C840" s="241"/>
      <c r="D840" s="231" t="s">
        <v>168</v>
      </c>
      <c r="E840" s="242" t="s">
        <v>19</v>
      </c>
      <c r="F840" s="243" t="s">
        <v>201</v>
      </c>
      <c r="G840" s="241"/>
      <c r="H840" s="244">
        <v>0</v>
      </c>
      <c r="I840" s="245"/>
      <c r="J840" s="241"/>
      <c r="K840" s="241"/>
      <c r="L840" s="246"/>
      <c r="M840" s="247"/>
      <c r="N840" s="248"/>
      <c r="O840" s="248"/>
      <c r="P840" s="248"/>
      <c r="Q840" s="248"/>
      <c r="R840" s="248"/>
      <c r="S840" s="248"/>
      <c r="T840" s="249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0" t="s">
        <v>168</v>
      </c>
      <c r="AU840" s="250" t="s">
        <v>82</v>
      </c>
      <c r="AV840" s="14" t="s">
        <v>82</v>
      </c>
      <c r="AW840" s="14" t="s">
        <v>33</v>
      </c>
      <c r="AX840" s="14" t="s">
        <v>72</v>
      </c>
      <c r="AY840" s="250" t="s">
        <v>111</v>
      </c>
    </row>
    <row r="841" s="16" customFormat="1">
      <c r="A841" s="16"/>
      <c r="B841" s="262"/>
      <c r="C841" s="263"/>
      <c r="D841" s="231" t="s">
        <v>168</v>
      </c>
      <c r="E841" s="264" t="s">
        <v>19</v>
      </c>
      <c r="F841" s="265" t="s">
        <v>241</v>
      </c>
      <c r="G841" s="263"/>
      <c r="H841" s="266">
        <v>644.07100000000003</v>
      </c>
      <c r="I841" s="267"/>
      <c r="J841" s="263"/>
      <c r="K841" s="263"/>
      <c r="L841" s="268"/>
      <c r="M841" s="269"/>
      <c r="N841" s="270"/>
      <c r="O841" s="270"/>
      <c r="P841" s="270"/>
      <c r="Q841" s="270"/>
      <c r="R841" s="270"/>
      <c r="S841" s="270"/>
      <c r="T841" s="271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72" t="s">
        <v>168</v>
      </c>
      <c r="AU841" s="272" t="s">
        <v>82</v>
      </c>
      <c r="AV841" s="16" t="s">
        <v>130</v>
      </c>
      <c r="AW841" s="16" t="s">
        <v>33</v>
      </c>
      <c r="AX841" s="16" t="s">
        <v>80</v>
      </c>
      <c r="AY841" s="272" t="s">
        <v>111</v>
      </c>
    </row>
    <row r="842" s="2" customFormat="1" ht="16.5" customHeight="1">
      <c r="A842" s="41"/>
      <c r="B842" s="42"/>
      <c r="C842" s="199" t="s">
        <v>500</v>
      </c>
      <c r="D842" s="199" t="s">
        <v>112</v>
      </c>
      <c r="E842" s="200" t="s">
        <v>690</v>
      </c>
      <c r="F842" s="201" t="s">
        <v>691</v>
      </c>
      <c r="G842" s="202" t="s">
        <v>182</v>
      </c>
      <c r="H842" s="203">
        <v>644.07100000000003</v>
      </c>
      <c r="I842" s="204"/>
      <c r="J842" s="205">
        <f>ROUND(I842*H842,2)</f>
        <v>0</v>
      </c>
      <c r="K842" s="201" t="s">
        <v>19</v>
      </c>
      <c r="L842" s="47"/>
      <c r="M842" s="206" t="s">
        <v>19</v>
      </c>
      <c r="N842" s="207" t="s">
        <v>43</v>
      </c>
      <c r="O842" s="87"/>
      <c r="P842" s="208">
        <f>O842*H842</f>
        <v>0</v>
      </c>
      <c r="Q842" s="208">
        <v>0</v>
      </c>
      <c r="R842" s="208">
        <f>Q842*H842</f>
        <v>0</v>
      </c>
      <c r="S842" s="208">
        <v>0</v>
      </c>
      <c r="T842" s="209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0" t="s">
        <v>299</v>
      </c>
      <c r="AT842" s="210" t="s">
        <v>112</v>
      </c>
      <c r="AU842" s="210" t="s">
        <v>82</v>
      </c>
      <c r="AY842" s="20" t="s">
        <v>111</v>
      </c>
      <c r="BE842" s="211">
        <f>IF(N842="základní",J842,0)</f>
        <v>0</v>
      </c>
      <c r="BF842" s="211">
        <f>IF(N842="snížená",J842,0)</f>
        <v>0</v>
      </c>
      <c r="BG842" s="211">
        <f>IF(N842="zákl. přenesená",J842,0)</f>
        <v>0</v>
      </c>
      <c r="BH842" s="211">
        <f>IF(N842="sníž. přenesená",J842,0)</f>
        <v>0</v>
      </c>
      <c r="BI842" s="211">
        <f>IF(N842="nulová",J842,0)</f>
        <v>0</v>
      </c>
      <c r="BJ842" s="20" t="s">
        <v>80</v>
      </c>
      <c r="BK842" s="211">
        <f>ROUND(I842*H842,2)</f>
        <v>0</v>
      </c>
      <c r="BL842" s="20" t="s">
        <v>299</v>
      </c>
      <c r="BM842" s="210" t="s">
        <v>366</v>
      </c>
    </row>
    <row r="843" s="11" customFormat="1" ht="22.8" customHeight="1">
      <c r="A843" s="11"/>
      <c r="B843" s="185"/>
      <c r="C843" s="186"/>
      <c r="D843" s="187" t="s">
        <v>71</v>
      </c>
      <c r="E843" s="227" t="s">
        <v>692</v>
      </c>
      <c r="F843" s="227" t="s">
        <v>693</v>
      </c>
      <c r="G843" s="186"/>
      <c r="H843" s="186"/>
      <c r="I843" s="189"/>
      <c r="J843" s="228">
        <f>BK843</f>
        <v>0</v>
      </c>
      <c r="K843" s="186"/>
      <c r="L843" s="191"/>
      <c r="M843" s="192"/>
      <c r="N843" s="193"/>
      <c r="O843" s="193"/>
      <c r="P843" s="194">
        <f>SUM(P844:P849)</f>
        <v>0</v>
      </c>
      <c r="Q843" s="193"/>
      <c r="R843" s="194">
        <f>SUM(R844:R849)</f>
        <v>0.064850520000000009</v>
      </c>
      <c r="S843" s="193"/>
      <c r="T843" s="195">
        <f>SUM(T844:T849)</f>
        <v>0</v>
      </c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R843" s="196" t="s">
        <v>82</v>
      </c>
      <c r="AT843" s="197" t="s">
        <v>71</v>
      </c>
      <c r="AU843" s="197" t="s">
        <v>80</v>
      </c>
      <c r="AY843" s="196" t="s">
        <v>111</v>
      </c>
      <c r="BK843" s="198">
        <f>SUM(BK844:BK849)</f>
        <v>0</v>
      </c>
    </row>
    <row r="844" s="2" customFormat="1" ht="16.5" customHeight="1">
      <c r="A844" s="41"/>
      <c r="B844" s="42"/>
      <c r="C844" s="199" t="s">
        <v>694</v>
      </c>
      <c r="D844" s="199" t="s">
        <v>112</v>
      </c>
      <c r="E844" s="200" t="s">
        <v>695</v>
      </c>
      <c r="F844" s="201" t="s">
        <v>696</v>
      </c>
      <c r="G844" s="202" t="s">
        <v>182</v>
      </c>
      <c r="H844" s="203">
        <v>132.34800000000001</v>
      </c>
      <c r="I844" s="204"/>
      <c r="J844" s="205">
        <f>ROUND(I844*H844,2)</f>
        <v>0</v>
      </c>
      <c r="K844" s="201" t="s">
        <v>116</v>
      </c>
      <c r="L844" s="47"/>
      <c r="M844" s="206" t="s">
        <v>19</v>
      </c>
      <c r="N844" s="207" t="s">
        <v>43</v>
      </c>
      <c r="O844" s="87"/>
      <c r="P844" s="208">
        <f>O844*H844</f>
        <v>0</v>
      </c>
      <c r="Q844" s="208">
        <v>0.00020000000000000001</v>
      </c>
      <c r="R844" s="208">
        <f>Q844*H844</f>
        <v>0.026469600000000003</v>
      </c>
      <c r="S844" s="208">
        <v>0</v>
      </c>
      <c r="T844" s="209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10" t="s">
        <v>299</v>
      </c>
      <c r="AT844" s="210" t="s">
        <v>112</v>
      </c>
      <c r="AU844" s="210" t="s">
        <v>82</v>
      </c>
      <c r="AY844" s="20" t="s">
        <v>111</v>
      </c>
      <c r="BE844" s="211">
        <f>IF(N844="základní",J844,0)</f>
        <v>0</v>
      </c>
      <c r="BF844" s="211">
        <f>IF(N844="snížená",J844,0)</f>
        <v>0</v>
      </c>
      <c r="BG844" s="211">
        <f>IF(N844="zákl. přenesená",J844,0)</f>
        <v>0</v>
      </c>
      <c r="BH844" s="211">
        <f>IF(N844="sníž. přenesená",J844,0)</f>
        <v>0</v>
      </c>
      <c r="BI844" s="211">
        <f>IF(N844="nulová",J844,0)</f>
        <v>0</v>
      </c>
      <c r="BJ844" s="20" t="s">
        <v>80</v>
      </c>
      <c r="BK844" s="211">
        <f>ROUND(I844*H844,2)</f>
        <v>0</v>
      </c>
      <c r="BL844" s="20" t="s">
        <v>299</v>
      </c>
      <c r="BM844" s="210" t="s">
        <v>697</v>
      </c>
    </row>
    <row r="845" s="2" customFormat="1">
      <c r="A845" s="41"/>
      <c r="B845" s="42"/>
      <c r="C845" s="43"/>
      <c r="D845" s="212" t="s">
        <v>119</v>
      </c>
      <c r="E845" s="43"/>
      <c r="F845" s="213" t="s">
        <v>698</v>
      </c>
      <c r="G845" s="43"/>
      <c r="H845" s="43"/>
      <c r="I845" s="214"/>
      <c r="J845" s="43"/>
      <c r="K845" s="43"/>
      <c r="L845" s="47"/>
      <c r="M845" s="215"/>
      <c r="N845" s="216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119</v>
      </c>
      <c r="AU845" s="20" t="s">
        <v>82</v>
      </c>
    </row>
    <row r="846" s="14" customFormat="1">
      <c r="A846" s="14"/>
      <c r="B846" s="240"/>
      <c r="C846" s="241"/>
      <c r="D846" s="231" t="s">
        <v>168</v>
      </c>
      <c r="E846" s="242" t="s">
        <v>19</v>
      </c>
      <c r="F846" s="243" t="s">
        <v>699</v>
      </c>
      <c r="G846" s="241"/>
      <c r="H846" s="244">
        <v>132.34800000000001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168</v>
      </c>
      <c r="AU846" s="250" t="s">
        <v>82</v>
      </c>
      <c r="AV846" s="14" t="s">
        <v>82</v>
      </c>
      <c r="AW846" s="14" t="s">
        <v>33</v>
      </c>
      <c r="AX846" s="14" t="s">
        <v>80</v>
      </c>
      <c r="AY846" s="250" t="s">
        <v>111</v>
      </c>
    </row>
    <row r="847" s="2" customFormat="1" ht="24.15" customHeight="1">
      <c r="A847" s="41"/>
      <c r="B847" s="42"/>
      <c r="C847" s="199" t="s">
        <v>506</v>
      </c>
      <c r="D847" s="199" t="s">
        <v>112</v>
      </c>
      <c r="E847" s="200" t="s">
        <v>700</v>
      </c>
      <c r="F847" s="201" t="s">
        <v>701</v>
      </c>
      <c r="G847" s="202" t="s">
        <v>182</v>
      </c>
      <c r="H847" s="203">
        <v>132.34800000000001</v>
      </c>
      <c r="I847" s="204"/>
      <c r="J847" s="205">
        <f>ROUND(I847*H847,2)</f>
        <v>0</v>
      </c>
      <c r="K847" s="201" t="s">
        <v>116</v>
      </c>
      <c r="L847" s="47"/>
      <c r="M847" s="206" t="s">
        <v>19</v>
      </c>
      <c r="N847" s="207" t="s">
        <v>43</v>
      </c>
      <c r="O847" s="87"/>
      <c r="P847" s="208">
        <f>O847*H847</f>
        <v>0</v>
      </c>
      <c r="Q847" s="208">
        <v>0.00029</v>
      </c>
      <c r="R847" s="208">
        <f>Q847*H847</f>
        <v>0.038380920000000006</v>
      </c>
      <c r="S847" s="208">
        <v>0</v>
      </c>
      <c r="T847" s="209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0" t="s">
        <v>299</v>
      </c>
      <c r="AT847" s="210" t="s">
        <v>112</v>
      </c>
      <c r="AU847" s="210" t="s">
        <v>82</v>
      </c>
      <c r="AY847" s="20" t="s">
        <v>111</v>
      </c>
      <c r="BE847" s="211">
        <f>IF(N847="základní",J847,0)</f>
        <v>0</v>
      </c>
      <c r="BF847" s="211">
        <f>IF(N847="snížená",J847,0)</f>
        <v>0</v>
      </c>
      <c r="BG847" s="211">
        <f>IF(N847="zákl. přenesená",J847,0)</f>
        <v>0</v>
      </c>
      <c r="BH847" s="211">
        <f>IF(N847="sníž. přenesená",J847,0)</f>
        <v>0</v>
      </c>
      <c r="BI847" s="211">
        <f>IF(N847="nulová",J847,0)</f>
        <v>0</v>
      </c>
      <c r="BJ847" s="20" t="s">
        <v>80</v>
      </c>
      <c r="BK847" s="211">
        <f>ROUND(I847*H847,2)</f>
        <v>0</v>
      </c>
      <c r="BL847" s="20" t="s">
        <v>299</v>
      </c>
      <c r="BM847" s="210" t="s">
        <v>702</v>
      </c>
    </row>
    <row r="848" s="2" customFormat="1">
      <c r="A848" s="41"/>
      <c r="B848" s="42"/>
      <c r="C848" s="43"/>
      <c r="D848" s="212" t="s">
        <v>119</v>
      </c>
      <c r="E848" s="43"/>
      <c r="F848" s="213" t="s">
        <v>703</v>
      </c>
      <c r="G848" s="43"/>
      <c r="H848" s="43"/>
      <c r="I848" s="214"/>
      <c r="J848" s="43"/>
      <c r="K848" s="43"/>
      <c r="L848" s="47"/>
      <c r="M848" s="215"/>
      <c r="N848" s="216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119</v>
      </c>
      <c r="AU848" s="20" t="s">
        <v>82</v>
      </c>
    </row>
    <row r="849" s="14" customFormat="1">
      <c r="A849" s="14"/>
      <c r="B849" s="240"/>
      <c r="C849" s="241"/>
      <c r="D849" s="231" t="s">
        <v>168</v>
      </c>
      <c r="E849" s="242" t="s">
        <v>19</v>
      </c>
      <c r="F849" s="243" t="s">
        <v>699</v>
      </c>
      <c r="G849" s="241"/>
      <c r="H849" s="244">
        <v>132.34800000000001</v>
      </c>
      <c r="I849" s="245"/>
      <c r="J849" s="241"/>
      <c r="K849" s="241"/>
      <c r="L849" s="246"/>
      <c r="M849" s="247"/>
      <c r="N849" s="248"/>
      <c r="O849" s="248"/>
      <c r="P849" s="248"/>
      <c r="Q849" s="248"/>
      <c r="R849" s="248"/>
      <c r="S849" s="248"/>
      <c r="T849" s="249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0" t="s">
        <v>168</v>
      </c>
      <c r="AU849" s="250" t="s">
        <v>82</v>
      </c>
      <c r="AV849" s="14" t="s">
        <v>82</v>
      </c>
      <c r="AW849" s="14" t="s">
        <v>33</v>
      </c>
      <c r="AX849" s="14" t="s">
        <v>80</v>
      </c>
      <c r="AY849" s="250" t="s">
        <v>111</v>
      </c>
    </row>
    <row r="850" s="11" customFormat="1" ht="22.8" customHeight="1">
      <c r="A850" s="11"/>
      <c r="B850" s="185"/>
      <c r="C850" s="186"/>
      <c r="D850" s="187" t="s">
        <v>71</v>
      </c>
      <c r="E850" s="227" t="s">
        <v>704</v>
      </c>
      <c r="F850" s="227" t="s">
        <v>705</v>
      </c>
      <c r="G850" s="186"/>
      <c r="H850" s="186"/>
      <c r="I850" s="189"/>
      <c r="J850" s="228">
        <f>BK850</f>
        <v>0</v>
      </c>
      <c r="K850" s="186"/>
      <c r="L850" s="191"/>
      <c r="M850" s="192"/>
      <c r="N850" s="193"/>
      <c r="O850" s="193"/>
      <c r="P850" s="194">
        <f>SUM(P851:P872)</f>
        <v>0</v>
      </c>
      <c r="Q850" s="193"/>
      <c r="R850" s="194">
        <f>SUM(R851:R872)</f>
        <v>0</v>
      </c>
      <c r="S850" s="193"/>
      <c r="T850" s="195">
        <f>SUM(T851:T872)</f>
        <v>0</v>
      </c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R850" s="196" t="s">
        <v>80</v>
      </c>
      <c r="AT850" s="197" t="s">
        <v>71</v>
      </c>
      <c r="AU850" s="197" t="s">
        <v>80</v>
      </c>
      <c r="AY850" s="196" t="s">
        <v>111</v>
      </c>
      <c r="BK850" s="198">
        <f>SUM(BK851:BK872)</f>
        <v>0</v>
      </c>
    </row>
    <row r="851" s="2" customFormat="1" ht="16.5" customHeight="1">
      <c r="A851" s="41"/>
      <c r="B851" s="42"/>
      <c r="C851" s="199" t="s">
        <v>706</v>
      </c>
      <c r="D851" s="199" t="s">
        <v>112</v>
      </c>
      <c r="E851" s="200" t="s">
        <v>590</v>
      </c>
      <c r="F851" s="201" t="s">
        <v>707</v>
      </c>
      <c r="G851" s="202" t="s">
        <v>496</v>
      </c>
      <c r="H851" s="203">
        <v>2</v>
      </c>
      <c r="I851" s="204"/>
      <c r="J851" s="205">
        <f>ROUND(I851*H851,2)</f>
        <v>0</v>
      </c>
      <c r="K851" s="201" t="s">
        <v>19</v>
      </c>
      <c r="L851" s="47"/>
      <c r="M851" s="206" t="s">
        <v>19</v>
      </c>
      <c r="N851" s="207" t="s">
        <v>43</v>
      </c>
      <c r="O851" s="87"/>
      <c r="P851" s="208">
        <f>O851*H851</f>
        <v>0</v>
      </c>
      <c r="Q851" s="208">
        <v>0</v>
      </c>
      <c r="R851" s="208">
        <f>Q851*H851</f>
        <v>0</v>
      </c>
      <c r="S851" s="208">
        <v>0</v>
      </c>
      <c r="T851" s="209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0" t="s">
        <v>299</v>
      </c>
      <c r="AT851" s="210" t="s">
        <v>112</v>
      </c>
      <c r="AU851" s="210" t="s">
        <v>82</v>
      </c>
      <c r="AY851" s="20" t="s">
        <v>111</v>
      </c>
      <c r="BE851" s="211">
        <f>IF(N851="základní",J851,0)</f>
        <v>0</v>
      </c>
      <c r="BF851" s="211">
        <f>IF(N851="snížená",J851,0)</f>
        <v>0</v>
      </c>
      <c r="BG851" s="211">
        <f>IF(N851="zákl. přenesená",J851,0)</f>
        <v>0</v>
      </c>
      <c r="BH851" s="211">
        <f>IF(N851="sníž. přenesená",J851,0)</f>
        <v>0</v>
      </c>
      <c r="BI851" s="211">
        <f>IF(N851="nulová",J851,0)</f>
        <v>0</v>
      </c>
      <c r="BJ851" s="20" t="s">
        <v>80</v>
      </c>
      <c r="BK851" s="211">
        <f>ROUND(I851*H851,2)</f>
        <v>0</v>
      </c>
      <c r="BL851" s="20" t="s">
        <v>299</v>
      </c>
      <c r="BM851" s="210" t="s">
        <v>708</v>
      </c>
    </row>
    <row r="852" s="2" customFormat="1" ht="16.5" customHeight="1">
      <c r="A852" s="41"/>
      <c r="B852" s="42"/>
      <c r="C852" s="199" t="s">
        <v>503</v>
      </c>
      <c r="D852" s="199" t="s">
        <v>112</v>
      </c>
      <c r="E852" s="200" t="s">
        <v>431</v>
      </c>
      <c r="F852" s="201" t="s">
        <v>709</v>
      </c>
      <c r="G852" s="202" t="s">
        <v>496</v>
      </c>
      <c r="H852" s="203">
        <v>2</v>
      </c>
      <c r="I852" s="204"/>
      <c r="J852" s="205">
        <f>ROUND(I852*H852,2)</f>
        <v>0</v>
      </c>
      <c r="K852" s="201" t="s">
        <v>19</v>
      </c>
      <c r="L852" s="47"/>
      <c r="M852" s="206" t="s">
        <v>19</v>
      </c>
      <c r="N852" s="207" t="s">
        <v>43</v>
      </c>
      <c r="O852" s="87"/>
      <c r="P852" s="208">
        <f>O852*H852</f>
        <v>0</v>
      </c>
      <c r="Q852" s="208">
        <v>0</v>
      </c>
      <c r="R852" s="208">
        <f>Q852*H852</f>
        <v>0</v>
      </c>
      <c r="S852" s="208">
        <v>0</v>
      </c>
      <c r="T852" s="209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10" t="s">
        <v>299</v>
      </c>
      <c r="AT852" s="210" t="s">
        <v>112</v>
      </c>
      <c r="AU852" s="210" t="s">
        <v>82</v>
      </c>
      <c r="AY852" s="20" t="s">
        <v>111</v>
      </c>
      <c r="BE852" s="211">
        <f>IF(N852="základní",J852,0)</f>
        <v>0</v>
      </c>
      <c r="BF852" s="211">
        <f>IF(N852="snížená",J852,0)</f>
        <v>0</v>
      </c>
      <c r="BG852" s="211">
        <f>IF(N852="zákl. přenesená",J852,0)</f>
        <v>0</v>
      </c>
      <c r="BH852" s="211">
        <f>IF(N852="sníž. přenesená",J852,0)</f>
        <v>0</v>
      </c>
      <c r="BI852" s="211">
        <f>IF(N852="nulová",J852,0)</f>
        <v>0</v>
      </c>
      <c r="BJ852" s="20" t="s">
        <v>80</v>
      </c>
      <c r="BK852" s="211">
        <f>ROUND(I852*H852,2)</f>
        <v>0</v>
      </c>
      <c r="BL852" s="20" t="s">
        <v>299</v>
      </c>
      <c r="BM852" s="210" t="s">
        <v>710</v>
      </c>
    </row>
    <row r="853" s="2" customFormat="1" ht="16.5" customHeight="1">
      <c r="A853" s="41"/>
      <c r="B853" s="42"/>
      <c r="C853" s="199" t="s">
        <v>711</v>
      </c>
      <c r="D853" s="199" t="s">
        <v>112</v>
      </c>
      <c r="E853" s="200" t="s">
        <v>595</v>
      </c>
      <c r="F853" s="201" t="s">
        <v>712</v>
      </c>
      <c r="G853" s="202" t="s">
        <v>496</v>
      </c>
      <c r="H853" s="203">
        <v>14</v>
      </c>
      <c r="I853" s="204"/>
      <c r="J853" s="205">
        <f>ROUND(I853*H853,2)</f>
        <v>0</v>
      </c>
      <c r="K853" s="201" t="s">
        <v>19</v>
      </c>
      <c r="L853" s="47"/>
      <c r="M853" s="206" t="s">
        <v>19</v>
      </c>
      <c r="N853" s="207" t="s">
        <v>43</v>
      </c>
      <c r="O853" s="87"/>
      <c r="P853" s="208">
        <f>O853*H853</f>
        <v>0</v>
      </c>
      <c r="Q853" s="208">
        <v>0</v>
      </c>
      <c r="R853" s="208">
        <f>Q853*H853</f>
        <v>0</v>
      </c>
      <c r="S853" s="208">
        <v>0</v>
      </c>
      <c r="T853" s="209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0" t="s">
        <v>299</v>
      </c>
      <c r="AT853" s="210" t="s">
        <v>112</v>
      </c>
      <c r="AU853" s="210" t="s">
        <v>82</v>
      </c>
      <c r="AY853" s="20" t="s">
        <v>111</v>
      </c>
      <c r="BE853" s="211">
        <f>IF(N853="základní",J853,0)</f>
        <v>0</v>
      </c>
      <c r="BF853" s="211">
        <f>IF(N853="snížená",J853,0)</f>
        <v>0</v>
      </c>
      <c r="BG853" s="211">
        <f>IF(N853="zákl. přenesená",J853,0)</f>
        <v>0</v>
      </c>
      <c r="BH853" s="211">
        <f>IF(N853="sníž. přenesená",J853,0)</f>
        <v>0</v>
      </c>
      <c r="BI853" s="211">
        <f>IF(N853="nulová",J853,0)</f>
        <v>0</v>
      </c>
      <c r="BJ853" s="20" t="s">
        <v>80</v>
      </c>
      <c r="BK853" s="211">
        <f>ROUND(I853*H853,2)</f>
        <v>0</v>
      </c>
      <c r="BL853" s="20" t="s">
        <v>299</v>
      </c>
      <c r="BM853" s="210" t="s">
        <v>713</v>
      </c>
    </row>
    <row r="854" s="2" customFormat="1" ht="16.5" customHeight="1">
      <c r="A854" s="41"/>
      <c r="B854" s="42"/>
      <c r="C854" s="199" t="s">
        <v>509</v>
      </c>
      <c r="D854" s="199" t="s">
        <v>112</v>
      </c>
      <c r="E854" s="200" t="s">
        <v>125</v>
      </c>
      <c r="F854" s="201" t="s">
        <v>714</v>
      </c>
      <c r="G854" s="202" t="s">
        <v>496</v>
      </c>
      <c r="H854" s="203">
        <v>2</v>
      </c>
      <c r="I854" s="204"/>
      <c r="J854" s="205">
        <f>ROUND(I854*H854,2)</f>
        <v>0</v>
      </c>
      <c r="K854" s="201" t="s">
        <v>19</v>
      </c>
      <c r="L854" s="47"/>
      <c r="M854" s="206" t="s">
        <v>19</v>
      </c>
      <c r="N854" s="207" t="s">
        <v>43</v>
      </c>
      <c r="O854" s="87"/>
      <c r="P854" s="208">
        <f>O854*H854</f>
        <v>0</v>
      </c>
      <c r="Q854" s="208">
        <v>0</v>
      </c>
      <c r="R854" s="208">
        <f>Q854*H854</f>
        <v>0</v>
      </c>
      <c r="S854" s="208">
        <v>0</v>
      </c>
      <c r="T854" s="209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10" t="s">
        <v>299</v>
      </c>
      <c r="AT854" s="210" t="s">
        <v>112</v>
      </c>
      <c r="AU854" s="210" t="s">
        <v>82</v>
      </c>
      <c r="AY854" s="20" t="s">
        <v>111</v>
      </c>
      <c r="BE854" s="211">
        <f>IF(N854="základní",J854,0)</f>
        <v>0</v>
      </c>
      <c r="BF854" s="211">
        <f>IF(N854="snížená",J854,0)</f>
        <v>0</v>
      </c>
      <c r="BG854" s="211">
        <f>IF(N854="zákl. přenesená",J854,0)</f>
        <v>0</v>
      </c>
      <c r="BH854" s="211">
        <f>IF(N854="sníž. přenesená",J854,0)</f>
        <v>0</v>
      </c>
      <c r="BI854" s="211">
        <f>IF(N854="nulová",J854,0)</f>
        <v>0</v>
      </c>
      <c r="BJ854" s="20" t="s">
        <v>80</v>
      </c>
      <c r="BK854" s="211">
        <f>ROUND(I854*H854,2)</f>
        <v>0</v>
      </c>
      <c r="BL854" s="20" t="s">
        <v>299</v>
      </c>
      <c r="BM854" s="210" t="s">
        <v>715</v>
      </c>
    </row>
    <row r="855" s="2" customFormat="1" ht="16.5" customHeight="1">
      <c r="A855" s="41"/>
      <c r="B855" s="42"/>
      <c r="C855" s="199" t="s">
        <v>716</v>
      </c>
      <c r="D855" s="199" t="s">
        <v>112</v>
      </c>
      <c r="E855" s="200" t="s">
        <v>439</v>
      </c>
      <c r="F855" s="201" t="s">
        <v>717</v>
      </c>
      <c r="G855" s="202" t="s">
        <v>496</v>
      </c>
      <c r="H855" s="203">
        <v>4</v>
      </c>
      <c r="I855" s="204"/>
      <c r="J855" s="205">
        <f>ROUND(I855*H855,2)</f>
        <v>0</v>
      </c>
      <c r="K855" s="201" t="s">
        <v>19</v>
      </c>
      <c r="L855" s="47"/>
      <c r="M855" s="206" t="s">
        <v>19</v>
      </c>
      <c r="N855" s="207" t="s">
        <v>43</v>
      </c>
      <c r="O855" s="87"/>
      <c r="P855" s="208">
        <f>O855*H855</f>
        <v>0</v>
      </c>
      <c r="Q855" s="208">
        <v>0</v>
      </c>
      <c r="R855" s="208">
        <f>Q855*H855</f>
        <v>0</v>
      </c>
      <c r="S855" s="208">
        <v>0</v>
      </c>
      <c r="T855" s="209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0" t="s">
        <v>299</v>
      </c>
      <c r="AT855" s="210" t="s">
        <v>112</v>
      </c>
      <c r="AU855" s="210" t="s">
        <v>82</v>
      </c>
      <c r="AY855" s="20" t="s">
        <v>111</v>
      </c>
      <c r="BE855" s="211">
        <f>IF(N855="základní",J855,0)</f>
        <v>0</v>
      </c>
      <c r="BF855" s="211">
        <f>IF(N855="snížená",J855,0)</f>
        <v>0</v>
      </c>
      <c r="BG855" s="211">
        <f>IF(N855="zákl. přenesená",J855,0)</f>
        <v>0</v>
      </c>
      <c r="BH855" s="211">
        <f>IF(N855="sníž. přenesená",J855,0)</f>
        <v>0</v>
      </c>
      <c r="BI855" s="211">
        <f>IF(N855="nulová",J855,0)</f>
        <v>0</v>
      </c>
      <c r="BJ855" s="20" t="s">
        <v>80</v>
      </c>
      <c r="BK855" s="211">
        <f>ROUND(I855*H855,2)</f>
        <v>0</v>
      </c>
      <c r="BL855" s="20" t="s">
        <v>299</v>
      </c>
      <c r="BM855" s="210" t="s">
        <v>718</v>
      </c>
    </row>
    <row r="856" s="2" customFormat="1" ht="16.5" customHeight="1">
      <c r="A856" s="41"/>
      <c r="B856" s="42"/>
      <c r="C856" s="199" t="s">
        <v>512</v>
      </c>
      <c r="D856" s="199" t="s">
        <v>112</v>
      </c>
      <c r="E856" s="200" t="s">
        <v>130</v>
      </c>
      <c r="F856" s="201" t="s">
        <v>719</v>
      </c>
      <c r="G856" s="202" t="s">
        <v>496</v>
      </c>
      <c r="H856" s="203">
        <v>4</v>
      </c>
      <c r="I856" s="204"/>
      <c r="J856" s="205">
        <f>ROUND(I856*H856,2)</f>
        <v>0</v>
      </c>
      <c r="K856" s="201" t="s">
        <v>19</v>
      </c>
      <c r="L856" s="47"/>
      <c r="M856" s="206" t="s">
        <v>19</v>
      </c>
      <c r="N856" s="207" t="s">
        <v>43</v>
      </c>
      <c r="O856" s="87"/>
      <c r="P856" s="208">
        <f>O856*H856</f>
        <v>0</v>
      </c>
      <c r="Q856" s="208">
        <v>0</v>
      </c>
      <c r="R856" s="208">
        <f>Q856*H856</f>
        <v>0</v>
      </c>
      <c r="S856" s="208">
        <v>0</v>
      </c>
      <c r="T856" s="209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10" t="s">
        <v>299</v>
      </c>
      <c r="AT856" s="210" t="s">
        <v>112</v>
      </c>
      <c r="AU856" s="210" t="s">
        <v>82</v>
      </c>
      <c r="AY856" s="20" t="s">
        <v>111</v>
      </c>
      <c r="BE856" s="211">
        <f>IF(N856="základní",J856,0)</f>
        <v>0</v>
      </c>
      <c r="BF856" s="211">
        <f>IF(N856="snížená",J856,0)</f>
        <v>0</v>
      </c>
      <c r="BG856" s="211">
        <f>IF(N856="zákl. přenesená",J856,0)</f>
        <v>0</v>
      </c>
      <c r="BH856" s="211">
        <f>IF(N856="sníž. přenesená",J856,0)</f>
        <v>0</v>
      </c>
      <c r="BI856" s="211">
        <f>IF(N856="nulová",J856,0)</f>
        <v>0</v>
      </c>
      <c r="BJ856" s="20" t="s">
        <v>80</v>
      </c>
      <c r="BK856" s="211">
        <f>ROUND(I856*H856,2)</f>
        <v>0</v>
      </c>
      <c r="BL856" s="20" t="s">
        <v>299</v>
      </c>
      <c r="BM856" s="210" t="s">
        <v>720</v>
      </c>
    </row>
    <row r="857" s="2" customFormat="1" ht="16.5" customHeight="1">
      <c r="A857" s="41"/>
      <c r="B857" s="42"/>
      <c r="C857" s="199" t="s">
        <v>721</v>
      </c>
      <c r="D857" s="199" t="s">
        <v>112</v>
      </c>
      <c r="E857" s="200" t="s">
        <v>110</v>
      </c>
      <c r="F857" s="201" t="s">
        <v>722</v>
      </c>
      <c r="G857" s="202" t="s">
        <v>496</v>
      </c>
      <c r="H857" s="203">
        <v>2</v>
      </c>
      <c r="I857" s="204"/>
      <c r="J857" s="205">
        <f>ROUND(I857*H857,2)</f>
        <v>0</v>
      </c>
      <c r="K857" s="201" t="s">
        <v>19</v>
      </c>
      <c r="L857" s="47"/>
      <c r="M857" s="206" t="s">
        <v>19</v>
      </c>
      <c r="N857" s="207" t="s">
        <v>43</v>
      </c>
      <c r="O857" s="87"/>
      <c r="P857" s="208">
        <f>O857*H857</f>
        <v>0</v>
      </c>
      <c r="Q857" s="208">
        <v>0</v>
      </c>
      <c r="R857" s="208">
        <f>Q857*H857</f>
        <v>0</v>
      </c>
      <c r="S857" s="208">
        <v>0</v>
      </c>
      <c r="T857" s="209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10" t="s">
        <v>299</v>
      </c>
      <c r="AT857" s="210" t="s">
        <v>112</v>
      </c>
      <c r="AU857" s="210" t="s">
        <v>82</v>
      </c>
      <c r="AY857" s="20" t="s">
        <v>111</v>
      </c>
      <c r="BE857" s="211">
        <f>IF(N857="základní",J857,0)</f>
        <v>0</v>
      </c>
      <c r="BF857" s="211">
        <f>IF(N857="snížená",J857,0)</f>
        <v>0</v>
      </c>
      <c r="BG857" s="211">
        <f>IF(N857="zákl. přenesená",J857,0)</f>
        <v>0</v>
      </c>
      <c r="BH857" s="211">
        <f>IF(N857="sníž. přenesená",J857,0)</f>
        <v>0</v>
      </c>
      <c r="BI857" s="211">
        <f>IF(N857="nulová",J857,0)</f>
        <v>0</v>
      </c>
      <c r="BJ857" s="20" t="s">
        <v>80</v>
      </c>
      <c r="BK857" s="211">
        <f>ROUND(I857*H857,2)</f>
        <v>0</v>
      </c>
      <c r="BL857" s="20" t="s">
        <v>299</v>
      </c>
      <c r="BM857" s="210" t="s">
        <v>723</v>
      </c>
    </row>
    <row r="858" s="2" customFormat="1" ht="16.5" customHeight="1">
      <c r="A858" s="41"/>
      <c r="B858" s="42"/>
      <c r="C858" s="199" t="s">
        <v>515</v>
      </c>
      <c r="D858" s="199" t="s">
        <v>112</v>
      </c>
      <c r="E858" s="200" t="s">
        <v>600</v>
      </c>
      <c r="F858" s="201" t="s">
        <v>724</v>
      </c>
      <c r="G858" s="202" t="s">
        <v>496</v>
      </c>
      <c r="H858" s="203">
        <v>6</v>
      </c>
      <c r="I858" s="204"/>
      <c r="J858" s="205">
        <f>ROUND(I858*H858,2)</f>
        <v>0</v>
      </c>
      <c r="K858" s="201" t="s">
        <v>19</v>
      </c>
      <c r="L858" s="47"/>
      <c r="M858" s="206" t="s">
        <v>19</v>
      </c>
      <c r="N858" s="207" t="s">
        <v>43</v>
      </c>
      <c r="O858" s="87"/>
      <c r="P858" s="208">
        <f>O858*H858</f>
        <v>0</v>
      </c>
      <c r="Q858" s="208">
        <v>0</v>
      </c>
      <c r="R858" s="208">
        <f>Q858*H858</f>
        <v>0</v>
      </c>
      <c r="S858" s="208">
        <v>0</v>
      </c>
      <c r="T858" s="209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0" t="s">
        <v>299</v>
      </c>
      <c r="AT858" s="210" t="s">
        <v>112</v>
      </c>
      <c r="AU858" s="210" t="s">
        <v>82</v>
      </c>
      <c r="AY858" s="20" t="s">
        <v>111</v>
      </c>
      <c r="BE858" s="211">
        <f>IF(N858="základní",J858,0)</f>
        <v>0</v>
      </c>
      <c r="BF858" s="211">
        <f>IF(N858="snížená",J858,0)</f>
        <v>0</v>
      </c>
      <c r="BG858" s="211">
        <f>IF(N858="zákl. přenesená",J858,0)</f>
        <v>0</v>
      </c>
      <c r="BH858" s="211">
        <f>IF(N858="sníž. přenesená",J858,0)</f>
        <v>0</v>
      </c>
      <c r="BI858" s="211">
        <f>IF(N858="nulová",J858,0)</f>
        <v>0</v>
      </c>
      <c r="BJ858" s="20" t="s">
        <v>80</v>
      </c>
      <c r="BK858" s="211">
        <f>ROUND(I858*H858,2)</f>
        <v>0</v>
      </c>
      <c r="BL858" s="20" t="s">
        <v>299</v>
      </c>
      <c r="BM858" s="210" t="s">
        <v>725</v>
      </c>
    </row>
    <row r="859" s="2" customFormat="1" ht="16.5" customHeight="1">
      <c r="A859" s="41"/>
      <c r="B859" s="42"/>
      <c r="C859" s="199" t="s">
        <v>726</v>
      </c>
      <c r="D859" s="199" t="s">
        <v>112</v>
      </c>
      <c r="E859" s="200" t="s">
        <v>443</v>
      </c>
      <c r="F859" s="201" t="s">
        <v>727</v>
      </c>
      <c r="G859" s="202" t="s">
        <v>496</v>
      </c>
      <c r="H859" s="203">
        <v>2</v>
      </c>
      <c r="I859" s="204"/>
      <c r="J859" s="205">
        <f>ROUND(I859*H859,2)</f>
        <v>0</v>
      </c>
      <c r="K859" s="201" t="s">
        <v>19</v>
      </c>
      <c r="L859" s="47"/>
      <c r="M859" s="206" t="s">
        <v>19</v>
      </c>
      <c r="N859" s="207" t="s">
        <v>43</v>
      </c>
      <c r="O859" s="87"/>
      <c r="P859" s="208">
        <f>O859*H859</f>
        <v>0</v>
      </c>
      <c r="Q859" s="208">
        <v>0</v>
      </c>
      <c r="R859" s="208">
        <f>Q859*H859</f>
        <v>0</v>
      </c>
      <c r="S859" s="208">
        <v>0</v>
      </c>
      <c r="T859" s="209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0" t="s">
        <v>299</v>
      </c>
      <c r="AT859" s="210" t="s">
        <v>112</v>
      </c>
      <c r="AU859" s="210" t="s">
        <v>82</v>
      </c>
      <c r="AY859" s="20" t="s">
        <v>111</v>
      </c>
      <c r="BE859" s="211">
        <f>IF(N859="základní",J859,0)</f>
        <v>0</v>
      </c>
      <c r="BF859" s="211">
        <f>IF(N859="snížená",J859,0)</f>
        <v>0</v>
      </c>
      <c r="BG859" s="211">
        <f>IF(N859="zákl. přenesená",J859,0)</f>
        <v>0</v>
      </c>
      <c r="BH859" s="211">
        <f>IF(N859="sníž. přenesená",J859,0)</f>
        <v>0</v>
      </c>
      <c r="BI859" s="211">
        <f>IF(N859="nulová",J859,0)</f>
        <v>0</v>
      </c>
      <c r="BJ859" s="20" t="s">
        <v>80</v>
      </c>
      <c r="BK859" s="211">
        <f>ROUND(I859*H859,2)</f>
        <v>0</v>
      </c>
      <c r="BL859" s="20" t="s">
        <v>299</v>
      </c>
      <c r="BM859" s="210" t="s">
        <v>728</v>
      </c>
    </row>
    <row r="860" s="2" customFormat="1" ht="16.5" customHeight="1">
      <c r="A860" s="41"/>
      <c r="B860" s="42"/>
      <c r="C860" s="199" t="s">
        <v>520</v>
      </c>
      <c r="D860" s="199" t="s">
        <v>112</v>
      </c>
      <c r="E860" s="200" t="s">
        <v>606</v>
      </c>
      <c r="F860" s="201" t="s">
        <v>729</v>
      </c>
      <c r="G860" s="202" t="s">
        <v>496</v>
      </c>
      <c r="H860" s="203">
        <v>2</v>
      </c>
      <c r="I860" s="204"/>
      <c r="J860" s="205">
        <f>ROUND(I860*H860,2)</f>
        <v>0</v>
      </c>
      <c r="K860" s="201" t="s">
        <v>19</v>
      </c>
      <c r="L860" s="47"/>
      <c r="M860" s="206" t="s">
        <v>19</v>
      </c>
      <c r="N860" s="207" t="s">
        <v>43</v>
      </c>
      <c r="O860" s="87"/>
      <c r="P860" s="208">
        <f>O860*H860</f>
        <v>0</v>
      </c>
      <c r="Q860" s="208">
        <v>0</v>
      </c>
      <c r="R860" s="208">
        <f>Q860*H860</f>
        <v>0</v>
      </c>
      <c r="S860" s="208">
        <v>0</v>
      </c>
      <c r="T860" s="209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10" t="s">
        <v>299</v>
      </c>
      <c r="AT860" s="210" t="s">
        <v>112</v>
      </c>
      <c r="AU860" s="210" t="s">
        <v>82</v>
      </c>
      <c r="AY860" s="20" t="s">
        <v>111</v>
      </c>
      <c r="BE860" s="211">
        <f>IF(N860="základní",J860,0)</f>
        <v>0</v>
      </c>
      <c r="BF860" s="211">
        <f>IF(N860="snížená",J860,0)</f>
        <v>0</v>
      </c>
      <c r="BG860" s="211">
        <f>IF(N860="zákl. přenesená",J860,0)</f>
        <v>0</v>
      </c>
      <c r="BH860" s="211">
        <f>IF(N860="sníž. přenesená",J860,0)</f>
        <v>0</v>
      </c>
      <c r="BI860" s="211">
        <f>IF(N860="nulová",J860,0)</f>
        <v>0</v>
      </c>
      <c r="BJ860" s="20" t="s">
        <v>80</v>
      </c>
      <c r="BK860" s="211">
        <f>ROUND(I860*H860,2)</f>
        <v>0</v>
      </c>
      <c r="BL860" s="20" t="s">
        <v>299</v>
      </c>
      <c r="BM860" s="210" t="s">
        <v>730</v>
      </c>
    </row>
    <row r="861" s="2" customFormat="1" ht="16.5" customHeight="1">
      <c r="A861" s="41"/>
      <c r="B861" s="42"/>
      <c r="C861" s="199" t="s">
        <v>731</v>
      </c>
      <c r="D861" s="199" t="s">
        <v>112</v>
      </c>
      <c r="E861" s="200" t="s">
        <v>447</v>
      </c>
      <c r="F861" s="201" t="s">
        <v>732</v>
      </c>
      <c r="G861" s="202" t="s">
        <v>496</v>
      </c>
      <c r="H861" s="203">
        <v>4</v>
      </c>
      <c r="I861" s="204"/>
      <c r="J861" s="205">
        <f>ROUND(I861*H861,2)</f>
        <v>0</v>
      </c>
      <c r="K861" s="201" t="s">
        <v>19</v>
      </c>
      <c r="L861" s="47"/>
      <c r="M861" s="206" t="s">
        <v>19</v>
      </c>
      <c r="N861" s="207" t="s">
        <v>43</v>
      </c>
      <c r="O861" s="87"/>
      <c r="P861" s="208">
        <f>O861*H861</f>
        <v>0</v>
      </c>
      <c r="Q861" s="208">
        <v>0</v>
      </c>
      <c r="R861" s="208">
        <f>Q861*H861</f>
        <v>0</v>
      </c>
      <c r="S861" s="208">
        <v>0</v>
      </c>
      <c r="T861" s="209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10" t="s">
        <v>299</v>
      </c>
      <c r="AT861" s="210" t="s">
        <v>112</v>
      </c>
      <c r="AU861" s="210" t="s">
        <v>82</v>
      </c>
      <c r="AY861" s="20" t="s">
        <v>111</v>
      </c>
      <c r="BE861" s="211">
        <f>IF(N861="základní",J861,0)</f>
        <v>0</v>
      </c>
      <c r="BF861" s="211">
        <f>IF(N861="snížená",J861,0)</f>
        <v>0</v>
      </c>
      <c r="BG861" s="211">
        <f>IF(N861="zákl. přenesená",J861,0)</f>
        <v>0</v>
      </c>
      <c r="BH861" s="211">
        <f>IF(N861="sníž. přenesená",J861,0)</f>
        <v>0</v>
      </c>
      <c r="BI861" s="211">
        <f>IF(N861="nulová",J861,0)</f>
        <v>0</v>
      </c>
      <c r="BJ861" s="20" t="s">
        <v>80</v>
      </c>
      <c r="BK861" s="211">
        <f>ROUND(I861*H861,2)</f>
        <v>0</v>
      </c>
      <c r="BL861" s="20" t="s">
        <v>299</v>
      </c>
      <c r="BM861" s="210" t="s">
        <v>733</v>
      </c>
    </row>
    <row r="862" s="2" customFormat="1" ht="16.5" customHeight="1">
      <c r="A862" s="41"/>
      <c r="B862" s="42"/>
      <c r="C862" s="199" t="s">
        <v>526</v>
      </c>
      <c r="D862" s="199" t="s">
        <v>112</v>
      </c>
      <c r="E862" s="200" t="s">
        <v>616</v>
      </c>
      <c r="F862" s="201" t="s">
        <v>734</v>
      </c>
      <c r="G862" s="202" t="s">
        <v>496</v>
      </c>
      <c r="H862" s="203">
        <v>1</v>
      </c>
      <c r="I862" s="204"/>
      <c r="J862" s="205">
        <f>ROUND(I862*H862,2)</f>
        <v>0</v>
      </c>
      <c r="K862" s="201" t="s">
        <v>19</v>
      </c>
      <c r="L862" s="47"/>
      <c r="M862" s="206" t="s">
        <v>19</v>
      </c>
      <c r="N862" s="207" t="s">
        <v>43</v>
      </c>
      <c r="O862" s="87"/>
      <c r="P862" s="208">
        <f>O862*H862</f>
        <v>0</v>
      </c>
      <c r="Q862" s="208">
        <v>0</v>
      </c>
      <c r="R862" s="208">
        <f>Q862*H862</f>
        <v>0</v>
      </c>
      <c r="S862" s="208">
        <v>0</v>
      </c>
      <c r="T862" s="209">
        <f>S862*H862</f>
        <v>0</v>
      </c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R862" s="210" t="s">
        <v>299</v>
      </c>
      <c r="AT862" s="210" t="s">
        <v>112</v>
      </c>
      <c r="AU862" s="210" t="s">
        <v>82</v>
      </c>
      <c r="AY862" s="20" t="s">
        <v>111</v>
      </c>
      <c r="BE862" s="211">
        <f>IF(N862="základní",J862,0)</f>
        <v>0</v>
      </c>
      <c r="BF862" s="211">
        <f>IF(N862="snížená",J862,0)</f>
        <v>0</v>
      </c>
      <c r="BG862" s="211">
        <f>IF(N862="zákl. přenesená",J862,0)</f>
        <v>0</v>
      </c>
      <c r="BH862" s="211">
        <f>IF(N862="sníž. přenesená",J862,0)</f>
        <v>0</v>
      </c>
      <c r="BI862" s="211">
        <f>IF(N862="nulová",J862,0)</f>
        <v>0</v>
      </c>
      <c r="BJ862" s="20" t="s">
        <v>80</v>
      </c>
      <c r="BK862" s="211">
        <f>ROUND(I862*H862,2)</f>
        <v>0</v>
      </c>
      <c r="BL862" s="20" t="s">
        <v>299</v>
      </c>
      <c r="BM862" s="210" t="s">
        <v>735</v>
      </c>
    </row>
    <row r="863" s="2" customFormat="1" ht="16.5" customHeight="1">
      <c r="A863" s="41"/>
      <c r="B863" s="42"/>
      <c r="C863" s="199" t="s">
        <v>736</v>
      </c>
      <c r="D863" s="199" t="s">
        <v>112</v>
      </c>
      <c r="E863" s="200" t="s">
        <v>450</v>
      </c>
      <c r="F863" s="201" t="s">
        <v>737</v>
      </c>
      <c r="G863" s="202" t="s">
        <v>496</v>
      </c>
      <c r="H863" s="203">
        <v>1</v>
      </c>
      <c r="I863" s="204"/>
      <c r="J863" s="205">
        <f>ROUND(I863*H863,2)</f>
        <v>0</v>
      </c>
      <c r="K863" s="201" t="s">
        <v>19</v>
      </c>
      <c r="L863" s="47"/>
      <c r="M863" s="206" t="s">
        <v>19</v>
      </c>
      <c r="N863" s="207" t="s">
        <v>43</v>
      </c>
      <c r="O863" s="87"/>
      <c r="P863" s="208">
        <f>O863*H863</f>
        <v>0</v>
      </c>
      <c r="Q863" s="208">
        <v>0</v>
      </c>
      <c r="R863" s="208">
        <f>Q863*H863</f>
        <v>0</v>
      </c>
      <c r="S863" s="208">
        <v>0</v>
      </c>
      <c r="T863" s="209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10" t="s">
        <v>299</v>
      </c>
      <c r="AT863" s="210" t="s">
        <v>112</v>
      </c>
      <c r="AU863" s="210" t="s">
        <v>82</v>
      </c>
      <c r="AY863" s="20" t="s">
        <v>111</v>
      </c>
      <c r="BE863" s="211">
        <f>IF(N863="základní",J863,0)</f>
        <v>0</v>
      </c>
      <c r="BF863" s="211">
        <f>IF(N863="snížená",J863,0)</f>
        <v>0</v>
      </c>
      <c r="BG863" s="211">
        <f>IF(N863="zákl. přenesená",J863,0)</f>
        <v>0</v>
      </c>
      <c r="BH863" s="211">
        <f>IF(N863="sníž. přenesená",J863,0)</f>
        <v>0</v>
      </c>
      <c r="BI863" s="211">
        <f>IF(N863="nulová",J863,0)</f>
        <v>0</v>
      </c>
      <c r="BJ863" s="20" t="s">
        <v>80</v>
      </c>
      <c r="BK863" s="211">
        <f>ROUND(I863*H863,2)</f>
        <v>0</v>
      </c>
      <c r="BL863" s="20" t="s">
        <v>299</v>
      </c>
      <c r="BM863" s="210" t="s">
        <v>738</v>
      </c>
    </row>
    <row r="864" s="2" customFormat="1" ht="16.5" customHeight="1">
      <c r="A864" s="41"/>
      <c r="B864" s="42"/>
      <c r="C864" s="199" t="s">
        <v>528</v>
      </c>
      <c r="D864" s="199" t="s">
        <v>112</v>
      </c>
      <c r="E864" s="200" t="s">
        <v>622</v>
      </c>
      <c r="F864" s="201" t="s">
        <v>739</v>
      </c>
      <c r="G864" s="202" t="s">
        <v>496</v>
      </c>
      <c r="H864" s="203">
        <v>4</v>
      </c>
      <c r="I864" s="204"/>
      <c r="J864" s="205">
        <f>ROUND(I864*H864,2)</f>
        <v>0</v>
      </c>
      <c r="K864" s="201" t="s">
        <v>19</v>
      </c>
      <c r="L864" s="47"/>
      <c r="M864" s="206" t="s">
        <v>19</v>
      </c>
      <c r="N864" s="207" t="s">
        <v>43</v>
      </c>
      <c r="O864" s="87"/>
      <c r="P864" s="208">
        <f>O864*H864</f>
        <v>0</v>
      </c>
      <c r="Q864" s="208">
        <v>0</v>
      </c>
      <c r="R864" s="208">
        <f>Q864*H864</f>
        <v>0</v>
      </c>
      <c r="S864" s="208">
        <v>0</v>
      </c>
      <c r="T864" s="209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0" t="s">
        <v>299</v>
      </c>
      <c r="AT864" s="210" t="s">
        <v>112</v>
      </c>
      <c r="AU864" s="210" t="s">
        <v>82</v>
      </c>
      <c r="AY864" s="20" t="s">
        <v>111</v>
      </c>
      <c r="BE864" s="211">
        <f>IF(N864="základní",J864,0)</f>
        <v>0</v>
      </c>
      <c r="BF864" s="211">
        <f>IF(N864="snížená",J864,0)</f>
        <v>0</v>
      </c>
      <c r="BG864" s="211">
        <f>IF(N864="zákl. přenesená",J864,0)</f>
        <v>0</v>
      </c>
      <c r="BH864" s="211">
        <f>IF(N864="sníž. přenesená",J864,0)</f>
        <v>0</v>
      </c>
      <c r="BI864" s="211">
        <f>IF(N864="nulová",J864,0)</f>
        <v>0</v>
      </c>
      <c r="BJ864" s="20" t="s">
        <v>80</v>
      </c>
      <c r="BK864" s="211">
        <f>ROUND(I864*H864,2)</f>
        <v>0</v>
      </c>
      <c r="BL864" s="20" t="s">
        <v>299</v>
      </c>
      <c r="BM864" s="210" t="s">
        <v>740</v>
      </c>
    </row>
    <row r="865" s="2" customFormat="1" ht="16.5" customHeight="1">
      <c r="A865" s="41"/>
      <c r="B865" s="42"/>
      <c r="C865" s="199" t="s">
        <v>741</v>
      </c>
      <c r="D865" s="199" t="s">
        <v>112</v>
      </c>
      <c r="E865" s="200" t="s">
        <v>654</v>
      </c>
      <c r="F865" s="201" t="s">
        <v>742</v>
      </c>
      <c r="G865" s="202" t="s">
        <v>496</v>
      </c>
      <c r="H865" s="203">
        <v>2</v>
      </c>
      <c r="I865" s="204"/>
      <c r="J865" s="205">
        <f>ROUND(I865*H865,2)</f>
        <v>0</v>
      </c>
      <c r="K865" s="201" t="s">
        <v>19</v>
      </c>
      <c r="L865" s="47"/>
      <c r="M865" s="206" t="s">
        <v>19</v>
      </c>
      <c r="N865" s="207" t="s">
        <v>43</v>
      </c>
      <c r="O865" s="87"/>
      <c r="P865" s="208">
        <f>O865*H865</f>
        <v>0</v>
      </c>
      <c r="Q865" s="208">
        <v>0</v>
      </c>
      <c r="R865" s="208">
        <f>Q865*H865</f>
        <v>0</v>
      </c>
      <c r="S865" s="208">
        <v>0</v>
      </c>
      <c r="T865" s="209">
        <f>S865*H865</f>
        <v>0</v>
      </c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R865" s="210" t="s">
        <v>299</v>
      </c>
      <c r="AT865" s="210" t="s">
        <v>112</v>
      </c>
      <c r="AU865" s="210" t="s">
        <v>82</v>
      </c>
      <c r="AY865" s="20" t="s">
        <v>111</v>
      </c>
      <c r="BE865" s="211">
        <f>IF(N865="základní",J865,0)</f>
        <v>0</v>
      </c>
      <c r="BF865" s="211">
        <f>IF(N865="snížená",J865,0)</f>
        <v>0</v>
      </c>
      <c r="BG865" s="211">
        <f>IF(N865="zákl. přenesená",J865,0)</f>
        <v>0</v>
      </c>
      <c r="BH865" s="211">
        <f>IF(N865="sníž. přenesená",J865,0)</f>
        <v>0</v>
      </c>
      <c r="BI865" s="211">
        <f>IF(N865="nulová",J865,0)</f>
        <v>0</v>
      </c>
      <c r="BJ865" s="20" t="s">
        <v>80</v>
      </c>
      <c r="BK865" s="211">
        <f>ROUND(I865*H865,2)</f>
        <v>0</v>
      </c>
      <c r="BL865" s="20" t="s">
        <v>299</v>
      </c>
      <c r="BM865" s="210" t="s">
        <v>743</v>
      </c>
    </row>
    <row r="866" s="2" customFormat="1" ht="16.5" customHeight="1">
      <c r="A866" s="41"/>
      <c r="B866" s="42"/>
      <c r="C866" s="199" t="s">
        <v>531</v>
      </c>
      <c r="D866" s="199" t="s">
        <v>112</v>
      </c>
      <c r="E866" s="200" t="s">
        <v>189</v>
      </c>
      <c r="F866" s="201" t="s">
        <v>744</v>
      </c>
      <c r="G866" s="202" t="s">
        <v>496</v>
      </c>
      <c r="H866" s="203">
        <v>2</v>
      </c>
      <c r="I866" s="204"/>
      <c r="J866" s="205">
        <f>ROUND(I866*H866,2)</f>
        <v>0</v>
      </c>
      <c r="K866" s="201" t="s">
        <v>19</v>
      </c>
      <c r="L866" s="47"/>
      <c r="M866" s="206" t="s">
        <v>19</v>
      </c>
      <c r="N866" s="207" t="s">
        <v>43</v>
      </c>
      <c r="O866" s="87"/>
      <c r="P866" s="208">
        <f>O866*H866</f>
        <v>0</v>
      </c>
      <c r="Q866" s="208">
        <v>0</v>
      </c>
      <c r="R866" s="208">
        <f>Q866*H866</f>
        <v>0</v>
      </c>
      <c r="S866" s="208">
        <v>0</v>
      </c>
      <c r="T866" s="209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10" t="s">
        <v>299</v>
      </c>
      <c r="AT866" s="210" t="s">
        <v>112</v>
      </c>
      <c r="AU866" s="210" t="s">
        <v>82</v>
      </c>
      <c r="AY866" s="20" t="s">
        <v>111</v>
      </c>
      <c r="BE866" s="211">
        <f>IF(N866="základní",J866,0)</f>
        <v>0</v>
      </c>
      <c r="BF866" s="211">
        <f>IF(N866="snížená",J866,0)</f>
        <v>0</v>
      </c>
      <c r="BG866" s="211">
        <f>IF(N866="zákl. přenesená",J866,0)</f>
        <v>0</v>
      </c>
      <c r="BH866" s="211">
        <f>IF(N866="sníž. přenesená",J866,0)</f>
        <v>0</v>
      </c>
      <c r="BI866" s="211">
        <f>IF(N866="nulová",J866,0)</f>
        <v>0</v>
      </c>
      <c r="BJ866" s="20" t="s">
        <v>80</v>
      </c>
      <c r="BK866" s="211">
        <f>ROUND(I866*H866,2)</f>
        <v>0</v>
      </c>
      <c r="BL866" s="20" t="s">
        <v>299</v>
      </c>
      <c r="BM866" s="210" t="s">
        <v>745</v>
      </c>
    </row>
    <row r="867" s="2" customFormat="1" ht="16.5" customHeight="1">
      <c r="A867" s="41"/>
      <c r="B867" s="42"/>
      <c r="C867" s="199" t="s">
        <v>746</v>
      </c>
      <c r="D867" s="199" t="s">
        <v>112</v>
      </c>
      <c r="E867" s="200" t="s">
        <v>310</v>
      </c>
      <c r="F867" s="201" t="s">
        <v>747</v>
      </c>
      <c r="G867" s="202" t="s">
        <v>496</v>
      </c>
      <c r="H867" s="203">
        <v>2</v>
      </c>
      <c r="I867" s="204"/>
      <c r="J867" s="205">
        <f>ROUND(I867*H867,2)</f>
        <v>0</v>
      </c>
      <c r="K867" s="201" t="s">
        <v>19</v>
      </c>
      <c r="L867" s="47"/>
      <c r="M867" s="206" t="s">
        <v>19</v>
      </c>
      <c r="N867" s="207" t="s">
        <v>43</v>
      </c>
      <c r="O867" s="87"/>
      <c r="P867" s="208">
        <f>O867*H867</f>
        <v>0</v>
      </c>
      <c r="Q867" s="208">
        <v>0</v>
      </c>
      <c r="R867" s="208">
        <f>Q867*H867</f>
        <v>0</v>
      </c>
      <c r="S867" s="208">
        <v>0</v>
      </c>
      <c r="T867" s="209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0" t="s">
        <v>299</v>
      </c>
      <c r="AT867" s="210" t="s">
        <v>112</v>
      </c>
      <c r="AU867" s="210" t="s">
        <v>82</v>
      </c>
      <c r="AY867" s="20" t="s">
        <v>111</v>
      </c>
      <c r="BE867" s="211">
        <f>IF(N867="základní",J867,0)</f>
        <v>0</v>
      </c>
      <c r="BF867" s="211">
        <f>IF(N867="snížená",J867,0)</f>
        <v>0</v>
      </c>
      <c r="BG867" s="211">
        <f>IF(N867="zákl. přenesená",J867,0)</f>
        <v>0</v>
      </c>
      <c r="BH867" s="211">
        <f>IF(N867="sníž. přenesená",J867,0)</f>
        <v>0</v>
      </c>
      <c r="BI867" s="211">
        <f>IF(N867="nulová",J867,0)</f>
        <v>0</v>
      </c>
      <c r="BJ867" s="20" t="s">
        <v>80</v>
      </c>
      <c r="BK867" s="211">
        <f>ROUND(I867*H867,2)</f>
        <v>0</v>
      </c>
      <c r="BL867" s="20" t="s">
        <v>299</v>
      </c>
      <c r="BM867" s="210" t="s">
        <v>748</v>
      </c>
    </row>
    <row r="868" s="2" customFormat="1" ht="16.5" customHeight="1">
      <c r="A868" s="41"/>
      <c r="B868" s="42"/>
      <c r="C868" s="199" t="s">
        <v>533</v>
      </c>
      <c r="D868" s="199" t="s">
        <v>112</v>
      </c>
      <c r="E868" s="200" t="s">
        <v>8</v>
      </c>
      <c r="F868" s="201" t="s">
        <v>749</v>
      </c>
      <c r="G868" s="202" t="s">
        <v>496</v>
      </c>
      <c r="H868" s="203">
        <v>2</v>
      </c>
      <c r="I868" s="204"/>
      <c r="J868" s="205">
        <f>ROUND(I868*H868,2)</f>
        <v>0</v>
      </c>
      <c r="K868" s="201" t="s">
        <v>19</v>
      </c>
      <c r="L868" s="47"/>
      <c r="M868" s="206" t="s">
        <v>19</v>
      </c>
      <c r="N868" s="207" t="s">
        <v>43</v>
      </c>
      <c r="O868" s="87"/>
      <c r="P868" s="208">
        <f>O868*H868</f>
        <v>0</v>
      </c>
      <c r="Q868" s="208">
        <v>0</v>
      </c>
      <c r="R868" s="208">
        <f>Q868*H868</f>
        <v>0</v>
      </c>
      <c r="S868" s="208">
        <v>0</v>
      </c>
      <c r="T868" s="209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0" t="s">
        <v>299</v>
      </c>
      <c r="AT868" s="210" t="s">
        <v>112</v>
      </c>
      <c r="AU868" s="210" t="s">
        <v>82</v>
      </c>
      <c r="AY868" s="20" t="s">
        <v>111</v>
      </c>
      <c r="BE868" s="211">
        <f>IF(N868="základní",J868,0)</f>
        <v>0</v>
      </c>
      <c r="BF868" s="211">
        <f>IF(N868="snížená",J868,0)</f>
        <v>0</v>
      </c>
      <c r="BG868" s="211">
        <f>IF(N868="zákl. přenesená",J868,0)</f>
        <v>0</v>
      </c>
      <c r="BH868" s="211">
        <f>IF(N868="sníž. přenesená",J868,0)</f>
        <v>0</v>
      </c>
      <c r="BI868" s="211">
        <f>IF(N868="nulová",J868,0)</f>
        <v>0</v>
      </c>
      <c r="BJ868" s="20" t="s">
        <v>80</v>
      </c>
      <c r="BK868" s="211">
        <f>ROUND(I868*H868,2)</f>
        <v>0</v>
      </c>
      <c r="BL868" s="20" t="s">
        <v>299</v>
      </c>
      <c r="BM868" s="210" t="s">
        <v>750</v>
      </c>
    </row>
    <row r="869" s="2" customFormat="1" ht="16.5" customHeight="1">
      <c r="A869" s="41"/>
      <c r="B869" s="42"/>
      <c r="C869" s="199" t="s">
        <v>751</v>
      </c>
      <c r="D869" s="199" t="s">
        <v>112</v>
      </c>
      <c r="E869" s="200" t="s">
        <v>341</v>
      </c>
      <c r="F869" s="201" t="s">
        <v>752</v>
      </c>
      <c r="G869" s="202" t="s">
        <v>496</v>
      </c>
      <c r="H869" s="203">
        <v>6</v>
      </c>
      <c r="I869" s="204"/>
      <c r="J869" s="205">
        <f>ROUND(I869*H869,2)</f>
        <v>0</v>
      </c>
      <c r="K869" s="201" t="s">
        <v>19</v>
      </c>
      <c r="L869" s="47"/>
      <c r="M869" s="206" t="s">
        <v>19</v>
      </c>
      <c r="N869" s="207" t="s">
        <v>43</v>
      </c>
      <c r="O869" s="87"/>
      <c r="P869" s="208">
        <f>O869*H869</f>
        <v>0</v>
      </c>
      <c r="Q869" s="208">
        <v>0</v>
      </c>
      <c r="R869" s="208">
        <f>Q869*H869</f>
        <v>0</v>
      </c>
      <c r="S869" s="208">
        <v>0</v>
      </c>
      <c r="T869" s="209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10" t="s">
        <v>299</v>
      </c>
      <c r="AT869" s="210" t="s">
        <v>112</v>
      </c>
      <c r="AU869" s="210" t="s">
        <v>82</v>
      </c>
      <c r="AY869" s="20" t="s">
        <v>111</v>
      </c>
      <c r="BE869" s="211">
        <f>IF(N869="základní",J869,0)</f>
        <v>0</v>
      </c>
      <c r="BF869" s="211">
        <f>IF(N869="snížená",J869,0)</f>
        <v>0</v>
      </c>
      <c r="BG869" s="211">
        <f>IF(N869="zákl. přenesená",J869,0)</f>
        <v>0</v>
      </c>
      <c r="BH869" s="211">
        <f>IF(N869="sníž. přenesená",J869,0)</f>
        <v>0</v>
      </c>
      <c r="BI869" s="211">
        <f>IF(N869="nulová",J869,0)</f>
        <v>0</v>
      </c>
      <c r="BJ869" s="20" t="s">
        <v>80</v>
      </c>
      <c r="BK869" s="211">
        <f>ROUND(I869*H869,2)</f>
        <v>0</v>
      </c>
      <c r="BL869" s="20" t="s">
        <v>299</v>
      </c>
      <c r="BM869" s="210" t="s">
        <v>753</v>
      </c>
    </row>
    <row r="870" s="2" customFormat="1" ht="16.5" customHeight="1">
      <c r="A870" s="41"/>
      <c r="B870" s="42"/>
      <c r="C870" s="199" t="s">
        <v>537</v>
      </c>
      <c r="D870" s="199" t="s">
        <v>112</v>
      </c>
      <c r="E870" s="200" t="s">
        <v>249</v>
      </c>
      <c r="F870" s="201" t="s">
        <v>754</v>
      </c>
      <c r="G870" s="202" t="s">
        <v>496</v>
      </c>
      <c r="H870" s="203">
        <v>2</v>
      </c>
      <c r="I870" s="204"/>
      <c r="J870" s="205">
        <f>ROUND(I870*H870,2)</f>
        <v>0</v>
      </c>
      <c r="K870" s="201" t="s">
        <v>19</v>
      </c>
      <c r="L870" s="47"/>
      <c r="M870" s="206" t="s">
        <v>19</v>
      </c>
      <c r="N870" s="207" t="s">
        <v>43</v>
      </c>
      <c r="O870" s="87"/>
      <c r="P870" s="208">
        <f>O870*H870</f>
        <v>0</v>
      </c>
      <c r="Q870" s="208">
        <v>0</v>
      </c>
      <c r="R870" s="208">
        <f>Q870*H870</f>
        <v>0</v>
      </c>
      <c r="S870" s="208">
        <v>0</v>
      </c>
      <c r="T870" s="209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10" t="s">
        <v>299</v>
      </c>
      <c r="AT870" s="210" t="s">
        <v>112</v>
      </c>
      <c r="AU870" s="210" t="s">
        <v>82</v>
      </c>
      <c r="AY870" s="20" t="s">
        <v>111</v>
      </c>
      <c r="BE870" s="211">
        <f>IF(N870="základní",J870,0)</f>
        <v>0</v>
      </c>
      <c r="BF870" s="211">
        <f>IF(N870="snížená",J870,0)</f>
        <v>0</v>
      </c>
      <c r="BG870" s="211">
        <f>IF(N870="zákl. přenesená",J870,0)</f>
        <v>0</v>
      </c>
      <c r="BH870" s="211">
        <f>IF(N870="sníž. přenesená",J870,0)</f>
        <v>0</v>
      </c>
      <c r="BI870" s="211">
        <f>IF(N870="nulová",J870,0)</f>
        <v>0</v>
      </c>
      <c r="BJ870" s="20" t="s">
        <v>80</v>
      </c>
      <c r="BK870" s="211">
        <f>ROUND(I870*H870,2)</f>
        <v>0</v>
      </c>
      <c r="BL870" s="20" t="s">
        <v>299</v>
      </c>
      <c r="BM870" s="210" t="s">
        <v>755</v>
      </c>
    </row>
    <row r="871" s="2" customFormat="1" ht="16.5" customHeight="1">
      <c r="A871" s="41"/>
      <c r="B871" s="42"/>
      <c r="C871" s="199" t="s">
        <v>756</v>
      </c>
      <c r="D871" s="199" t="s">
        <v>112</v>
      </c>
      <c r="E871" s="200" t="s">
        <v>195</v>
      </c>
      <c r="F871" s="201" t="s">
        <v>757</v>
      </c>
      <c r="G871" s="202" t="s">
        <v>496</v>
      </c>
      <c r="H871" s="203">
        <v>2</v>
      </c>
      <c r="I871" s="204"/>
      <c r="J871" s="205">
        <f>ROUND(I871*H871,2)</f>
        <v>0</v>
      </c>
      <c r="K871" s="201" t="s">
        <v>19</v>
      </c>
      <c r="L871" s="47"/>
      <c r="M871" s="206" t="s">
        <v>19</v>
      </c>
      <c r="N871" s="207" t="s">
        <v>43</v>
      </c>
      <c r="O871" s="87"/>
      <c r="P871" s="208">
        <f>O871*H871</f>
        <v>0</v>
      </c>
      <c r="Q871" s="208">
        <v>0</v>
      </c>
      <c r="R871" s="208">
        <f>Q871*H871</f>
        <v>0</v>
      </c>
      <c r="S871" s="208">
        <v>0</v>
      </c>
      <c r="T871" s="209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10" t="s">
        <v>299</v>
      </c>
      <c r="AT871" s="210" t="s">
        <v>112</v>
      </c>
      <c r="AU871" s="210" t="s">
        <v>82</v>
      </c>
      <c r="AY871" s="20" t="s">
        <v>111</v>
      </c>
      <c r="BE871" s="211">
        <f>IF(N871="základní",J871,0)</f>
        <v>0</v>
      </c>
      <c r="BF871" s="211">
        <f>IF(N871="snížená",J871,0)</f>
        <v>0</v>
      </c>
      <c r="BG871" s="211">
        <f>IF(N871="zákl. přenesená",J871,0)</f>
        <v>0</v>
      </c>
      <c r="BH871" s="211">
        <f>IF(N871="sníž. přenesená",J871,0)</f>
        <v>0</v>
      </c>
      <c r="BI871" s="211">
        <f>IF(N871="nulová",J871,0)</f>
        <v>0</v>
      </c>
      <c r="BJ871" s="20" t="s">
        <v>80</v>
      </c>
      <c r="BK871" s="211">
        <f>ROUND(I871*H871,2)</f>
        <v>0</v>
      </c>
      <c r="BL871" s="20" t="s">
        <v>299</v>
      </c>
      <c r="BM871" s="210" t="s">
        <v>758</v>
      </c>
    </row>
    <row r="872" s="2" customFormat="1" ht="16.5" customHeight="1">
      <c r="A872" s="41"/>
      <c r="B872" s="42"/>
      <c r="C872" s="199" t="s">
        <v>539</v>
      </c>
      <c r="D872" s="199" t="s">
        <v>112</v>
      </c>
      <c r="E872" s="200" t="s">
        <v>301</v>
      </c>
      <c r="F872" s="201" t="s">
        <v>759</v>
      </c>
      <c r="G872" s="202" t="s">
        <v>496</v>
      </c>
      <c r="H872" s="203">
        <v>1</v>
      </c>
      <c r="I872" s="204"/>
      <c r="J872" s="205">
        <f>ROUND(I872*H872,2)</f>
        <v>0</v>
      </c>
      <c r="K872" s="201" t="s">
        <v>19</v>
      </c>
      <c r="L872" s="47"/>
      <c r="M872" s="206" t="s">
        <v>19</v>
      </c>
      <c r="N872" s="207" t="s">
        <v>43</v>
      </c>
      <c r="O872" s="87"/>
      <c r="P872" s="208">
        <f>O872*H872</f>
        <v>0</v>
      </c>
      <c r="Q872" s="208">
        <v>0</v>
      </c>
      <c r="R872" s="208">
        <f>Q872*H872</f>
        <v>0</v>
      </c>
      <c r="S872" s="208">
        <v>0</v>
      </c>
      <c r="T872" s="209">
        <f>S872*H872</f>
        <v>0</v>
      </c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R872" s="210" t="s">
        <v>299</v>
      </c>
      <c r="AT872" s="210" t="s">
        <v>112</v>
      </c>
      <c r="AU872" s="210" t="s">
        <v>82</v>
      </c>
      <c r="AY872" s="20" t="s">
        <v>111</v>
      </c>
      <c r="BE872" s="211">
        <f>IF(N872="základní",J872,0)</f>
        <v>0</v>
      </c>
      <c r="BF872" s="211">
        <f>IF(N872="snížená",J872,0)</f>
        <v>0</v>
      </c>
      <c r="BG872" s="211">
        <f>IF(N872="zákl. přenesená",J872,0)</f>
        <v>0</v>
      </c>
      <c r="BH872" s="211">
        <f>IF(N872="sníž. přenesená",J872,0)</f>
        <v>0</v>
      </c>
      <c r="BI872" s="211">
        <f>IF(N872="nulová",J872,0)</f>
        <v>0</v>
      </c>
      <c r="BJ872" s="20" t="s">
        <v>80</v>
      </c>
      <c r="BK872" s="211">
        <f>ROUND(I872*H872,2)</f>
        <v>0</v>
      </c>
      <c r="BL872" s="20" t="s">
        <v>299</v>
      </c>
      <c r="BM872" s="210" t="s">
        <v>760</v>
      </c>
    </row>
    <row r="873" s="11" customFormat="1" ht="25.92" customHeight="1">
      <c r="A873" s="11"/>
      <c r="B873" s="185"/>
      <c r="C873" s="186"/>
      <c r="D873" s="187" t="s">
        <v>71</v>
      </c>
      <c r="E873" s="188" t="s">
        <v>761</v>
      </c>
      <c r="F873" s="188" t="s">
        <v>762</v>
      </c>
      <c r="G873" s="186"/>
      <c r="H873" s="186"/>
      <c r="I873" s="189"/>
      <c r="J873" s="190">
        <f>BK873</f>
        <v>0</v>
      </c>
      <c r="K873" s="186"/>
      <c r="L873" s="191"/>
      <c r="M873" s="192"/>
      <c r="N873" s="193"/>
      <c r="O873" s="193"/>
      <c r="P873" s="194">
        <f>P874</f>
        <v>0</v>
      </c>
      <c r="Q873" s="193"/>
      <c r="R873" s="194">
        <f>R874</f>
        <v>0</v>
      </c>
      <c r="S873" s="193"/>
      <c r="T873" s="195">
        <f>T874</f>
        <v>0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R873" s="196" t="s">
        <v>125</v>
      </c>
      <c r="AT873" s="197" t="s">
        <v>71</v>
      </c>
      <c r="AU873" s="197" t="s">
        <v>72</v>
      </c>
      <c r="AY873" s="196" t="s">
        <v>111</v>
      </c>
      <c r="BK873" s="198">
        <f>BK874</f>
        <v>0</v>
      </c>
    </row>
    <row r="874" s="11" customFormat="1" ht="22.8" customHeight="1">
      <c r="A874" s="11"/>
      <c r="B874" s="185"/>
      <c r="C874" s="186"/>
      <c r="D874" s="187" t="s">
        <v>71</v>
      </c>
      <c r="E874" s="227" t="s">
        <v>763</v>
      </c>
      <c r="F874" s="227" t="s">
        <v>764</v>
      </c>
      <c r="G874" s="186"/>
      <c r="H874" s="186"/>
      <c r="I874" s="189"/>
      <c r="J874" s="228">
        <f>BK874</f>
        <v>0</v>
      </c>
      <c r="K874" s="186"/>
      <c r="L874" s="191"/>
      <c r="M874" s="192"/>
      <c r="N874" s="193"/>
      <c r="O874" s="193"/>
      <c r="P874" s="194">
        <f>SUM(P875:P877)</f>
        <v>0</v>
      </c>
      <c r="Q874" s="193"/>
      <c r="R874" s="194">
        <f>SUM(R875:R877)</f>
        <v>0</v>
      </c>
      <c r="S874" s="193"/>
      <c r="T874" s="195">
        <f>SUM(T875:T877)</f>
        <v>0</v>
      </c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R874" s="196" t="s">
        <v>125</v>
      </c>
      <c r="AT874" s="197" t="s">
        <v>71</v>
      </c>
      <c r="AU874" s="197" t="s">
        <v>80</v>
      </c>
      <c r="AY874" s="196" t="s">
        <v>111</v>
      </c>
      <c r="BK874" s="198">
        <f>SUM(BK875:BK877)</f>
        <v>0</v>
      </c>
    </row>
    <row r="875" s="2" customFormat="1" ht="16.5" customHeight="1">
      <c r="A875" s="41"/>
      <c r="B875" s="42"/>
      <c r="C875" s="199" t="s">
        <v>765</v>
      </c>
      <c r="D875" s="199" t="s">
        <v>112</v>
      </c>
      <c r="E875" s="200" t="s">
        <v>82</v>
      </c>
      <c r="F875" s="201" t="s">
        <v>766</v>
      </c>
      <c r="G875" s="202" t="s">
        <v>496</v>
      </c>
      <c r="H875" s="203">
        <v>1</v>
      </c>
      <c r="I875" s="204"/>
      <c r="J875" s="205">
        <f>ROUND(I875*H875,2)</f>
        <v>0</v>
      </c>
      <c r="K875" s="201" t="s">
        <v>19</v>
      </c>
      <c r="L875" s="47"/>
      <c r="M875" s="206" t="s">
        <v>19</v>
      </c>
      <c r="N875" s="207" t="s">
        <v>43</v>
      </c>
      <c r="O875" s="87"/>
      <c r="P875" s="208">
        <f>O875*H875</f>
        <v>0</v>
      </c>
      <c r="Q875" s="208">
        <v>0</v>
      </c>
      <c r="R875" s="208">
        <f>Q875*H875</f>
        <v>0</v>
      </c>
      <c r="S875" s="208">
        <v>0</v>
      </c>
      <c r="T875" s="209">
        <f>S875*H875</f>
        <v>0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10" t="s">
        <v>395</v>
      </c>
      <c r="AT875" s="210" t="s">
        <v>112</v>
      </c>
      <c r="AU875" s="210" t="s">
        <v>82</v>
      </c>
      <c r="AY875" s="20" t="s">
        <v>111</v>
      </c>
      <c r="BE875" s="211">
        <f>IF(N875="základní",J875,0)</f>
        <v>0</v>
      </c>
      <c r="BF875" s="211">
        <f>IF(N875="snížená",J875,0)</f>
        <v>0</v>
      </c>
      <c r="BG875" s="211">
        <f>IF(N875="zákl. přenesená",J875,0)</f>
        <v>0</v>
      </c>
      <c r="BH875" s="211">
        <f>IF(N875="sníž. přenesená",J875,0)</f>
        <v>0</v>
      </c>
      <c r="BI875" s="211">
        <f>IF(N875="nulová",J875,0)</f>
        <v>0</v>
      </c>
      <c r="BJ875" s="20" t="s">
        <v>80</v>
      </c>
      <c r="BK875" s="211">
        <f>ROUND(I875*H875,2)</f>
        <v>0</v>
      </c>
      <c r="BL875" s="20" t="s">
        <v>395</v>
      </c>
      <c r="BM875" s="210" t="s">
        <v>448</v>
      </c>
    </row>
    <row r="876" s="2" customFormat="1" ht="16.5" customHeight="1">
      <c r="A876" s="41"/>
      <c r="B876" s="42"/>
      <c r="C876" s="199" t="s">
        <v>542</v>
      </c>
      <c r="D876" s="199" t="s">
        <v>112</v>
      </c>
      <c r="E876" s="200" t="s">
        <v>767</v>
      </c>
      <c r="F876" s="201" t="s">
        <v>768</v>
      </c>
      <c r="G876" s="202" t="s">
        <v>491</v>
      </c>
      <c r="H876" s="203">
        <v>5</v>
      </c>
      <c r="I876" s="204"/>
      <c r="J876" s="205">
        <f>ROUND(I876*H876,2)</f>
        <v>0</v>
      </c>
      <c r="K876" s="201" t="s">
        <v>116</v>
      </c>
      <c r="L876" s="47"/>
      <c r="M876" s="206" t="s">
        <v>19</v>
      </c>
      <c r="N876" s="207" t="s">
        <v>43</v>
      </c>
      <c r="O876" s="87"/>
      <c r="P876" s="208">
        <f>O876*H876</f>
        <v>0</v>
      </c>
      <c r="Q876" s="208">
        <v>0</v>
      </c>
      <c r="R876" s="208">
        <f>Q876*H876</f>
        <v>0</v>
      </c>
      <c r="S876" s="208">
        <v>0</v>
      </c>
      <c r="T876" s="209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10" t="s">
        <v>395</v>
      </c>
      <c r="AT876" s="210" t="s">
        <v>112</v>
      </c>
      <c r="AU876" s="210" t="s">
        <v>82</v>
      </c>
      <c r="AY876" s="20" t="s">
        <v>111</v>
      </c>
      <c r="BE876" s="211">
        <f>IF(N876="základní",J876,0)</f>
        <v>0</v>
      </c>
      <c r="BF876" s="211">
        <f>IF(N876="snížená",J876,0)</f>
        <v>0</v>
      </c>
      <c r="BG876" s="211">
        <f>IF(N876="zákl. přenesená",J876,0)</f>
        <v>0</v>
      </c>
      <c r="BH876" s="211">
        <f>IF(N876="sníž. přenesená",J876,0)</f>
        <v>0</v>
      </c>
      <c r="BI876" s="211">
        <f>IF(N876="nulová",J876,0)</f>
        <v>0</v>
      </c>
      <c r="BJ876" s="20" t="s">
        <v>80</v>
      </c>
      <c r="BK876" s="211">
        <f>ROUND(I876*H876,2)</f>
        <v>0</v>
      </c>
      <c r="BL876" s="20" t="s">
        <v>395</v>
      </c>
      <c r="BM876" s="210" t="s">
        <v>769</v>
      </c>
    </row>
    <row r="877" s="2" customFormat="1">
      <c r="A877" s="41"/>
      <c r="B877" s="42"/>
      <c r="C877" s="43"/>
      <c r="D877" s="212" t="s">
        <v>119</v>
      </c>
      <c r="E877" s="43"/>
      <c r="F877" s="213" t="s">
        <v>770</v>
      </c>
      <c r="G877" s="43"/>
      <c r="H877" s="43"/>
      <c r="I877" s="214"/>
      <c r="J877" s="43"/>
      <c r="K877" s="43"/>
      <c r="L877" s="47"/>
      <c r="M877" s="217"/>
      <c r="N877" s="218"/>
      <c r="O877" s="219"/>
      <c r="P877" s="219"/>
      <c r="Q877" s="219"/>
      <c r="R877" s="219"/>
      <c r="S877" s="219"/>
      <c r="T877" s="220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119</v>
      </c>
      <c r="AU877" s="20" t="s">
        <v>82</v>
      </c>
    </row>
    <row r="878" s="2" customFormat="1" ht="6.96" customHeight="1">
      <c r="A878" s="41"/>
      <c r="B878" s="62"/>
      <c r="C878" s="63"/>
      <c r="D878" s="63"/>
      <c r="E878" s="63"/>
      <c r="F878" s="63"/>
      <c r="G878" s="63"/>
      <c r="H878" s="63"/>
      <c r="I878" s="63"/>
      <c r="J878" s="63"/>
      <c r="K878" s="63"/>
      <c r="L878" s="47"/>
      <c r="M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</row>
  </sheetData>
  <sheetProtection sheet="1" autoFilter="0" formatColumns="0" formatRows="0" objects="1" scenarios="1" spinCount="100000" saltValue="BtzyjS7g+or2GU4Kb1qCEatIVylOu4YLp0id5z+WeWXrCA5Ksngb+A0o3Z8LjK8GP8pwCzNgCi3t/MAwRUFLiw==" hashValue="gOzAv/yrZAY66jAPhnuzz9Tel/D1HlbuvJSVGJRvMBn5nmR9F9WPUrqCL5saZQXvPaF+ZwbvieJW0shklQA1KQ==" algorithmName="SHA-512" password="CC35"/>
  <autoFilter ref="C99:K877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4" r:id="rId1" display="https://podminky.urs.cz/item/CS_URS_2024_01/317235811"/>
    <hyperlink ref="F108" r:id="rId2" display="https://podminky.urs.cz/item/CS_URS_2024_01/388995215"/>
    <hyperlink ref="F113" r:id="rId3" display="https://podminky.urs.cz/item/CS_URS_2024_01/612135101"/>
    <hyperlink ref="F118" r:id="rId4" display="https://podminky.urs.cz/item/CS_URS_2024_01/619995001"/>
    <hyperlink ref="F122" r:id="rId5" display="https://podminky.urs.cz/item/CS_URS_2024_01/629991011"/>
    <hyperlink ref="F187" r:id="rId6" display="https://podminky.urs.cz/item/CS_URS_2024_01/629995101"/>
    <hyperlink ref="F194" r:id="rId7" display="https://podminky.urs.cz/item/CS_URS_2024_01/985131311"/>
    <hyperlink ref="F268" r:id="rId8" display="https://podminky.urs.cz/item/CS_URS_2024_01/622326653"/>
    <hyperlink ref="F419" r:id="rId9" display="https://podminky.urs.cz/item/CS_URS_2024_01/985141112"/>
    <hyperlink ref="F425" r:id="rId10" display="https://podminky.urs.cz/item/CS_URS_2024_01/941211112"/>
    <hyperlink ref="F430" r:id="rId11" display="https://podminky.urs.cz/item/CS_URS_2024_01/941211212"/>
    <hyperlink ref="F433" r:id="rId12" display="https://podminky.urs.cz/item/CS_URS_2024_01/941211812"/>
    <hyperlink ref="F435" r:id="rId13" display="https://podminky.urs.cz/item/CS_URS_2024_01/944511111"/>
    <hyperlink ref="F440" r:id="rId14" display="https://podminky.urs.cz/item/CS_URS_2024_01/944511211"/>
    <hyperlink ref="F443" r:id="rId15" display="https://podminky.urs.cz/item/CS_URS_2024_01/944511811"/>
    <hyperlink ref="F445" r:id="rId16" display="https://podminky.urs.cz/item/CS_URS_2024_01/944711114"/>
    <hyperlink ref="F447" r:id="rId17" display="https://podminky.urs.cz/item/CS_URS_2024_01/944711214"/>
    <hyperlink ref="F450" r:id="rId18" display="https://podminky.urs.cz/item/CS_URS_2024_01/944711814"/>
    <hyperlink ref="F453" r:id="rId19" display="https://podminky.urs.cz/item/CS_URS_2024_01/952901103"/>
    <hyperlink ref="F458" r:id="rId20" display="https://podminky.urs.cz/item/CS_URS_2024_01/952902131"/>
    <hyperlink ref="F463" r:id="rId21" display="https://podminky.urs.cz/item/CS_URS_2024_01/978019341"/>
    <hyperlink ref="F537" r:id="rId22" display="https://podminky.urs.cz/item/CS_URS_2024_01/977151124"/>
    <hyperlink ref="F542" r:id="rId23" display="https://podminky.urs.cz/item/CS_URS_2024_01/997013117"/>
    <hyperlink ref="F544" r:id="rId24" display="https://podminky.urs.cz/item/CS_URS_2024_01/997013501"/>
    <hyperlink ref="F546" r:id="rId25" display="https://podminky.urs.cz/item/CS_URS_2024_01/997013509"/>
    <hyperlink ref="F549" r:id="rId26" display="https://podminky.urs.cz/item/CS_URS_2024_01/997013863"/>
    <hyperlink ref="F551" r:id="rId27" display="https://podminky.urs.cz/item/CS_URS_2024_01/997013871"/>
    <hyperlink ref="F554" r:id="rId28" display="https://podminky.urs.cz/item/CS_URS_2024_01/998011003"/>
    <hyperlink ref="F568" r:id="rId29" display="https://podminky.urs.cz/item/CS_URS_2024_01/764004861"/>
    <hyperlink ref="F575" r:id="rId30" display="https://podminky.urs.cz/item/CS_URS_2024_01/764518623"/>
    <hyperlink ref="F587" r:id="rId31" display="https://podminky.urs.cz/item/CS_URS_2024_01/764503903"/>
    <hyperlink ref="F589" r:id="rId32" display="https://podminky.urs.cz/item/CS_URS_2024_01/998764203"/>
    <hyperlink ref="F604" r:id="rId33" display="https://podminky.urs.cz/item/CS_URS_2024_01/998766203"/>
    <hyperlink ref="F624" r:id="rId34" display="https://podminky.urs.cz/item/CS_URS_2024_01/998767203"/>
    <hyperlink ref="F669" r:id="rId35" display="https://podminky.urs.cz/item/CS_URS_2024_01/998781203"/>
    <hyperlink ref="F688" r:id="rId36" display="https://podminky.urs.cz/item/CS_URS_2024_01/998782203"/>
    <hyperlink ref="F691" r:id="rId37" display="https://podminky.urs.cz/item/CS_URS_2024_01/783806807"/>
    <hyperlink ref="F693" r:id="rId38" display="https://podminky.urs.cz/item/CS_URS_2024_01/783805180"/>
    <hyperlink ref="F695" r:id="rId39" display="https://podminky.urs.cz/item/CS_URS_2024_01/783803180"/>
    <hyperlink ref="F769" r:id="rId40" display="https://podminky.urs.cz/item/CS_URS_2024_01/783827485"/>
    <hyperlink ref="F845" r:id="rId41" display="https://podminky.urs.cz/item/CS_URS_2024_01/784181125"/>
    <hyperlink ref="F848" r:id="rId42" display="https://podminky.urs.cz/item/CS_URS_2024_01/784221105"/>
    <hyperlink ref="F877" r:id="rId43" display="https://podminky.urs.cz/item/CS_URS_2024_01/22073105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4" customWidth="1"/>
    <col min="2" max="2" width="1.667969" style="274" customWidth="1"/>
    <col min="3" max="4" width="5" style="274" customWidth="1"/>
    <col min="5" max="5" width="11.66016" style="274" customWidth="1"/>
    <col min="6" max="6" width="9.160156" style="274" customWidth="1"/>
    <col min="7" max="7" width="5" style="274" customWidth="1"/>
    <col min="8" max="8" width="77.83203" style="274" customWidth="1"/>
    <col min="9" max="10" width="20" style="274" customWidth="1"/>
    <col min="11" max="11" width="1.667969" style="274" customWidth="1"/>
  </cols>
  <sheetData>
    <row r="1" s="1" customFormat="1" ht="37.5" customHeight="1"/>
    <row r="2" s="1" customFormat="1" ht="7.5" customHeight="1">
      <c r="B2" s="275"/>
      <c r="C2" s="276"/>
      <c r="D2" s="276"/>
      <c r="E2" s="276"/>
      <c r="F2" s="276"/>
      <c r="G2" s="276"/>
      <c r="H2" s="276"/>
      <c r="I2" s="276"/>
      <c r="J2" s="276"/>
      <c r="K2" s="277"/>
    </row>
    <row r="3" s="17" customFormat="1" ht="45" customHeight="1">
      <c r="B3" s="278"/>
      <c r="C3" s="279" t="s">
        <v>771</v>
      </c>
      <c r="D3" s="279"/>
      <c r="E3" s="279"/>
      <c r="F3" s="279"/>
      <c r="G3" s="279"/>
      <c r="H3" s="279"/>
      <c r="I3" s="279"/>
      <c r="J3" s="279"/>
      <c r="K3" s="280"/>
    </row>
    <row r="4" s="1" customFormat="1" ht="25.5" customHeight="1">
      <c r="B4" s="281"/>
      <c r="C4" s="282" t="s">
        <v>772</v>
      </c>
      <c r="D4" s="282"/>
      <c r="E4" s="282"/>
      <c r="F4" s="282"/>
      <c r="G4" s="282"/>
      <c r="H4" s="282"/>
      <c r="I4" s="282"/>
      <c r="J4" s="282"/>
      <c r="K4" s="283"/>
    </row>
    <row r="5" s="1" customFormat="1" ht="5.25" customHeight="1">
      <c r="B5" s="281"/>
      <c r="C5" s="284"/>
      <c r="D5" s="284"/>
      <c r="E5" s="284"/>
      <c r="F5" s="284"/>
      <c r="G5" s="284"/>
      <c r="H5" s="284"/>
      <c r="I5" s="284"/>
      <c r="J5" s="284"/>
      <c r="K5" s="283"/>
    </row>
    <row r="6" s="1" customFormat="1" ht="15" customHeight="1">
      <c r="B6" s="281"/>
      <c r="C6" s="285" t="s">
        <v>773</v>
      </c>
      <c r="D6" s="285"/>
      <c r="E6" s="285"/>
      <c r="F6" s="285"/>
      <c r="G6" s="285"/>
      <c r="H6" s="285"/>
      <c r="I6" s="285"/>
      <c r="J6" s="285"/>
      <c r="K6" s="283"/>
    </row>
    <row r="7" s="1" customFormat="1" ht="15" customHeight="1">
      <c r="B7" s="286"/>
      <c r="C7" s="285" t="s">
        <v>774</v>
      </c>
      <c r="D7" s="285"/>
      <c r="E7" s="285"/>
      <c r="F7" s="285"/>
      <c r="G7" s="285"/>
      <c r="H7" s="285"/>
      <c r="I7" s="285"/>
      <c r="J7" s="285"/>
      <c r="K7" s="283"/>
    </row>
    <row r="8" s="1" customFormat="1" ht="12.75" customHeight="1">
      <c r="B8" s="286"/>
      <c r="C8" s="285"/>
      <c r="D8" s="285"/>
      <c r="E8" s="285"/>
      <c r="F8" s="285"/>
      <c r="G8" s="285"/>
      <c r="H8" s="285"/>
      <c r="I8" s="285"/>
      <c r="J8" s="285"/>
      <c r="K8" s="283"/>
    </row>
    <row r="9" s="1" customFormat="1" ht="15" customHeight="1">
      <c r="B9" s="286"/>
      <c r="C9" s="285" t="s">
        <v>775</v>
      </c>
      <c r="D9" s="285"/>
      <c r="E9" s="285"/>
      <c r="F9" s="285"/>
      <c r="G9" s="285"/>
      <c r="H9" s="285"/>
      <c r="I9" s="285"/>
      <c r="J9" s="285"/>
      <c r="K9" s="283"/>
    </row>
    <row r="10" s="1" customFormat="1" ht="15" customHeight="1">
      <c r="B10" s="286"/>
      <c r="C10" s="285"/>
      <c r="D10" s="285" t="s">
        <v>776</v>
      </c>
      <c r="E10" s="285"/>
      <c r="F10" s="285"/>
      <c r="G10" s="285"/>
      <c r="H10" s="285"/>
      <c r="I10" s="285"/>
      <c r="J10" s="285"/>
      <c r="K10" s="283"/>
    </row>
    <row r="11" s="1" customFormat="1" ht="15" customHeight="1">
      <c r="B11" s="286"/>
      <c r="C11" s="287"/>
      <c r="D11" s="285" t="s">
        <v>777</v>
      </c>
      <c r="E11" s="285"/>
      <c r="F11" s="285"/>
      <c r="G11" s="285"/>
      <c r="H11" s="285"/>
      <c r="I11" s="285"/>
      <c r="J11" s="285"/>
      <c r="K11" s="283"/>
    </row>
    <row r="12" s="1" customFormat="1" ht="15" customHeight="1">
      <c r="B12" s="286"/>
      <c r="C12" s="287"/>
      <c r="D12" s="285"/>
      <c r="E12" s="285"/>
      <c r="F12" s="285"/>
      <c r="G12" s="285"/>
      <c r="H12" s="285"/>
      <c r="I12" s="285"/>
      <c r="J12" s="285"/>
      <c r="K12" s="283"/>
    </row>
    <row r="13" s="1" customFormat="1" ht="15" customHeight="1">
      <c r="B13" s="286"/>
      <c r="C13" s="287"/>
      <c r="D13" s="288" t="s">
        <v>778</v>
      </c>
      <c r="E13" s="285"/>
      <c r="F13" s="285"/>
      <c r="G13" s="285"/>
      <c r="H13" s="285"/>
      <c r="I13" s="285"/>
      <c r="J13" s="285"/>
      <c r="K13" s="283"/>
    </row>
    <row r="14" s="1" customFormat="1" ht="12.75" customHeight="1">
      <c r="B14" s="286"/>
      <c r="C14" s="287"/>
      <c r="D14" s="287"/>
      <c r="E14" s="287"/>
      <c r="F14" s="287"/>
      <c r="G14" s="287"/>
      <c r="H14" s="287"/>
      <c r="I14" s="287"/>
      <c r="J14" s="287"/>
      <c r="K14" s="283"/>
    </row>
    <row r="15" s="1" customFormat="1" ht="15" customHeight="1">
      <c r="B15" s="286"/>
      <c r="C15" s="287"/>
      <c r="D15" s="285" t="s">
        <v>779</v>
      </c>
      <c r="E15" s="285"/>
      <c r="F15" s="285"/>
      <c r="G15" s="285"/>
      <c r="H15" s="285"/>
      <c r="I15" s="285"/>
      <c r="J15" s="285"/>
      <c r="K15" s="283"/>
    </row>
    <row r="16" s="1" customFormat="1" ht="15" customHeight="1">
      <c r="B16" s="286"/>
      <c r="C16" s="287"/>
      <c r="D16" s="285" t="s">
        <v>780</v>
      </c>
      <c r="E16" s="285"/>
      <c r="F16" s="285"/>
      <c r="G16" s="285"/>
      <c r="H16" s="285"/>
      <c r="I16" s="285"/>
      <c r="J16" s="285"/>
      <c r="K16" s="283"/>
    </row>
    <row r="17" s="1" customFormat="1" ht="15" customHeight="1">
      <c r="B17" s="286"/>
      <c r="C17" s="287"/>
      <c r="D17" s="285" t="s">
        <v>781</v>
      </c>
      <c r="E17" s="285"/>
      <c r="F17" s="285"/>
      <c r="G17" s="285"/>
      <c r="H17" s="285"/>
      <c r="I17" s="285"/>
      <c r="J17" s="285"/>
      <c r="K17" s="283"/>
    </row>
    <row r="18" s="1" customFormat="1" ht="15" customHeight="1">
      <c r="B18" s="286"/>
      <c r="C18" s="287"/>
      <c r="D18" s="287"/>
      <c r="E18" s="289" t="s">
        <v>85</v>
      </c>
      <c r="F18" s="285" t="s">
        <v>782</v>
      </c>
      <c r="G18" s="285"/>
      <c r="H18" s="285"/>
      <c r="I18" s="285"/>
      <c r="J18" s="285"/>
      <c r="K18" s="283"/>
    </row>
    <row r="19" s="1" customFormat="1" ht="15" customHeight="1">
      <c r="B19" s="286"/>
      <c r="C19" s="287"/>
      <c r="D19" s="287"/>
      <c r="E19" s="289" t="s">
        <v>783</v>
      </c>
      <c r="F19" s="285" t="s">
        <v>784</v>
      </c>
      <c r="G19" s="285"/>
      <c r="H19" s="285"/>
      <c r="I19" s="285"/>
      <c r="J19" s="285"/>
      <c r="K19" s="283"/>
    </row>
    <row r="20" s="1" customFormat="1" ht="15" customHeight="1">
      <c r="B20" s="286"/>
      <c r="C20" s="287"/>
      <c r="D20" s="287"/>
      <c r="E20" s="289" t="s">
        <v>785</v>
      </c>
      <c r="F20" s="285" t="s">
        <v>786</v>
      </c>
      <c r="G20" s="285"/>
      <c r="H20" s="285"/>
      <c r="I20" s="285"/>
      <c r="J20" s="285"/>
      <c r="K20" s="283"/>
    </row>
    <row r="21" s="1" customFormat="1" ht="15" customHeight="1">
      <c r="B21" s="286"/>
      <c r="C21" s="287"/>
      <c r="D21" s="287"/>
      <c r="E21" s="289" t="s">
        <v>79</v>
      </c>
      <c r="F21" s="285" t="s">
        <v>787</v>
      </c>
      <c r="G21" s="285"/>
      <c r="H21" s="285"/>
      <c r="I21" s="285"/>
      <c r="J21" s="285"/>
      <c r="K21" s="283"/>
    </row>
    <row r="22" s="1" customFormat="1" ht="15" customHeight="1">
      <c r="B22" s="286"/>
      <c r="C22" s="287"/>
      <c r="D22" s="287"/>
      <c r="E22" s="289" t="s">
        <v>788</v>
      </c>
      <c r="F22" s="285" t="s">
        <v>789</v>
      </c>
      <c r="G22" s="285"/>
      <c r="H22" s="285"/>
      <c r="I22" s="285"/>
      <c r="J22" s="285"/>
      <c r="K22" s="283"/>
    </row>
    <row r="23" s="1" customFormat="1" ht="15" customHeight="1">
      <c r="B23" s="286"/>
      <c r="C23" s="287"/>
      <c r="D23" s="287"/>
      <c r="E23" s="289" t="s">
        <v>790</v>
      </c>
      <c r="F23" s="285" t="s">
        <v>791</v>
      </c>
      <c r="G23" s="285"/>
      <c r="H23" s="285"/>
      <c r="I23" s="285"/>
      <c r="J23" s="285"/>
      <c r="K23" s="283"/>
    </row>
    <row r="24" s="1" customFormat="1" ht="12.75" customHeight="1">
      <c r="B24" s="286"/>
      <c r="C24" s="287"/>
      <c r="D24" s="287"/>
      <c r="E24" s="287"/>
      <c r="F24" s="287"/>
      <c r="G24" s="287"/>
      <c r="H24" s="287"/>
      <c r="I24" s="287"/>
      <c r="J24" s="287"/>
      <c r="K24" s="283"/>
    </row>
    <row r="25" s="1" customFormat="1" ht="15" customHeight="1">
      <c r="B25" s="286"/>
      <c r="C25" s="285" t="s">
        <v>792</v>
      </c>
      <c r="D25" s="285"/>
      <c r="E25" s="285"/>
      <c r="F25" s="285"/>
      <c r="G25" s="285"/>
      <c r="H25" s="285"/>
      <c r="I25" s="285"/>
      <c r="J25" s="285"/>
      <c r="K25" s="283"/>
    </row>
    <row r="26" s="1" customFormat="1" ht="15" customHeight="1">
      <c r="B26" s="286"/>
      <c r="C26" s="285" t="s">
        <v>793</v>
      </c>
      <c r="D26" s="285"/>
      <c r="E26" s="285"/>
      <c r="F26" s="285"/>
      <c r="G26" s="285"/>
      <c r="H26" s="285"/>
      <c r="I26" s="285"/>
      <c r="J26" s="285"/>
      <c r="K26" s="283"/>
    </row>
    <row r="27" s="1" customFormat="1" ht="15" customHeight="1">
      <c r="B27" s="286"/>
      <c r="C27" s="285"/>
      <c r="D27" s="285" t="s">
        <v>794</v>
      </c>
      <c r="E27" s="285"/>
      <c r="F27" s="285"/>
      <c r="G27" s="285"/>
      <c r="H27" s="285"/>
      <c r="I27" s="285"/>
      <c r="J27" s="285"/>
      <c r="K27" s="283"/>
    </row>
    <row r="28" s="1" customFormat="1" ht="15" customHeight="1">
      <c r="B28" s="286"/>
      <c r="C28" s="287"/>
      <c r="D28" s="285" t="s">
        <v>795</v>
      </c>
      <c r="E28" s="285"/>
      <c r="F28" s="285"/>
      <c r="G28" s="285"/>
      <c r="H28" s="285"/>
      <c r="I28" s="285"/>
      <c r="J28" s="285"/>
      <c r="K28" s="283"/>
    </row>
    <row r="29" s="1" customFormat="1" ht="12.75" customHeight="1">
      <c r="B29" s="286"/>
      <c r="C29" s="287"/>
      <c r="D29" s="287"/>
      <c r="E29" s="287"/>
      <c r="F29" s="287"/>
      <c r="G29" s="287"/>
      <c r="H29" s="287"/>
      <c r="I29" s="287"/>
      <c r="J29" s="287"/>
      <c r="K29" s="283"/>
    </row>
    <row r="30" s="1" customFormat="1" ht="15" customHeight="1">
      <c r="B30" s="286"/>
      <c r="C30" s="287"/>
      <c r="D30" s="285" t="s">
        <v>796</v>
      </c>
      <c r="E30" s="285"/>
      <c r="F30" s="285"/>
      <c r="G30" s="285"/>
      <c r="H30" s="285"/>
      <c r="I30" s="285"/>
      <c r="J30" s="285"/>
      <c r="K30" s="283"/>
    </row>
    <row r="31" s="1" customFormat="1" ht="15" customHeight="1">
      <c r="B31" s="286"/>
      <c r="C31" s="287"/>
      <c r="D31" s="285" t="s">
        <v>797</v>
      </c>
      <c r="E31" s="285"/>
      <c r="F31" s="285"/>
      <c r="G31" s="285"/>
      <c r="H31" s="285"/>
      <c r="I31" s="285"/>
      <c r="J31" s="285"/>
      <c r="K31" s="283"/>
    </row>
    <row r="32" s="1" customFormat="1" ht="12.75" customHeight="1">
      <c r="B32" s="286"/>
      <c r="C32" s="287"/>
      <c r="D32" s="287"/>
      <c r="E32" s="287"/>
      <c r="F32" s="287"/>
      <c r="G32" s="287"/>
      <c r="H32" s="287"/>
      <c r="I32" s="287"/>
      <c r="J32" s="287"/>
      <c r="K32" s="283"/>
    </row>
    <row r="33" s="1" customFormat="1" ht="15" customHeight="1">
      <c r="B33" s="286"/>
      <c r="C33" s="287"/>
      <c r="D33" s="285" t="s">
        <v>798</v>
      </c>
      <c r="E33" s="285"/>
      <c r="F33" s="285"/>
      <c r="G33" s="285"/>
      <c r="H33" s="285"/>
      <c r="I33" s="285"/>
      <c r="J33" s="285"/>
      <c r="K33" s="283"/>
    </row>
    <row r="34" s="1" customFormat="1" ht="15" customHeight="1">
      <c r="B34" s="286"/>
      <c r="C34" s="287"/>
      <c r="D34" s="285" t="s">
        <v>799</v>
      </c>
      <c r="E34" s="285"/>
      <c r="F34" s="285"/>
      <c r="G34" s="285"/>
      <c r="H34" s="285"/>
      <c r="I34" s="285"/>
      <c r="J34" s="285"/>
      <c r="K34" s="283"/>
    </row>
    <row r="35" s="1" customFormat="1" ht="15" customHeight="1">
      <c r="B35" s="286"/>
      <c r="C35" s="287"/>
      <c r="D35" s="285" t="s">
        <v>800</v>
      </c>
      <c r="E35" s="285"/>
      <c r="F35" s="285"/>
      <c r="G35" s="285"/>
      <c r="H35" s="285"/>
      <c r="I35" s="285"/>
      <c r="J35" s="285"/>
      <c r="K35" s="283"/>
    </row>
    <row r="36" s="1" customFormat="1" ht="15" customHeight="1">
      <c r="B36" s="286"/>
      <c r="C36" s="287"/>
      <c r="D36" s="285"/>
      <c r="E36" s="288" t="s">
        <v>96</v>
      </c>
      <c r="F36" s="285"/>
      <c r="G36" s="285" t="s">
        <v>801</v>
      </c>
      <c r="H36" s="285"/>
      <c r="I36" s="285"/>
      <c r="J36" s="285"/>
      <c r="K36" s="283"/>
    </row>
    <row r="37" s="1" customFormat="1" ht="30.75" customHeight="1">
      <c r="B37" s="286"/>
      <c r="C37" s="287"/>
      <c r="D37" s="285"/>
      <c r="E37" s="288" t="s">
        <v>802</v>
      </c>
      <c r="F37" s="285"/>
      <c r="G37" s="285" t="s">
        <v>803</v>
      </c>
      <c r="H37" s="285"/>
      <c r="I37" s="285"/>
      <c r="J37" s="285"/>
      <c r="K37" s="283"/>
    </row>
    <row r="38" s="1" customFormat="1" ht="15" customHeight="1">
      <c r="B38" s="286"/>
      <c r="C38" s="287"/>
      <c r="D38" s="285"/>
      <c r="E38" s="288" t="s">
        <v>53</v>
      </c>
      <c r="F38" s="285"/>
      <c r="G38" s="285" t="s">
        <v>804</v>
      </c>
      <c r="H38" s="285"/>
      <c r="I38" s="285"/>
      <c r="J38" s="285"/>
      <c r="K38" s="283"/>
    </row>
    <row r="39" s="1" customFormat="1" ht="15" customHeight="1">
      <c r="B39" s="286"/>
      <c r="C39" s="287"/>
      <c r="D39" s="285"/>
      <c r="E39" s="288" t="s">
        <v>54</v>
      </c>
      <c r="F39" s="285"/>
      <c r="G39" s="285" t="s">
        <v>805</v>
      </c>
      <c r="H39" s="285"/>
      <c r="I39" s="285"/>
      <c r="J39" s="285"/>
      <c r="K39" s="283"/>
    </row>
    <row r="40" s="1" customFormat="1" ht="15" customHeight="1">
      <c r="B40" s="286"/>
      <c r="C40" s="287"/>
      <c r="D40" s="285"/>
      <c r="E40" s="288" t="s">
        <v>97</v>
      </c>
      <c r="F40" s="285"/>
      <c r="G40" s="285" t="s">
        <v>806</v>
      </c>
      <c r="H40" s="285"/>
      <c r="I40" s="285"/>
      <c r="J40" s="285"/>
      <c r="K40" s="283"/>
    </row>
    <row r="41" s="1" customFormat="1" ht="15" customHeight="1">
      <c r="B41" s="286"/>
      <c r="C41" s="287"/>
      <c r="D41" s="285"/>
      <c r="E41" s="288" t="s">
        <v>98</v>
      </c>
      <c r="F41" s="285"/>
      <c r="G41" s="285" t="s">
        <v>807</v>
      </c>
      <c r="H41" s="285"/>
      <c r="I41" s="285"/>
      <c r="J41" s="285"/>
      <c r="K41" s="283"/>
    </row>
    <row r="42" s="1" customFormat="1" ht="15" customHeight="1">
      <c r="B42" s="286"/>
      <c r="C42" s="287"/>
      <c r="D42" s="285"/>
      <c r="E42" s="288" t="s">
        <v>808</v>
      </c>
      <c r="F42" s="285"/>
      <c r="G42" s="285" t="s">
        <v>809</v>
      </c>
      <c r="H42" s="285"/>
      <c r="I42" s="285"/>
      <c r="J42" s="285"/>
      <c r="K42" s="283"/>
    </row>
    <row r="43" s="1" customFormat="1" ht="15" customHeight="1">
      <c r="B43" s="286"/>
      <c r="C43" s="287"/>
      <c r="D43" s="285"/>
      <c r="E43" s="288"/>
      <c r="F43" s="285"/>
      <c r="G43" s="285" t="s">
        <v>810</v>
      </c>
      <c r="H43" s="285"/>
      <c r="I43" s="285"/>
      <c r="J43" s="285"/>
      <c r="K43" s="283"/>
    </row>
    <row r="44" s="1" customFormat="1" ht="15" customHeight="1">
      <c r="B44" s="286"/>
      <c r="C44" s="287"/>
      <c r="D44" s="285"/>
      <c r="E44" s="288" t="s">
        <v>811</v>
      </c>
      <c r="F44" s="285"/>
      <c r="G44" s="285" t="s">
        <v>812</v>
      </c>
      <c r="H44" s="285"/>
      <c r="I44" s="285"/>
      <c r="J44" s="285"/>
      <c r="K44" s="283"/>
    </row>
    <row r="45" s="1" customFormat="1" ht="15" customHeight="1">
      <c r="B45" s="286"/>
      <c r="C45" s="287"/>
      <c r="D45" s="285"/>
      <c r="E45" s="288" t="s">
        <v>100</v>
      </c>
      <c r="F45" s="285"/>
      <c r="G45" s="285" t="s">
        <v>813</v>
      </c>
      <c r="H45" s="285"/>
      <c r="I45" s="285"/>
      <c r="J45" s="285"/>
      <c r="K45" s="283"/>
    </row>
    <row r="46" s="1" customFormat="1" ht="12.75" customHeight="1">
      <c r="B46" s="286"/>
      <c r="C46" s="287"/>
      <c r="D46" s="285"/>
      <c r="E46" s="285"/>
      <c r="F46" s="285"/>
      <c r="G46" s="285"/>
      <c r="H46" s="285"/>
      <c r="I46" s="285"/>
      <c r="J46" s="285"/>
      <c r="K46" s="283"/>
    </row>
    <row r="47" s="1" customFormat="1" ht="15" customHeight="1">
      <c r="B47" s="286"/>
      <c r="C47" s="287"/>
      <c r="D47" s="285" t="s">
        <v>814</v>
      </c>
      <c r="E47" s="285"/>
      <c r="F47" s="285"/>
      <c r="G47" s="285"/>
      <c r="H47" s="285"/>
      <c r="I47" s="285"/>
      <c r="J47" s="285"/>
      <c r="K47" s="283"/>
    </row>
    <row r="48" s="1" customFormat="1" ht="15" customHeight="1">
      <c r="B48" s="286"/>
      <c r="C48" s="287"/>
      <c r="D48" s="287"/>
      <c r="E48" s="285" t="s">
        <v>815</v>
      </c>
      <c r="F48" s="285"/>
      <c r="G48" s="285"/>
      <c r="H48" s="285"/>
      <c r="I48" s="285"/>
      <c r="J48" s="285"/>
      <c r="K48" s="283"/>
    </row>
    <row r="49" s="1" customFormat="1" ht="15" customHeight="1">
      <c r="B49" s="286"/>
      <c r="C49" s="287"/>
      <c r="D49" s="287"/>
      <c r="E49" s="285" t="s">
        <v>816</v>
      </c>
      <c r="F49" s="285"/>
      <c r="G49" s="285"/>
      <c r="H49" s="285"/>
      <c r="I49" s="285"/>
      <c r="J49" s="285"/>
      <c r="K49" s="283"/>
    </row>
    <row r="50" s="1" customFormat="1" ht="15" customHeight="1">
      <c r="B50" s="286"/>
      <c r="C50" s="287"/>
      <c r="D50" s="287"/>
      <c r="E50" s="285" t="s">
        <v>817</v>
      </c>
      <c r="F50" s="285"/>
      <c r="G50" s="285"/>
      <c r="H50" s="285"/>
      <c r="I50" s="285"/>
      <c r="J50" s="285"/>
      <c r="K50" s="283"/>
    </row>
    <row r="51" s="1" customFormat="1" ht="15" customHeight="1">
      <c r="B51" s="286"/>
      <c r="C51" s="287"/>
      <c r="D51" s="285" t="s">
        <v>818</v>
      </c>
      <c r="E51" s="285"/>
      <c r="F51" s="285"/>
      <c r="G51" s="285"/>
      <c r="H51" s="285"/>
      <c r="I51" s="285"/>
      <c r="J51" s="285"/>
      <c r="K51" s="283"/>
    </row>
    <row r="52" s="1" customFormat="1" ht="25.5" customHeight="1">
      <c r="B52" s="281"/>
      <c r="C52" s="282" t="s">
        <v>819</v>
      </c>
      <c r="D52" s="282"/>
      <c r="E52" s="282"/>
      <c r="F52" s="282"/>
      <c r="G52" s="282"/>
      <c r="H52" s="282"/>
      <c r="I52" s="282"/>
      <c r="J52" s="282"/>
      <c r="K52" s="283"/>
    </row>
    <row r="53" s="1" customFormat="1" ht="5.25" customHeight="1">
      <c r="B53" s="281"/>
      <c r="C53" s="284"/>
      <c r="D53" s="284"/>
      <c r="E53" s="284"/>
      <c r="F53" s="284"/>
      <c r="G53" s="284"/>
      <c r="H53" s="284"/>
      <c r="I53" s="284"/>
      <c r="J53" s="284"/>
      <c r="K53" s="283"/>
    </row>
    <row r="54" s="1" customFormat="1" ht="15" customHeight="1">
      <c r="B54" s="281"/>
      <c r="C54" s="285" t="s">
        <v>820</v>
      </c>
      <c r="D54" s="285"/>
      <c r="E54" s="285"/>
      <c r="F54" s="285"/>
      <c r="G54" s="285"/>
      <c r="H54" s="285"/>
      <c r="I54" s="285"/>
      <c r="J54" s="285"/>
      <c r="K54" s="283"/>
    </row>
    <row r="55" s="1" customFormat="1" ht="15" customHeight="1">
      <c r="B55" s="281"/>
      <c r="C55" s="285" t="s">
        <v>821</v>
      </c>
      <c r="D55" s="285"/>
      <c r="E55" s="285"/>
      <c r="F55" s="285"/>
      <c r="G55" s="285"/>
      <c r="H55" s="285"/>
      <c r="I55" s="285"/>
      <c r="J55" s="285"/>
      <c r="K55" s="283"/>
    </row>
    <row r="56" s="1" customFormat="1" ht="12.75" customHeight="1">
      <c r="B56" s="281"/>
      <c r="C56" s="285"/>
      <c r="D56" s="285"/>
      <c r="E56" s="285"/>
      <c r="F56" s="285"/>
      <c r="G56" s="285"/>
      <c r="H56" s="285"/>
      <c r="I56" s="285"/>
      <c r="J56" s="285"/>
      <c r="K56" s="283"/>
    </row>
    <row r="57" s="1" customFormat="1" ht="15" customHeight="1">
      <c r="B57" s="281"/>
      <c r="C57" s="285" t="s">
        <v>822</v>
      </c>
      <c r="D57" s="285"/>
      <c r="E57" s="285"/>
      <c r="F57" s="285"/>
      <c r="G57" s="285"/>
      <c r="H57" s="285"/>
      <c r="I57" s="285"/>
      <c r="J57" s="285"/>
      <c r="K57" s="283"/>
    </row>
    <row r="58" s="1" customFormat="1" ht="15" customHeight="1">
      <c r="B58" s="281"/>
      <c r="C58" s="287"/>
      <c r="D58" s="285" t="s">
        <v>823</v>
      </c>
      <c r="E58" s="285"/>
      <c r="F58" s="285"/>
      <c r="G58" s="285"/>
      <c r="H58" s="285"/>
      <c r="I58" s="285"/>
      <c r="J58" s="285"/>
      <c r="K58" s="283"/>
    </row>
    <row r="59" s="1" customFormat="1" ht="15" customHeight="1">
      <c r="B59" s="281"/>
      <c r="C59" s="287"/>
      <c r="D59" s="285" t="s">
        <v>824</v>
      </c>
      <c r="E59" s="285"/>
      <c r="F59" s="285"/>
      <c r="G59" s="285"/>
      <c r="H59" s="285"/>
      <c r="I59" s="285"/>
      <c r="J59" s="285"/>
      <c r="K59" s="283"/>
    </row>
    <row r="60" s="1" customFormat="1" ht="15" customHeight="1">
      <c r="B60" s="281"/>
      <c r="C60" s="287"/>
      <c r="D60" s="285" t="s">
        <v>825</v>
      </c>
      <c r="E60" s="285"/>
      <c r="F60" s="285"/>
      <c r="G60" s="285"/>
      <c r="H60" s="285"/>
      <c r="I60" s="285"/>
      <c r="J60" s="285"/>
      <c r="K60" s="283"/>
    </row>
    <row r="61" s="1" customFormat="1" ht="15" customHeight="1">
      <c r="B61" s="281"/>
      <c r="C61" s="287"/>
      <c r="D61" s="285" t="s">
        <v>826</v>
      </c>
      <c r="E61" s="285"/>
      <c r="F61" s="285"/>
      <c r="G61" s="285"/>
      <c r="H61" s="285"/>
      <c r="I61" s="285"/>
      <c r="J61" s="285"/>
      <c r="K61" s="283"/>
    </row>
    <row r="62" s="1" customFormat="1" ht="15" customHeight="1">
      <c r="B62" s="281"/>
      <c r="C62" s="287"/>
      <c r="D62" s="290" t="s">
        <v>827</v>
      </c>
      <c r="E62" s="290"/>
      <c r="F62" s="290"/>
      <c r="G62" s="290"/>
      <c r="H62" s="290"/>
      <c r="I62" s="290"/>
      <c r="J62" s="290"/>
      <c r="K62" s="283"/>
    </row>
    <row r="63" s="1" customFormat="1" ht="15" customHeight="1">
      <c r="B63" s="281"/>
      <c r="C63" s="287"/>
      <c r="D63" s="285" t="s">
        <v>828</v>
      </c>
      <c r="E63" s="285"/>
      <c r="F63" s="285"/>
      <c r="G63" s="285"/>
      <c r="H63" s="285"/>
      <c r="I63" s="285"/>
      <c r="J63" s="285"/>
      <c r="K63" s="283"/>
    </row>
    <row r="64" s="1" customFormat="1" ht="12.75" customHeight="1">
      <c r="B64" s="281"/>
      <c r="C64" s="287"/>
      <c r="D64" s="287"/>
      <c r="E64" s="291"/>
      <c r="F64" s="287"/>
      <c r="G64" s="287"/>
      <c r="H64" s="287"/>
      <c r="I64" s="287"/>
      <c r="J64" s="287"/>
      <c r="K64" s="283"/>
    </row>
    <row r="65" s="1" customFormat="1" ht="15" customHeight="1">
      <c r="B65" s="281"/>
      <c r="C65" s="287"/>
      <c r="D65" s="285" t="s">
        <v>829</v>
      </c>
      <c r="E65" s="285"/>
      <c r="F65" s="285"/>
      <c r="G65" s="285"/>
      <c r="H65" s="285"/>
      <c r="I65" s="285"/>
      <c r="J65" s="285"/>
      <c r="K65" s="283"/>
    </row>
    <row r="66" s="1" customFormat="1" ht="15" customHeight="1">
      <c r="B66" s="281"/>
      <c r="C66" s="287"/>
      <c r="D66" s="290" t="s">
        <v>830</v>
      </c>
      <c r="E66" s="290"/>
      <c r="F66" s="290"/>
      <c r="G66" s="290"/>
      <c r="H66" s="290"/>
      <c r="I66" s="290"/>
      <c r="J66" s="290"/>
      <c r="K66" s="283"/>
    </row>
    <row r="67" s="1" customFormat="1" ht="15" customHeight="1">
      <c r="B67" s="281"/>
      <c r="C67" s="287"/>
      <c r="D67" s="285" t="s">
        <v>831</v>
      </c>
      <c r="E67" s="285"/>
      <c r="F67" s="285"/>
      <c r="G67" s="285"/>
      <c r="H67" s="285"/>
      <c r="I67" s="285"/>
      <c r="J67" s="285"/>
      <c r="K67" s="283"/>
    </row>
    <row r="68" s="1" customFormat="1" ht="15" customHeight="1">
      <c r="B68" s="281"/>
      <c r="C68" s="287"/>
      <c r="D68" s="285" t="s">
        <v>832</v>
      </c>
      <c r="E68" s="285"/>
      <c r="F68" s="285"/>
      <c r="G68" s="285"/>
      <c r="H68" s="285"/>
      <c r="I68" s="285"/>
      <c r="J68" s="285"/>
      <c r="K68" s="283"/>
    </row>
    <row r="69" s="1" customFormat="1" ht="15" customHeight="1">
      <c r="B69" s="281"/>
      <c r="C69" s="287"/>
      <c r="D69" s="285" t="s">
        <v>833</v>
      </c>
      <c r="E69" s="285"/>
      <c r="F69" s="285"/>
      <c r="G69" s="285"/>
      <c r="H69" s="285"/>
      <c r="I69" s="285"/>
      <c r="J69" s="285"/>
      <c r="K69" s="283"/>
    </row>
    <row r="70" s="1" customFormat="1" ht="15" customHeight="1">
      <c r="B70" s="281"/>
      <c r="C70" s="287"/>
      <c r="D70" s="285" t="s">
        <v>834</v>
      </c>
      <c r="E70" s="285"/>
      <c r="F70" s="285"/>
      <c r="G70" s="285"/>
      <c r="H70" s="285"/>
      <c r="I70" s="285"/>
      <c r="J70" s="285"/>
      <c r="K70" s="283"/>
    </row>
    <row r="71" s="1" customFormat="1" ht="12.75" customHeight="1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="1" customFormat="1" ht="18.75" customHeight="1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="1" customFormat="1" ht="18.75" customHeight="1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="1" customFormat="1" ht="7.5" customHeight="1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="1" customFormat="1" ht="45" customHeight="1">
      <c r="B75" s="300"/>
      <c r="C75" s="301" t="s">
        <v>835</v>
      </c>
      <c r="D75" s="301"/>
      <c r="E75" s="301"/>
      <c r="F75" s="301"/>
      <c r="G75" s="301"/>
      <c r="H75" s="301"/>
      <c r="I75" s="301"/>
      <c r="J75" s="301"/>
      <c r="K75" s="302"/>
    </row>
    <row r="76" s="1" customFormat="1" ht="17.25" customHeight="1">
      <c r="B76" s="300"/>
      <c r="C76" s="303" t="s">
        <v>836</v>
      </c>
      <c r="D76" s="303"/>
      <c r="E76" s="303"/>
      <c r="F76" s="303" t="s">
        <v>837</v>
      </c>
      <c r="G76" s="304"/>
      <c r="H76" s="303" t="s">
        <v>54</v>
      </c>
      <c r="I76" s="303" t="s">
        <v>57</v>
      </c>
      <c r="J76" s="303" t="s">
        <v>838</v>
      </c>
      <c r="K76" s="302"/>
    </row>
    <row r="77" s="1" customFormat="1" ht="17.25" customHeight="1">
      <c r="B77" s="300"/>
      <c r="C77" s="305" t="s">
        <v>839</v>
      </c>
      <c r="D77" s="305"/>
      <c r="E77" s="305"/>
      <c r="F77" s="306" t="s">
        <v>840</v>
      </c>
      <c r="G77" s="307"/>
      <c r="H77" s="305"/>
      <c r="I77" s="305"/>
      <c r="J77" s="305" t="s">
        <v>841</v>
      </c>
      <c r="K77" s="302"/>
    </row>
    <row r="78" s="1" customFormat="1" ht="5.25" customHeight="1">
      <c r="B78" s="300"/>
      <c r="C78" s="308"/>
      <c r="D78" s="308"/>
      <c r="E78" s="308"/>
      <c r="F78" s="308"/>
      <c r="G78" s="309"/>
      <c r="H78" s="308"/>
      <c r="I78" s="308"/>
      <c r="J78" s="308"/>
      <c r="K78" s="302"/>
    </row>
    <row r="79" s="1" customFormat="1" ht="15" customHeight="1">
      <c r="B79" s="300"/>
      <c r="C79" s="288" t="s">
        <v>53</v>
      </c>
      <c r="D79" s="310"/>
      <c r="E79" s="310"/>
      <c r="F79" s="311" t="s">
        <v>842</v>
      </c>
      <c r="G79" s="312"/>
      <c r="H79" s="288" t="s">
        <v>843</v>
      </c>
      <c r="I79" s="288" t="s">
        <v>844</v>
      </c>
      <c r="J79" s="288">
        <v>20</v>
      </c>
      <c r="K79" s="302"/>
    </row>
    <row r="80" s="1" customFormat="1" ht="15" customHeight="1">
      <c r="B80" s="300"/>
      <c r="C80" s="288" t="s">
        <v>845</v>
      </c>
      <c r="D80" s="288"/>
      <c r="E80" s="288"/>
      <c r="F80" s="311" t="s">
        <v>842</v>
      </c>
      <c r="G80" s="312"/>
      <c r="H80" s="288" t="s">
        <v>846</v>
      </c>
      <c r="I80" s="288" t="s">
        <v>844</v>
      </c>
      <c r="J80" s="288">
        <v>120</v>
      </c>
      <c r="K80" s="302"/>
    </row>
    <row r="81" s="1" customFormat="1" ht="15" customHeight="1">
      <c r="B81" s="313"/>
      <c r="C81" s="288" t="s">
        <v>847</v>
      </c>
      <c r="D81" s="288"/>
      <c r="E81" s="288"/>
      <c r="F81" s="311" t="s">
        <v>848</v>
      </c>
      <c r="G81" s="312"/>
      <c r="H81" s="288" t="s">
        <v>849</v>
      </c>
      <c r="I81" s="288" t="s">
        <v>844</v>
      </c>
      <c r="J81" s="288">
        <v>50</v>
      </c>
      <c r="K81" s="302"/>
    </row>
    <row r="82" s="1" customFormat="1" ht="15" customHeight="1">
      <c r="B82" s="313"/>
      <c r="C82" s="288" t="s">
        <v>850</v>
      </c>
      <c r="D82" s="288"/>
      <c r="E82" s="288"/>
      <c r="F82" s="311" t="s">
        <v>842</v>
      </c>
      <c r="G82" s="312"/>
      <c r="H82" s="288" t="s">
        <v>851</v>
      </c>
      <c r="I82" s="288" t="s">
        <v>852</v>
      </c>
      <c r="J82" s="288"/>
      <c r="K82" s="302"/>
    </row>
    <row r="83" s="1" customFormat="1" ht="15" customHeight="1">
      <c r="B83" s="313"/>
      <c r="C83" s="314" t="s">
        <v>853</v>
      </c>
      <c r="D83" s="314"/>
      <c r="E83" s="314"/>
      <c r="F83" s="315" t="s">
        <v>848</v>
      </c>
      <c r="G83" s="314"/>
      <c r="H83" s="314" t="s">
        <v>854</v>
      </c>
      <c r="I83" s="314" t="s">
        <v>844</v>
      </c>
      <c r="J83" s="314">
        <v>15</v>
      </c>
      <c r="K83" s="302"/>
    </row>
    <row r="84" s="1" customFormat="1" ht="15" customHeight="1">
      <c r="B84" s="313"/>
      <c r="C84" s="314" t="s">
        <v>855</v>
      </c>
      <c r="D84" s="314"/>
      <c r="E84" s="314"/>
      <c r="F84" s="315" t="s">
        <v>848</v>
      </c>
      <c r="G84" s="314"/>
      <c r="H84" s="314" t="s">
        <v>856</v>
      </c>
      <c r="I84" s="314" t="s">
        <v>844</v>
      </c>
      <c r="J84" s="314">
        <v>15</v>
      </c>
      <c r="K84" s="302"/>
    </row>
    <row r="85" s="1" customFormat="1" ht="15" customHeight="1">
      <c r="B85" s="313"/>
      <c r="C85" s="314" t="s">
        <v>857</v>
      </c>
      <c r="D85" s="314"/>
      <c r="E85" s="314"/>
      <c r="F85" s="315" t="s">
        <v>848</v>
      </c>
      <c r="G85" s="314"/>
      <c r="H85" s="314" t="s">
        <v>858</v>
      </c>
      <c r="I85" s="314" t="s">
        <v>844</v>
      </c>
      <c r="J85" s="314">
        <v>20</v>
      </c>
      <c r="K85" s="302"/>
    </row>
    <row r="86" s="1" customFormat="1" ht="15" customHeight="1">
      <c r="B86" s="313"/>
      <c r="C86" s="314" t="s">
        <v>859</v>
      </c>
      <c r="D86" s="314"/>
      <c r="E86" s="314"/>
      <c r="F86" s="315" t="s">
        <v>848</v>
      </c>
      <c r="G86" s="314"/>
      <c r="H86" s="314" t="s">
        <v>860</v>
      </c>
      <c r="I86" s="314" t="s">
        <v>844</v>
      </c>
      <c r="J86" s="314">
        <v>20</v>
      </c>
      <c r="K86" s="302"/>
    </row>
    <row r="87" s="1" customFormat="1" ht="15" customHeight="1">
      <c r="B87" s="313"/>
      <c r="C87" s="288" t="s">
        <v>861</v>
      </c>
      <c r="D87" s="288"/>
      <c r="E87" s="288"/>
      <c r="F87" s="311" t="s">
        <v>848</v>
      </c>
      <c r="G87" s="312"/>
      <c r="H87" s="288" t="s">
        <v>862</v>
      </c>
      <c r="I87" s="288" t="s">
        <v>844</v>
      </c>
      <c r="J87" s="288">
        <v>50</v>
      </c>
      <c r="K87" s="302"/>
    </row>
    <row r="88" s="1" customFormat="1" ht="15" customHeight="1">
      <c r="B88" s="313"/>
      <c r="C88" s="288" t="s">
        <v>863</v>
      </c>
      <c r="D88" s="288"/>
      <c r="E88" s="288"/>
      <c r="F88" s="311" t="s">
        <v>848</v>
      </c>
      <c r="G88" s="312"/>
      <c r="H88" s="288" t="s">
        <v>864</v>
      </c>
      <c r="I88" s="288" t="s">
        <v>844</v>
      </c>
      <c r="J88" s="288">
        <v>20</v>
      </c>
      <c r="K88" s="302"/>
    </row>
    <row r="89" s="1" customFormat="1" ht="15" customHeight="1">
      <c r="B89" s="313"/>
      <c r="C89" s="288" t="s">
        <v>865</v>
      </c>
      <c r="D89" s="288"/>
      <c r="E89" s="288"/>
      <c r="F89" s="311" t="s">
        <v>848</v>
      </c>
      <c r="G89" s="312"/>
      <c r="H89" s="288" t="s">
        <v>866</v>
      </c>
      <c r="I89" s="288" t="s">
        <v>844</v>
      </c>
      <c r="J89" s="288">
        <v>20</v>
      </c>
      <c r="K89" s="302"/>
    </row>
    <row r="90" s="1" customFormat="1" ht="15" customHeight="1">
      <c r="B90" s="313"/>
      <c r="C90" s="288" t="s">
        <v>867</v>
      </c>
      <c r="D90" s="288"/>
      <c r="E90" s="288"/>
      <c r="F90" s="311" t="s">
        <v>848</v>
      </c>
      <c r="G90" s="312"/>
      <c r="H90" s="288" t="s">
        <v>868</v>
      </c>
      <c r="I90" s="288" t="s">
        <v>844</v>
      </c>
      <c r="J90" s="288">
        <v>50</v>
      </c>
      <c r="K90" s="302"/>
    </row>
    <row r="91" s="1" customFormat="1" ht="15" customHeight="1">
      <c r="B91" s="313"/>
      <c r="C91" s="288" t="s">
        <v>869</v>
      </c>
      <c r="D91" s="288"/>
      <c r="E91" s="288"/>
      <c r="F91" s="311" t="s">
        <v>848</v>
      </c>
      <c r="G91" s="312"/>
      <c r="H91" s="288" t="s">
        <v>869</v>
      </c>
      <c r="I91" s="288" t="s">
        <v>844</v>
      </c>
      <c r="J91" s="288">
        <v>50</v>
      </c>
      <c r="K91" s="302"/>
    </row>
    <row r="92" s="1" customFormat="1" ht="15" customHeight="1">
      <c r="B92" s="313"/>
      <c r="C92" s="288" t="s">
        <v>870</v>
      </c>
      <c r="D92" s="288"/>
      <c r="E92" s="288"/>
      <c r="F92" s="311" t="s">
        <v>848</v>
      </c>
      <c r="G92" s="312"/>
      <c r="H92" s="288" t="s">
        <v>871</v>
      </c>
      <c r="I92" s="288" t="s">
        <v>844</v>
      </c>
      <c r="J92" s="288">
        <v>255</v>
      </c>
      <c r="K92" s="302"/>
    </row>
    <row r="93" s="1" customFormat="1" ht="15" customHeight="1">
      <c r="B93" s="313"/>
      <c r="C93" s="288" t="s">
        <v>872</v>
      </c>
      <c r="D93" s="288"/>
      <c r="E93" s="288"/>
      <c r="F93" s="311" t="s">
        <v>842</v>
      </c>
      <c r="G93" s="312"/>
      <c r="H93" s="288" t="s">
        <v>873</v>
      </c>
      <c r="I93" s="288" t="s">
        <v>874</v>
      </c>
      <c r="J93" s="288"/>
      <c r="K93" s="302"/>
    </row>
    <row r="94" s="1" customFormat="1" ht="15" customHeight="1">
      <c r="B94" s="313"/>
      <c r="C94" s="288" t="s">
        <v>875</v>
      </c>
      <c r="D94" s="288"/>
      <c r="E94" s="288"/>
      <c r="F94" s="311" t="s">
        <v>842</v>
      </c>
      <c r="G94" s="312"/>
      <c r="H94" s="288" t="s">
        <v>876</v>
      </c>
      <c r="I94" s="288" t="s">
        <v>877</v>
      </c>
      <c r="J94" s="288"/>
      <c r="K94" s="302"/>
    </row>
    <row r="95" s="1" customFormat="1" ht="15" customHeight="1">
      <c r="B95" s="313"/>
      <c r="C95" s="288" t="s">
        <v>878</v>
      </c>
      <c r="D95" s="288"/>
      <c r="E95" s="288"/>
      <c r="F95" s="311" t="s">
        <v>842</v>
      </c>
      <c r="G95" s="312"/>
      <c r="H95" s="288" t="s">
        <v>878</v>
      </c>
      <c r="I95" s="288" t="s">
        <v>877</v>
      </c>
      <c r="J95" s="288"/>
      <c r="K95" s="302"/>
    </row>
    <row r="96" s="1" customFormat="1" ht="15" customHeight="1">
      <c r="B96" s="313"/>
      <c r="C96" s="288" t="s">
        <v>38</v>
      </c>
      <c r="D96" s="288"/>
      <c r="E96" s="288"/>
      <c r="F96" s="311" t="s">
        <v>842</v>
      </c>
      <c r="G96" s="312"/>
      <c r="H96" s="288" t="s">
        <v>879</v>
      </c>
      <c r="I96" s="288" t="s">
        <v>877</v>
      </c>
      <c r="J96" s="288"/>
      <c r="K96" s="302"/>
    </row>
    <row r="97" s="1" customFormat="1" ht="15" customHeight="1">
      <c r="B97" s="313"/>
      <c r="C97" s="288" t="s">
        <v>48</v>
      </c>
      <c r="D97" s="288"/>
      <c r="E97" s="288"/>
      <c r="F97" s="311" t="s">
        <v>842</v>
      </c>
      <c r="G97" s="312"/>
      <c r="H97" s="288" t="s">
        <v>880</v>
      </c>
      <c r="I97" s="288" t="s">
        <v>877</v>
      </c>
      <c r="J97" s="288"/>
      <c r="K97" s="302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="1" customFormat="1" ht="7.5" customHeight="1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="1" customFormat="1" ht="45" customHeight="1">
      <c r="B102" s="300"/>
      <c r="C102" s="301" t="s">
        <v>881</v>
      </c>
      <c r="D102" s="301"/>
      <c r="E102" s="301"/>
      <c r="F102" s="301"/>
      <c r="G102" s="301"/>
      <c r="H102" s="301"/>
      <c r="I102" s="301"/>
      <c r="J102" s="301"/>
      <c r="K102" s="302"/>
    </row>
    <row r="103" s="1" customFormat="1" ht="17.25" customHeight="1">
      <c r="B103" s="300"/>
      <c r="C103" s="303" t="s">
        <v>836</v>
      </c>
      <c r="D103" s="303"/>
      <c r="E103" s="303"/>
      <c r="F103" s="303" t="s">
        <v>837</v>
      </c>
      <c r="G103" s="304"/>
      <c r="H103" s="303" t="s">
        <v>54</v>
      </c>
      <c r="I103" s="303" t="s">
        <v>57</v>
      </c>
      <c r="J103" s="303" t="s">
        <v>838</v>
      </c>
      <c r="K103" s="302"/>
    </row>
    <row r="104" s="1" customFormat="1" ht="17.25" customHeight="1">
      <c r="B104" s="300"/>
      <c r="C104" s="305" t="s">
        <v>839</v>
      </c>
      <c r="D104" s="305"/>
      <c r="E104" s="305"/>
      <c r="F104" s="306" t="s">
        <v>840</v>
      </c>
      <c r="G104" s="307"/>
      <c r="H104" s="305"/>
      <c r="I104" s="305"/>
      <c r="J104" s="305" t="s">
        <v>841</v>
      </c>
      <c r="K104" s="302"/>
    </row>
    <row r="105" s="1" customFormat="1" ht="5.25" customHeight="1">
      <c r="B105" s="300"/>
      <c r="C105" s="303"/>
      <c r="D105" s="303"/>
      <c r="E105" s="303"/>
      <c r="F105" s="303"/>
      <c r="G105" s="321"/>
      <c r="H105" s="303"/>
      <c r="I105" s="303"/>
      <c r="J105" s="303"/>
      <c r="K105" s="302"/>
    </row>
    <row r="106" s="1" customFormat="1" ht="15" customHeight="1">
      <c r="B106" s="300"/>
      <c r="C106" s="288" t="s">
        <v>53</v>
      </c>
      <c r="D106" s="310"/>
      <c r="E106" s="310"/>
      <c r="F106" s="311" t="s">
        <v>842</v>
      </c>
      <c r="G106" s="288"/>
      <c r="H106" s="288" t="s">
        <v>882</v>
      </c>
      <c r="I106" s="288" t="s">
        <v>844</v>
      </c>
      <c r="J106" s="288">
        <v>20</v>
      </c>
      <c r="K106" s="302"/>
    </row>
    <row r="107" s="1" customFormat="1" ht="15" customHeight="1">
      <c r="B107" s="300"/>
      <c r="C107" s="288" t="s">
        <v>845</v>
      </c>
      <c r="D107" s="288"/>
      <c r="E107" s="288"/>
      <c r="F107" s="311" t="s">
        <v>842</v>
      </c>
      <c r="G107" s="288"/>
      <c r="H107" s="288" t="s">
        <v>882</v>
      </c>
      <c r="I107" s="288" t="s">
        <v>844</v>
      </c>
      <c r="J107" s="288">
        <v>120</v>
      </c>
      <c r="K107" s="302"/>
    </row>
    <row r="108" s="1" customFormat="1" ht="15" customHeight="1">
      <c r="B108" s="313"/>
      <c r="C108" s="288" t="s">
        <v>847</v>
      </c>
      <c r="D108" s="288"/>
      <c r="E108" s="288"/>
      <c r="F108" s="311" t="s">
        <v>848</v>
      </c>
      <c r="G108" s="288"/>
      <c r="H108" s="288" t="s">
        <v>882</v>
      </c>
      <c r="I108" s="288" t="s">
        <v>844</v>
      </c>
      <c r="J108" s="288">
        <v>50</v>
      </c>
      <c r="K108" s="302"/>
    </row>
    <row r="109" s="1" customFormat="1" ht="15" customHeight="1">
      <c r="B109" s="313"/>
      <c r="C109" s="288" t="s">
        <v>850</v>
      </c>
      <c r="D109" s="288"/>
      <c r="E109" s="288"/>
      <c r="F109" s="311" t="s">
        <v>842</v>
      </c>
      <c r="G109" s="288"/>
      <c r="H109" s="288" t="s">
        <v>882</v>
      </c>
      <c r="I109" s="288" t="s">
        <v>852</v>
      </c>
      <c r="J109" s="288"/>
      <c r="K109" s="302"/>
    </row>
    <row r="110" s="1" customFormat="1" ht="15" customHeight="1">
      <c r="B110" s="313"/>
      <c r="C110" s="288" t="s">
        <v>861</v>
      </c>
      <c r="D110" s="288"/>
      <c r="E110" s="288"/>
      <c r="F110" s="311" t="s">
        <v>848</v>
      </c>
      <c r="G110" s="288"/>
      <c r="H110" s="288" t="s">
        <v>882</v>
      </c>
      <c r="I110" s="288" t="s">
        <v>844</v>
      </c>
      <c r="J110" s="288">
        <v>50</v>
      </c>
      <c r="K110" s="302"/>
    </row>
    <row r="111" s="1" customFormat="1" ht="15" customHeight="1">
      <c r="B111" s="313"/>
      <c r="C111" s="288" t="s">
        <v>869</v>
      </c>
      <c r="D111" s="288"/>
      <c r="E111" s="288"/>
      <c r="F111" s="311" t="s">
        <v>848</v>
      </c>
      <c r="G111" s="288"/>
      <c r="H111" s="288" t="s">
        <v>882</v>
      </c>
      <c r="I111" s="288" t="s">
        <v>844</v>
      </c>
      <c r="J111" s="288">
        <v>50</v>
      </c>
      <c r="K111" s="302"/>
    </row>
    <row r="112" s="1" customFormat="1" ht="15" customHeight="1">
      <c r="B112" s="313"/>
      <c r="C112" s="288" t="s">
        <v>867</v>
      </c>
      <c r="D112" s="288"/>
      <c r="E112" s="288"/>
      <c r="F112" s="311" t="s">
        <v>848</v>
      </c>
      <c r="G112" s="288"/>
      <c r="H112" s="288" t="s">
        <v>882</v>
      </c>
      <c r="I112" s="288" t="s">
        <v>844</v>
      </c>
      <c r="J112" s="288">
        <v>50</v>
      </c>
      <c r="K112" s="302"/>
    </row>
    <row r="113" s="1" customFormat="1" ht="15" customHeight="1">
      <c r="B113" s="313"/>
      <c r="C113" s="288" t="s">
        <v>53</v>
      </c>
      <c r="D113" s="288"/>
      <c r="E113" s="288"/>
      <c r="F113" s="311" t="s">
        <v>842</v>
      </c>
      <c r="G113" s="288"/>
      <c r="H113" s="288" t="s">
        <v>883</v>
      </c>
      <c r="I113" s="288" t="s">
        <v>844</v>
      </c>
      <c r="J113" s="288">
        <v>20</v>
      </c>
      <c r="K113" s="302"/>
    </row>
    <row r="114" s="1" customFormat="1" ht="15" customHeight="1">
      <c r="B114" s="313"/>
      <c r="C114" s="288" t="s">
        <v>884</v>
      </c>
      <c r="D114" s="288"/>
      <c r="E114" s="288"/>
      <c r="F114" s="311" t="s">
        <v>842</v>
      </c>
      <c r="G114" s="288"/>
      <c r="H114" s="288" t="s">
        <v>885</v>
      </c>
      <c r="I114" s="288" t="s">
        <v>844</v>
      </c>
      <c r="J114" s="288">
        <v>120</v>
      </c>
      <c r="K114" s="302"/>
    </row>
    <row r="115" s="1" customFormat="1" ht="15" customHeight="1">
      <c r="B115" s="313"/>
      <c r="C115" s="288" t="s">
        <v>38</v>
      </c>
      <c r="D115" s="288"/>
      <c r="E115" s="288"/>
      <c r="F115" s="311" t="s">
        <v>842</v>
      </c>
      <c r="G115" s="288"/>
      <c r="H115" s="288" t="s">
        <v>886</v>
      </c>
      <c r="I115" s="288" t="s">
        <v>877</v>
      </c>
      <c r="J115" s="288"/>
      <c r="K115" s="302"/>
    </row>
    <row r="116" s="1" customFormat="1" ht="15" customHeight="1">
      <c r="B116" s="313"/>
      <c r="C116" s="288" t="s">
        <v>48</v>
      </c>
      <c r="D116" s="288"/>
      <c r="E116" s="288"/>
      <c r="F116" s="311" t="s">
        <v>842</v>
      </c>
      <c r="G116" s="288"/>
      <c r="H116" s="288" t="s">
        <v>887</v>
      </c>
      <c r="I116" s="288" t="s">
        <v>877</v>
      </c>
      <c r="J116" s="288"/>
      <c r="K116" s="302"/>
    </row>
    <row r="117" s="1" customFormat="1" ht="15" customHeight="1">
      <c r="B117" s="313"/>
      <c r="C117" s="288" t="s">
        <v>57</v>
      </c>
      <c r="D117" s="288"/>
      <c r="E117" s="288"/>
      <c r="F117" s="311" t="s">
        <v>842</v>
      </c>
      <c r="G117" s="288"/>
      <c r="H117" s="288" t="s">
        <v>888</v>
      </c>
      <c r="I117" s="288" t="s">
        <v>889</v>
      </c>
      <c r="J117" s="288"/>
      <c r="K117" s="302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324"/>
      <c r="D119" s="324"/>
      <c r="E119" s="324"/>
      <c r="F119" s="325"/>
      <c r="G119" s="324"/>
      <c r="H119" s="324"/>
      <c r="I119" s="324"/>
      <c r="J119" s="324"/>
      <c r="K119" s="323"/>
    </row>
    <row r="120" s="1" customFormat="1" ht="18.75" customHeight="1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="1" customFormat="1" ht="7.5" customHeight="1">
      <c r="B121" s="326"/>
      <c r="C121" s="327"/>
      <c r="D121" s="327"/>
      <c r="E121" s="327"/>
      <c r="F121" s="327"/>
      <c r="G121" s="327"/>
      <c r="H121" s="327"/>
      <c r="I121" s="327"/>
      <c r="J121" s="327"/>
      <c r="K121" s="328"/>
    </row>
    <row r="122" s="1" customFormat="1" ht="45" customHeight="1">
      <c r="B122" s="329"/>
      <c r="C122" s="279" t="s">
        <v>890</v>
      </c>
      <c r="D122" s="279"/>
      <c r="E122" s="279"/>
      <c r="F122" s="279"/>
      <c r="G122" s="279"/>
      <c r="H122" s="279"/>
      <c r="I122" s="279"/>
      <c r="J122" s="279"/>
      <c r="K122" s="330"/>
    </row>
    <row r="123" s="1" customFormat="1" ht="17.25" customHeight="1">
      <c r="B123" s="331"/>
      <c r="C123" s="303" t="s">
        <v>836</v>
      </c>
      <c r="D123" s="303"/>
      <c r="E123" s="303"/>
      <c r="F123" s="303" t="s">
        <v>837</v>
      </c>
      <c r="G123" s="304"/>
      <c r="H123" s="303" t="s">
        <v>54</v>
      </c>
      <c r="I123" s="303" t="s">
        <v>57</v>
      </c>
      <c r="J123" s="303" t="s">
        <v>838</v>
      </c>
      <c r="K123" s="332"/>
    </row>
    <row r="124" s="1" customFormat="1" ht="17.25" customHeight="1">
      <c r="B124" s="331"/>
      <c r="C124" s="305" t="s">
        <v>839</v>
      </c>
      <c r="D124" s="305"/>
      <c r="E124" s="305"/>
      <c r="F124" s="306" t="s">
        <v>840</v>
      </c>
      <c r="G124" s="307"/>
      <c r="H124" s="305"/>
      <c r="I124" s="305"/>
      <c r="J124" s="305" t="s">
        <v>841</v>
      </c>
      <c r="K124" s="332"/>
    </row>
    <row r="125" s="1" customFormat="1" ht="5.25" customHeight="1">
      <c r="B125" s="333"/>
      <c r="C125" s="308"/>
      <c r="D125" s="308"/>
      <c r="E125" s="308"/>
      <c r="F125" s="308"/>
      <c r="G125" s="334"/>
      <c r="H125" s="308"/>
      <c r="I125" s="308"/>
      <c r="J125" s="308"/>
      <c r="K125" s="335"/>
    </row>
    <row r="126" s="1" customFormat="1" ht="15" customHeight="1">
      <c r="B126" s="333"/>
      <c r="C126" s="288" t="s">
        <v>845</v>
      </c>
      <c r="D126" s="310"/>
      <c r="E126" s="310"/>
      <c r="F126" s="311" t="s">
        <v>842</v>
      </c>
      <c r="G126" s="288"/>
      <c r="H126" s="288" t="s">
        <v>882</v>
      </c>
      <c r="I126" s="288" t="s">
        <v>844</v>
      </c>
      <c r="J126" s="288">
        <v>120</v>
      </c>
      <c r="K126" s="336"/>
    </row>
    <row r="127" s="1" customFormat="1" ht="15" customHeight="1">
      <c r="B127" s="333"/>
      <c r="C127" s="288" t="s">
        <v>891</v>
      </c>
      <c r="D127" s="288"/>
      <c r="E127" s="288"/>
      <c r="F127" s="311" t="s">
        <v>842</v>
      </c>
      <c r="G127" s="288"/>
      <c r="H127" s="288" t="s">
        <v>892</v>
      </c>
      <c r="I127" s="288" t="s">
        <v>844</v>
      </c>
      <c r="J127" s="288" t="s">
        <v>893</v>
      </c>
      <c r="K127" s="336"/>
    </row>
    <row r="128" s="1" customFormat="1" ht="15" customHeight="1">
      <c r="B128" s="333"/>
      <c r="C128" s="288" t="s">
        <v>790</v>
      </c>
      <c r="D128" s="288"/>
      <c r="E128" s="288"/>
      <c r="F128" s="311" t="s">
        <v>842</v>
      </c>
      <c r="G128" s="288"/>
      <c r="H128" s="288" t="s">
        <v>894</v>
      </c>
      <c r="I128" s="288" t="s">
        <v>844</v>
      </c>
      <c r="J128" s="288" t="s">
        <v>893</v>
      </c>
      <c r="K128" s="336"/>
    </row>
    <row r="129" s="1" customFormat="1" ht="15" customHeight="1">
      <c r="B129" s="333"/>
      <c r="C129" s="288" t="s">
        <v>853</v>
      </c>
      <c r="D129" s="288"/>
      <c r="E129" s="288"/>
      <c r="F129" s="311" t="s">
        <v>848</v>
      </c>
      <c r="G129" s="288"/>
      <c r="H129" s="288" t="s">
        <v>854</v>
      </c>
      <c r="I129" s="288" t="s">
        <v>844</v>
      </c>
      <c r="J129" s="288">
        <v>15</v>
      </c>
      <c r="K129" s="336"/>
    </row>
    <row r="130" s="1" customFormat="1" ht="15" customHeight="1">
      <c r="B130" s="333"/>
      <c r="C130" s="314" t="s">
        <v>855</v>
      </c>
      <c r="D130" s="314"/>
      <c r="E130" s="314"/>
      <c r="F130" s="315" t="s">
        <v>848</v>
      </c>
      <c r="G130" s="314"/>
      <c r="H130" s="314" t="s">
        <v>856</v>
      </c>
      <c r="I130" s="314" t="s">
        <v>844</v>
      </c>
      <c r="J130" s="314">
        <v>15</v>
      </c>
      <c r="K130" s="336"/>
    </row>
    <row r="131" s="1" customFormat="1" ht="15" customHeight="1">
      <c r="B131" s="333"/>
      <c r="C131" s="314" t="s">
        <v>857</v>
      </c>
      <c r="D131" s="314"/>
      <c r="E131" s="314"/>
      <c r="F131" s="315" t="s">
        <v>848</v>
      </c>
      <c r="G131" s="314"/>
      <c r="H131" s="314" t="s">
        <v>858</v>
      </c>
      <c r="I131" s="314" t="s">
        <v>844</v>
      </c>
      <c r="J131" s="314">
        <v>20</v>
      </c>
      <c r="K131" s="336"/>
    </row>
    <row r="132" s="1" customFormat="1" ht="15" customHeight="1">
      <c r="B132" s="333"/>
      <c r="C132" s="314" t="s">
        <v>859</v>
      </c>
      <c r="D132" s="314"/>
      <c r="E132" s="314"/>
      <c r="F132" s="315" t="s">
        <v>848</v>
      </c>
      <c r="G132" s="314"/>
      <c r="H132" s="314" t="s">
        <v>860</v>
      </c>
      <c r="I132" s="314" t="s">
        <v>844</v>
      </c>
      <c r="J132" s="314">
        <v>20</v>
      </c>
      <c r="K132" s="336"/>
    </row>
    <row r="133" s="1" customFormat="1" ht="15" customHeight="1">
      <c r="B133" s="333"/>
      <c r="C133" s="288" t="s">
        <v>847</v>
      </c>
      <c r="D133" s="288"/>
      <c r="E133" s="288"/>
      <c r="F133" s="311" t="s">
        <v>848</v>
      </c>
      <c r="G133" s="288"/>
      <c r="H133" s="288" t="s">
        <v>882</v>
      </c>
      <c r="I133" s="288" t="s">
        <v>844</v>
      </c>
      <c r="J133" s="288">
        <v>50</v>
      </c>
      <c r="K133" s="336"/>
    </row>
    <row r="134" s="1" customFormat="1" ht="15" customHeight="1">
      <c r="B134" s="333"/>
      <c r="C134" s="288" t="s">
        <v>861</v>
      </c>
      <c r="D134" s="288"/>
      <c r="E134" s="288"/>
      <c r="F134" s="311" t="s">
        <v>848</v>
      </c>
      <c r="G134" s="288"/>
      <c r="H134" s="288" t="s">
        <v>882</v>
      </c>
      <c r="I134" s="288" t="s">
        <v>844</v>
      </c>
      <c r="J134" s="288">
        <v>50</v>
      </c>
      <c r="K134" s="336"/>
    </row>
    <row r="135" s="1" customFormat="1" ht="15" customHeight="1">
      <c r="B135" s="333"/>
      <c r="C135" s="288" t="s">
        <v>867</v>
      </c>
      <c r="D135" s="288"/>
      <c r="E135" s="288"/>
      <c r="F135" s="311" t="s">
        <v>848</v>
      </c>
      <c r="G135" s="288"/>
      <c r="H135" s="288" t="s">
        <v>882</v>
      </c>
      <c r="I135" s="288" t="s">
        <v>844</v>
      </c>
      <c r="J135" s="288">
        <v>50</v>
      </c>
      <c r="K135" s="336"/>
    </row>
    <row r="136" s="1" customFormat="1" ht="15" customHeight="1">
      <c r="B136" s="333"/>
      <c r="C136" s="288" t="s">
        <v>869</v>
      </c>
      <c r="D136" s="288"/>
      <c r="E136" s="288"/>
      <c r="F136" s="311" t="s">
        <v>848</v>
      </c>
      <c r="G136" s="288"/>
      <c r="H136" s="288" t="s">
        <v>882</v>
      </c>
      <c r="I136" s="288" t="s">
        <v>844</v>
      </c>
      <c r="J136" s="288">
        <v>50</v>
      </c>
      <c r="K136" s="336"/>
    </row>
    <row r="137" s="1" customFormat="1" ht="15" customHeight="1">
      <c r="B137" s="333"/>
      <c r="C137" s="288" t="s">
        <v>870</v>
      </c>
      <c r="D137" s="288"/>
      <c r="E137" s="288"/>
      <c r="F137" s="311" t="s">
        <v>848</v>
      </c>
      <c r="G137" s="288"/>
      <c r="H137" s="288" t="s">
        <v>895</v>
      </c>
      <c r="I137" s="288" t="s">
        <v>844</v>
      </c>
      <c r="J137" s="288">
        <v>255</v>
      </c>
      <c r="K137" s="336"/>
    </row>
    <row r="138" s="1" customFormat="1" ht="15" customHeight="1">
      <c r="B138" s="333"/>
      <c r="C138" s="288" t="s">
        <v>872</v>
      </c>
      <c r="D138" s="288"/>
      <c r="E138" s="288"/>
      <c r="F138" s="311" t="s">
        <v>842</v>
      </c>
      <c r="G138" s="288"/>
      <c r="H138" s="288" t="s">
        <v>896</v>
      </c>
      <c r="I138" s="288" t="s">
        <v>874</v>
      </c>
      <c r="J138" s="288"/>
      <c r="K138" s="336"/>
    </row>
    <row r="139" s="1" customFormat="1" ht="15" customHeight="1">
      <c r="B139" s="333"/>
      <c r="C139" s="288" t="s">
        <v>875</v>
      </c>
      <c r="D139" s="288"/>
      <c r="E139" s="288"/>
      <c r="F139" s="311" t="s">
        <v>842</v>
      </c>
      <c r="G139" s="288"/>
      <c r="H139" s="288" t="s">
        <v>897</v>
      </c>
      <c r="I139" s="288" t="s">
        <v>877</v>
      </c>
      <c r="J139" s="288"/>
      <c r="K139" s="336"/>
    </row>
    <row r="140" s="1" customFormat="1" ht="15" customHeight="1">
      <c r="B140" s="333"/>
      <c r="C140" s="288" t="s">
        <v>878</v>
      </c>
      <c r="D140" s="288"/>
      <c r="E140" s="288"/>
      <c r="F140" s="311" t="s">
        <v>842</v>
      </c>
      <c r="G140" s="288"/>
      <c r="H140" s="288" t="s">
        <v>878</v>
      </c>
      <c r="I140" s="288" t="s">
        <v>877</v>
      </c>
      <c r="J140" s="288"/>
      <c r="K140" s="336"/>
    </row>
    <row r="141" s="1" customFormat="1" ht="15" customHeight="1">
      <c r="B141" s="333"/>
      <c r="C141" s="288" t="s">
        <v>38</v>
      </c>
      <c r="D141" s="288"/>
      <c r="E141" s="288"/>
      <c r="F141" s="311" t="s">
        <v>842</v>
      </c>
      <c r="G141" s="288"/>
      <c r="H141" s="288" t="s">
        <v>898</v>
      </c>
      <c r="I141" s="288" t="s">
        <v>877</v>
      </c>
      <c r="J141" s="288"/>
      <c r="K141" s="336"/>
    </row>
    <row r="142" s="1" customFormat="1" ht="15" customHeight="1">
      <c r="B142" s="333"/>
      <c r="C142" s="288" t="s">
        <v>899</v>
      </c>
      <c r="D142" s="288"/>
      <c r="E142" s="288"/>
      <c r="F142" s="311" t="s">
        <v>842</v>
      </c>
      <c r="G142" s="288"/>
      <c r="H142" s="288" t="s">
        <v>900</v>
      </c>
      <c r="I142" s="288" t="s">
        <v>877</v>
      </c>
      <c r="J142" s="288"/>
      <c r="K142" s="336"/>
    </row>
    <row r="143" s="1" customFormat="1" ht="15" customHeight="1">
      <c r="B143" s="337"/>
      <c r="C143" s="338"/>
      <c r="D143" s="338"/>
      <c r="E143" s="338"/>
      <c r="F143" s="338"/>
      <c r="G143" s="338"/>
      <c r="H143" s="338"/>
      <c r="I143" s="338"/>
      <c r="J143" s="338"/>
      <c r="K143" s="339"/>
    </row>
    <row r="144" s="1" customFormat="1" ht="18.75" customHeight="1">
      <c r="B144" s="324"/>
      <c r="C144" s="324"/>
      <c r="D144" s="324"/>
      <c r="E144" s="324"/>
      <c r="F144" s="325"/>
      <c r="G144" s="324"/>
      <c r="H144" s="324"/>
      <c r="I144" s="324"/>
      <c r="J144" s="324"/>
      <c r="K144" s="324"/>
    </row>
    <row r="145" s="1" customFormat="1" ht="18.75" customHeight="1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="1" customFormat="1" ht="7.5" customHeight="1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="1" customFormat="1" ht="45" customHeight="1">
      <c r="B147" s="300"/>
      <c r="C147" s="301" t="s">
        <v>901</v>
      </c>
      <c r="D147" s="301"/>
      <c r="E147" s="301"/>
      <c r="F147" s="301"/>
      <c r="G147" s="301"/>
      <c r="H147" s="301"/>
      <c r="I147" s="301"/>
      <c r="J147" s="301"/>
      <c r="K147" s="302"/>
    </row>
    <row r="148" s="1" customFormat="1" ht="17.25" customHeight="1">
      <c r="B148" s="300"/>
      <c r="C148" s="303" t="s">
        <v>836</v>
      </c>
      <c r="D148" s="303"/>
      <c r="E148" s="303"/>
      <c r="F148" s="303" t="s">
        <v>837</v>
      </c>
      <c r="G148" s="304"/>
      <c r="H148" s="303" t="s">
        <v>54</v>
      </c>
      <c r="I148" s="303" t="s">
        <v>57</v>
      </c>
      <c r="J148" s="303" t="s">
        <v>838</v>
      </c>
      <c r="K148" s="302"/>
    </row>
    <row r="149" s="1" customFormat="1" ht="17.25" customHeight="1">
      <c r="B149" s="300"/>
      <c r="C149" s="305" t="s">
        <v>839</v>
      </c>
      <c r="D149" s="305"/>
      <c r="E149" s="305"/>
      <c r="F149" s="306" t="s">
        <v>840</v>
      </c>
      <c r="G149" s="307"/>
      <c r="H149" s="305"/>
      <c r="I149" s="305"/>
      <c r="J149" s="305" t="s">
        <v>841</v>
      </c>
      <c r="K149" s="302"/>
    </row>
    <row r="150" s="1" customFormat="1" ht="5.25" customHeight="1">
      <c r="B150" s="313"/>
      <c r="C150" s="308"/>
      <c r="D150" s="308"/>
      <c r="E150" s="308"/>
      <c r="F150" s="308"/>
      <c r="G150" s="309"/>
      <c r="H150" s="308"/>
      <c r="I150" s="308"/>
      <c r="J150" s="308"/>
      <c r="K150" s="336"/>
    </row>
    <row r="151" s="1" customFormat="1" ht="15" customHeight="1">
      <c r="B151" s="313"/>
      <c r="C151" s="340" t="s">
        <v>845</v>
      </c>
      <c r="D151" s="288"/>
      <c r="E151" s="288"/>
      <c r="F151" s="341" t="s">
        <v>842</v>
      </c>
      <c r="G151" s="288"/>
      <c r="H151" s="340" t="s">
        <v>882</v>
      </c>
      <c r="I151" s="340" t="s">
        <v>844</v>
      </c>
      <c r="J151" s="340">
        <v>120</v>
      </c>
      <c r="K151" s="336"/>
    </row>
    <row r="152" s="1" customFormat="1" ht="15" customHeight="1">
      <c r="B152" s="313"/>
      <c r="C152" s="340" t="s">
        <v>891</v>
      </c>
      <c r="D152" s="288"/>
      <c r="E152" s="288"/>
      <c r="F152" s="341" t="s">
        <v>842</v>
      </c>
      <c r="G152" s="288"/>
      <c r="H152" s="340" t="s">
        <v>902</v>
      </c>
      <c r="I152" s="340" t="s">
        <v>844</v>
      </c>
      <c r="J152" s="340" t="s">
        <v>893</v>
      </c>
      <c r="K152" s="336"/>
    </row>
    <row r="153" s="1" customFormat="1" ht="15" customHeight="1">
      <c r="B153" s="313"/>
      <c r="C153" s="340" t="s">
        <v>790</v>
      </c>
      <c r="D153" s="288"/>
      <c r="E153" s="288"/>
      <c r="F153" s="341" t="s">
        <v>842</v>
      </c>
      <c r="G153" s="288"/>
      <c r="H153" s="340" t="s">
        <v>903</v>
      </c>
      <c r="I153" s="340" t="s">
        <v>844</v>
      </c>
      <c r="J153" s="340" t="s">
        <v>893</v>
      </c>
      <c r="K153" s="336"/>
    </row>
    <row r="154" s="1" customFormat="1" ht="15" customHeight="1">
      <c r="B154" s="313"/>
      <c r="C154" s="340" t="s">
        <v>847</v>
      </c>
      <c r="D154" s="288"/>
      <c r="E154" s="288"/>
      <c r="F154" s="341" t="s">
        <v>848</v>
      </c>
      <c r="G154" s="288"/>
      <c r="H154" s="340" t="s">
        <v>882</v>
      </c>
      <c r="I154" s="340" t="s">
        <v>844</v>
      </c>
      <c r="J154" s="340">
        <v>50</v>
      </c>
      <c r="K154" s="336"/>
    </row>
    <row r="155" s="1" customFormat="1" ht="15" customHeight="1">
      <c r="B155" s="313"/>
      <c r="C155" s="340" t="s">
        <v>850</v>
      </c>
      <c r="D155" s="288"/>
      <c r="E155" s="288"/>
      <c r="F155" s="341" t="s">
        <v>842</v>
      </c>
      <c r="G155" s="288"/>
      <c r="H155" s="340" t="s">
        <v>882</v>
      </c>
      <c r="I155" s="340" t="s">
        <v>852</v>
      </c>
      <c r="J155" s="340"/>
      <c r="K155" s="336"/>
    </row>
    <row r="156" s="1" customFormat="1" ht="15" customHeight="1">
      <c r="B156" s="313"/>
      <c r="C156" s="340" t="s">
        <v>861</v>
      </c>
      <c r="D156" s="288"/>
      <c r="E156" s="288"/>
      <c r="F156" s="341" t="s">
        <v>848</v>
      </c>
      <c r="G156" s="288"/>
      <c r="H156" s="340" t="s">
        <v>882</v>
      </c>
      <c r="I156" s="340" t="s">
        <v>844</v>
      </c>
      <c r="J156" s="340">
        <v>50</v>
      </c>
      <c r="K156" s="336"/>
    </row>
    <row r="157" s="1" customFormat="1" ht="15" customHeight="1">
      <c r="B157" s="313"/>
      <c r="C157" s="340" t="s">
        <v>869</v>
      </c>
      <c r="D157" s="288"/>
      <c r="E157" s="288"/>
      <c r="F157" s="341" t="s">
        <v>848</v>
      </c>
      <c r="G157" s="288"/>
      <c r="H157" s="340" t="s">
        <v>882</v>
      </c>
      <c r="I157" s="340" t="s">
        <v>844</v>
      </c>
      <c r="J157" s="340">
        <v>50</v>
      </c>
      <c r="K157" s="336"/>
    </row>
    <row r="158" s="1" customFormat="1" ht="15" customHeight="1">
      <c r="B158" s="313"/>
      <c r="C158" s="340" t="s">
        <v>867</v>
      </c>
      <c r="D158" s="288"/>
      <c r="E158" s="288"/>
      <c r="F158" s="341" t="s">
        <v>848</v>
      </c>
      <c r="G158" s="288"/>
      <c r="H158" s="340" t="s">
        <v>882</v>
      </c>
      <c r="I158" s="340" t="s">
        <v>844</v>
      </c>
      <c r="J158" s="340">
        <v>50</v>
      </c>
      <c r="K158" s="336"/>
    </row>
    <row r="159" s="1" customFormat="1" ht="15" customHeight="1">
      <c r="B159" s="313"/>
      <c r="C159" s="340" t="s">
        <v>91</v>
      </c>
      <c r="D159" s="288"/>
      <c r="E159" s="288"/>
      <c r="F159" s="341" t="s">
        <v>842</v>
      </c>
      <c r="G159" s="288"/>
      <c r="H159" s="340" t="s">
        <v>904</v>
      </c>
      <c r="I159" s="340" t="s">
        <v>844</v>
      </c>
      <c r="J159" s="340" t="s">
        <v>905</v>
      </c>
      <c r="K159" s="336"/>
    </row>
    <row r="160" s="1" customFormat="1" ht="15" customHeight="1">
      <c r="B160" s="313"/>
      <c r="C160" s="340" t="s">
        <v>906</v>
      </c>
      <c r="D160" s="288"/>
      <c r="E160" s="288"/>
      <c r="F160" s="341" t="s">
        <v>842</v>
      </c>
      <c r="G160" s="288"/>
      <c r="H160" s="340" t="s">
        <v>907</v>
      </c>
      <c r="I160" s="340" t="s">
        <v>877</v>
      </c>
      <c r="J160" s="340"/>
      <c r="K160" s="336"/>
    </row>
    <row r="161" s="1" customFormat="1" ht="15" customHeight="1">
      <c r="B161" s="342"/>
      <c r="C161" s="322"/>
      <c r="D161" s="322"/>
      <c r="E161" s="322"/>
      <c r="F161" s="322"/>
      <c r="G161" s="322"/>
      <c r="H161" s="322"/>
      <c r="I161" s="322"/>
      <c r="J161" s="322"/>
      <c r="K161" s="343"/>
    </row>
    <row r="162" s="1" customFormat="1" ht="18.75" customHeight="1">
      <c r="B162" s="324"/>
      <c r="C162" s="334"/>
      <c r="D162" s="334"/>
      <c r="E162" s="334"/>
      <c r="F162" s="344"/>
      <c r="G162" s="334"/>
      <c r="H162" s="334"/>
      <c r="I162" s="334"/>
      <c r="J162" s="334"/>
      <c r="K162" s="324"/>
    </row>
    <row r="163" s="1" customFormat="1" ht="18.75" customHeight="1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="1" customFormat="1" ht="7.5" customHeight="1">
      <c r="B164" s="275"/>
      <c r="C164" s="276"/>
      <c r="D164" s="276"/>
      <c r="E164" s="276"/>
      <c r="F164" s="276"/>
      <c r="G164" s="276"/>
      <c r="H164" s="276"/>
      <c r="I164" s="276"/>
      <c r="J164" s="276"/>
      <c r="K164" s="277"/>
    </row>
    <row r="165" s="1" customFormat="1" ht="45" customHeight="1">
      <c r="B165" s="278"/>
      <c r="C165" s="279" t="s">
        <v>908</v>
      </c>
      <c r="D165" s="279"/>
      <c r="E165" s="279"/>
      <c r="F165" s="279"/>
      <c r="G165" s="279"/>
      <c r="H165" s="279"/>
      <c r="I165" s="279"/>
      <c r="J165" s="279"/>
      <c r="K165" s="280"/>
    </row>
    <row r="166" s="1" customFormat="1" ht="17.25" customHeight="1">
      <c r="B166" s="278"/>
      <c r="C166" s="303" t="s">
        <v>836</v>
      </c>
      <c r="D166" s="303"/>
      <c r="E166" s="303"/>
      <c r="F166" s="303" t="s">
        <v>837</v>
      </c>
      <c r="G166" s="345"/>
      <c r="H166" s="346" t="s">
        <v>54</v>
      </c>
      <c r="I166" s="346" t="s">
        <v>57</v>
      </c>
      <c r="J166" s="303" t="s">
        <v>838</v>
      </c>
      <c r="K166" s="280"/>
    </row>
    <row r="167" s="1" customFormat="1" ht="17.25" customHeight="1">
      <c r="B167" s="281"/>
      <c r="C167" s="305" t="s">
        <v>839</v>
      </c>
      <c r="D167" s="305"/>
      <c r="E167" s="305"/>
      <c r="F167" s="306" t="s">
        <v>840</v>
      </c>
      <c r="G167" s="347"/>
      <c r="H167" s="348"/>
      <c r="I167" s="348"/>
      <c r="J167" s="305" t="s">
        <v>841</v>
      </c>
      <c r="K167" s="283"/>
    </row>
    <row r="168" s="1" customFormat="1" ht="5.25" customHeight="1">
      <c r="B168" s="313"/>
      <c r="C168" s="308"/>
      <c r="D168" s="308"/>
      <c r="E168" s="308"/>
      <c r="F168" s="308"/>
      <c r="G168" s="309"/>
      <c r="H168" s="308"/>
      <c r="I168" s="308"/>
      <c r="J168" s="308"/>
      <c r="K168" s="336"/>
    </row>
    <row r="169" s="1" customFormat="1" ht="15" customHeight="1">
      <c r="B169" s="313"/>
      <c r="C169" s="288" t="s">
        <v>845</v>
      </c>
      <c r="D169" s="288"/>
      <c r="E169" s="288"/>
      <c r="F169" s="311" t="s">
        <v>842</v>
      </c>
      <c r="G169" s="288"/>
      <c r="H169" s="288" t="s">
        <v>882</v>
      </c>
      <c r="I169" s="288" t="s">
        <v>844</v>
      </c>
      <c r="J169" s="288">
        <v>120</v>
      </c>
      <c r="K169" s="336"/>
    </row>
    <row r="170" s="1" customFormat="1" ht="15" customHeight="1">
      <c r="B170" s="313"/>
      <c r="C170" s="288" t="s">
        <v>891</v>
      </c>
      <c r="D170" s="288"/>
      <c r="E170" s="288"/>
      <c r="F170" s="311" t="s">
        <v>842</v>
      </c>
      <c r="G170" s="288"/>
      <c r="H170" s="288" t="s">
        <v>892</v>
      </c>
      <c r="I170" s="288" t="s">
        <v>844</v>
      </c>
      <c r="J170" s="288" t="s">
        <v>893</v>
      </c>
      <c r="K170" s="336"/>
    </row>
    <row r="171" s="1" customFormat="1" ht="15" customHeight="1">
      <c r="B171" s="313"/>
      <c r="C171" s="288" t="s">
        <v>790</v>
      </c>
      <c r="D171" s="288"/>
      <c r="E171" s="288"/>
      <c r="F171" s="311" t="s">
        <v>842</v>
      </c>
      <c r="G171" s="288"/>
      <c r="H171" s="288" t="s">
        <v>909</v>
      </c>
      <c r="I171" s="288" t="s">
        <v>844</v>
      </c>
      <c r="J171" s="288" t="s">
        <v>893</v>
      </c>
      <c r="K171" s="336"/>
    </row>
    <row r="172" s="1" customFormat="1" ht="15" customHeight="1">
      <c r="B172" s="313"/>
      <c r="C172" s="288" t="s">
        <v>847</v>
      </c>
      <c r="D172" s="288"/>
      <c r="E172" s="288"/>
      <c r="F172" s="311" t="s">
        <v>848</v>
      </c>
      <c r="G172" s="288"/>
      <c r="H172" s="288" t="s">
        <v>909</v>
      </c>
      <c r="I172" s="288" t="s">
        <v>844</v>
      </c>
      <c r="J172" s="288">
        <v>50</v>
      </c>
      <c r="K172" s="336"/>
    </row>
    <row r="173" s="1" customFormat="1" ht="15" customHeight="1">
      <c r="B173" s="313"/>
      <c r="C173" s="288" t="s">
        <v>850</v>
      </c>
      <c r="D173" s="288"/>
      <c r="E173" s="288"/>
      <c r="F173" s="311" t="s">
        <v>842</v>
      </c>
      <c r="G173" s="288"/>
      <c r="H173" s="288" t="s">
        <v>909</v>
      </c>
      <c r="I173" s="288" t="s">
        <v>852</v>
      </c>
      <c r="J173" s="288"/>
      <c r="K173" s="336"/>
    </row>
    <row r="174" s="1" customFormat="1" ht="15" customHeight="1">
      <c r="B174" s="313"/>
      <c r="C174" s="288" t="s">
        <v>861</v>
      </c>
      <c r="D174" s="288"/>
      <c r="E174" s="288"/>
      <c r="F174" s="311" t="s">
        <v>848</v>
      </c>
      <c r="G174" s="288"/>
      <c r="H174" s="288" t="s">
        <v>909</v>
      </c>
      <c r="I174" s="288" t="s">
        <v>844</v>
      </c>
      <c r="J174" s="288">
        <v>50</v>
      </c>
      <c r="K174" s="336"/>
    </row>
    <row r="175" s="1" customFormat="1" ht="15" customHeight="1">
      <c r="B175" s="313"/>
      <c r="C175" s="288" t="s">
        <v>869</v>
      </c>
      <c r="D175" s="288"/>
      <c r="E175" s="288"/>
      <c r="F175" s="311" t="s">
        <v>848</v>
      </c>
      <c r="G175" s="288"/>
      <c r="H175" s="288" t="s">
        <v>909</v>
      </c>
      <c r="I175" s="288" t="s">
        <v>844</v>
      </c>
      <c r="J175" s="288">
        <v>50</v>
      </c>
      <c r="K175" s="336"/>
    </row>
    <row r="176" s="1" customFormat="1" ht="15" customHeight="1">
      <c r="B176" s="313"/>
      <c r="C176" s="288" t="s">
        <v>867</v>
      </c>
      <c r="D176" s="288"/>
      <c r="E176" s="288"/>
      <c r="F176" s="311" t="s">
        <v>848</v>
      </c>
      <c r="G176" s="288"/>
      <c r="H176" s="288" t="s">
        <v>909</v>
      </c>
      <c r="I176" s="288" t="s">
        <v>844</v>
      </c>
      <c r="J176" s="288">
        <v>50</v>
      </c>
      <c r="K176" s="336"/>
    </row>
    <row r="177" s="1" customFormat="1" ht="15" customHeight="1">
      <c r="B177" s="313"/>
      <c r="C177" s="288" t="s">
        <v>96</v>
      </c>
      <c r="D177" s="288"/>
      <c r="E177" s="288"/>
      <c r="F177" s="311" t="s">
        <v>842</v>
      </c>
      <c r="G177" s="288"/>
      <c r="H177" s="288" t="s">
        <v>910</v>
      </c>
      <c r="I177" s="288" t="s">
        <v>911</v>
      </c>
      <c r="J177" s="288"/>
      <c r="K177" s="336"/>
    </row>
    <row r="178" s="1" customFormat="1" ht="15" customHeight="1">
      <c r="B178" s="313"/>
      <c r="C178" s="288" t="s">
        <v>57</v>
      </c>
      <c r="D178" s="288"/>
      <c r="E178" s="288"/>
      <c r="F178" s="311" t="s">
        <v>842</v>
      </c>
      <c r="G178" s="288"/>
      <c r="H178" s="288" t="s">
        <v>912</v>
      </c>
      <c r="I178" s="288" t="s">
        <v>913</v>
      </c>
      <c r="J178" s="288">
        <v>1</v>
      </c>
      <c r="K178" s="336"/>
    </row>
    <row r="179" s="1" customFormat="1" ht="15" customHeight="1">
      <c r="B179" s="313"/>
      <c r="C179" s="288" t="s">
        <v>53</v>
      </c>
      <c r="D179" s="288"/>
      <c r="E179" s="288"/>
      <c r="F179" s="311" t="s">
        <v>842</v>
      </c>
      <c r="G179" s="288"/>
      <c r="H179" s="288" t="s">
        <v>914</v>
      </c>
      <c r="I179" s="288" t="s">
        <v>844</v>
      </c>
      <c r="J179" s="288">
        <v>20</v>
      </c>
      <c r="K179" s="336"/>
    </row>
    <row r="180" s="1" customFormat="1" ht="15" customHeight="1">
      <c r="B180" s="313"/>
      <c r="C180" s="288" t="s">
        <v>54</v>
      </c>
      <c r="D180" s="288"/>
      <c r="E180" s="288"/>
      <c r="F180" s="311" t="s">
        <v>842</v>
      </c>
      <c r="G180" s="288"/>
      <c r="H180" s="288" t="s">
        <v>915</v>
      </c>
      <c r="I180" s="288" t="s">
        <v>844</v>
      </c>
      <c r="J180" s="288">
        <v>255</v>
      </c>
      <c r="K180" s="336"/>
    </row>
    <row r="181" s="1" customFormat="1" ht="15" customHeight="1">
      <c r="B181" s="313"/>
      <c r="C181" s="288" t="s">
        <v>97</v>
      </c>
      <c r="D181" s="288"/>
      <c r="E181" s="288"/>
      <c r="F181" s="311" t="s">
        <v>842</v>
      </c>
      <c r="G181" s="288"/>
      <c r="H181" s="288" t="s">
        <v>806</v>
      </c>
      <c r="I181" s="288" t="s">
        <v>844</v>
      </c>
      <c r="J181" s="288">
        <v>10</v>
      </c>
      <c r="K181" s="336"/>
    </row>
    <row r="182" s="1" customFormat="1" ht="15" customHeight="1">
      <c r="B182" s="313"/>
      <c r="C182" s="288" t="s">
        <v>98</v>
      </c>
      <c r="D182" s="288"/>
      <c r="E182" s="288"/>
      <c r="F182" s="311" t="s">
        <v>842</v>
      </c>
      <c r="G182" s="288"/>
      <c r="H182" s="288" t="s">
        <v>916</v>
      </c>
      <c r="I182" s="288" t="s">
        <v>877</v>
      </c>
      <c r="J182" s="288"/>
      <c r="K182" s="336"/>
    </row>
    <row r="183" s="1" customFormat="1" ht="15" customHeight="1">
      <c r="B183" s="313"/>
      <c r="C183" s="288" t="s">
        <v>917</v>
      </c>
      <c r="D183" s="288"/>
      <c r="E183" s="288"/>
      <c r="F183" s="311" t="s">
        <v>842</v>
      </c>
      <c r="G183" s="288"/>
      <c r="H183" s="288" t="s">
        <v>918</v>
      </c>
      <c r="I183" s="288" t="s">
        <v>877</v>
      </c>
      <c r="J183" s="288"/>
      <c r="K183" s="336"/>
    </row>
    <row r="184" s="1" customFormat="1" ht="15" customHeight="1">
      <c r="B184" s="313"/>
      <c r="C184" s="288" t="s">
        <v>906</v>
      </c>
      <c r="D184" s="288"/>
      <c r="E184" s="288"/>
      <c r="F184" s="311" t="s">
        <v>842</v>
      </c>
      <c r="G184" s="288"/>
      <c r="H184" s="288" t="s">
        <v>919</v>
      </c>
      <c r="I184" s="288" t="s">
        <v>877</v>
      </c>
      <c r="J184" s="288"/>
      <c r="K184" s="336"/>
    </row>
    <row r="185" s="1" customFormat="1" ht="15" customHeight="1">
      <c r="B185" s="313"/>
      <c r="C185" s="288" t="s">
        <v>100</v>
      </c>
      <c r="D185" s="288"/>
      <c r="E185" s="288"/>
      <c r="F185" s="311" t="s">
        <v>848</v>
      </c>
      <c r="G185" s="288"/>
      <c r="H185" s="288" t="s">
        <v>920</v>
      </c>
      <c r="I185" s="288" t="s">
        <v>844</v>
      </c>
      <c r="J185" s="288">
        <v>50</v>
      </c>
      <c r="K185" s="336"/>
    </row>
    <row r="186" s="1" customFormat="1" ht="15" customHeight="1">
      <c r="B186" s="313"/>
      <c r="C186" s="288" t="s">
        <v>921</v>
      </c>
      <c r="D186" s="288"/>
      <c r="E186" s="288"/>
      <c r="F186" s="311" t="s">
        <v>848</v>
      </c>
      <c r="G186" s="288"/>
      <c r="H186" s="288" t="s">
        <v>922</v>
      </c>
      <c r="I186" s="288" t="s">
        <v>923</v>
      </c>
      <c r="J186" s="288"/>
      <c r="K186" s="336"/>
    </row>
    <row r="187" s="1" customFormat="1" ht="15" customHeight="1">
      <c r="B187" s="313"/>
      <c r="C187" s="288" t="s">
        <v>924</v>
      </c>
      <c r="D187" s="288"/>
      <c r="E187" s="288"/>
      <c r="F187" s="311" t="s">
        <v>848</v>
      </c>
      <c r="G187" s="288"/>
      <c r="H187" s="288" t="s">
        <v>925</v>
      </c>
      <c r="I187" s="288" t="s">
        <v>923</v>
      </c>
      <c r="J187" s="288"/>
      <c r="K187" s="336"/>
    </row>
    <row r="188" s="1" customFormat="1" ht="15" customHeight="1">
      <c r="B188" s="313"/>
      <c r="C188" s="288" t="s">
        <v>926</v>
      </c>
      <c r="D188" s="288"/>
      <c r="E188" s="288"/>
      <c r="F188" s="311" t="s">
        <v>848</v>
      </c>
      <c r="G188" s="288"/>
      <c r="H188" s="288" t="s">
        <v>927</v>
      </c>
      <c r="I188" s="288" t="s">
        <v>923</v>
      </c>
      <c r="J188" s="288"/>
      <c r="K188" s="336"/>
    </row>
    <row r="189" s="1" customFormat="1" ht="15" customHeight="1">
      <c r="B189" s="313"/>
      <c r="C189" s="349" t="s">
        <v>928</v>
      </c>
      <c r="D189" s="288"/>
      <c r="E189" s="288"/>
      <c r="F189" s="311" t="s">
        <v>848</v>
      </c>
      <c r="G189" s="288"/>
      <c r="H189" s="288" t="s">
        <v>929</v>
      </c>
      <c r="I189" s="288" t="s">
        <v>930</v>
      </c>
      <c r="J189" s="350" t="s">
        <v>931</v>
      </c>
      <c r="K189" s="336"/>
    </row>
    <row r="190" s="18" customFormat="1" ht="15" customHeight="1">
      <c r="B190" s="351"/>
      <c r="C190" s="352" t="s">
        <v>932</v>
      </c>
      <c r="D190" s="353"/>
      <c r="E190" s="353"/>
      <c r="F190" s="354" t="s">
        <v>848</v>
      </c>
      <c r="G190" s="353"/>
      <c r="H190" s="353" t="s">
        <v>933</v>
      </c>
      <c r="I190" s="353" t="s">
        <v>930</v>
      </c>
      <c r="J190" s="355" t="s">
        <v>931</v>
      </c>
      <c r="K190" s="356"/>
    </row>
    <row r="191" s="1" customFormat="1" ht="15" customHeight="1">
      <c r="B191" s="313"/>
      <c r="C191" s="349" t="s">
        <v>42</v>
      </c>
      <c r="D191" s="288"/>
      <c r="E191" s="288"/>
      <c r="F191" s="311" t="s">
        <v>842</v>
      </c>
      <c r="G191" s="288"/>
      <c r="H191" s="285" t="s">
        <v>934</v>
      </c>
      <c r="I191" s="288" t="s">
        <v>935</v>
      </c>
      <c r="J191" s="288"/>
      <c r="K191" s="336"/>
    </row>
    <row r="192" s="1" customFormat="1" ht="15" customHeight="1">
      <c r="B192" s="313"/>
      <c r="C192" s="349" t="s">
        <v>936</v>
      </c>
      <c r="D192" s="288"/>
      <c r="E192" s="288"/>
      <c r="F192" s="311" t="s">
        <v>842</v>
      </c>
      <c r="G192" s="288"/>
      <c r="H192" s="288" t="s">
        <v>937</v>
      </c>
      <c r="I192" s="288" t="s">
        <v>877</v>
      </c>
      <c r="J192" s="288"/>
      <c r="K192" s="336"/>
    </row>
    <row r="193" s="1" customFormat="1" ht="15" customHeight="1">
      <c r="B193" s="313"/>
      <c r="C193" s="349" t="s">
        <v>938</v>
      </c>
      <c r="D193" s="288"/>
      <c r="E193" s="288"/>
      <c r="F193" s="311" t="s">
        <v>842</v>
      </c>
      <c r="G193" s="288"/>
      <c r="H193" s="288" t="s">
        <v>939</v>
      </c>
      <c r="I193" s="288" t="s">
        <v>877</v>
      </c>
      <c r="J193" s="288"/>
      <c r="K193" s="336"/>
    </row>
    <row r="194" s="1" customFormat="1" ht="15" customHeight="1">
      <c r="B194" s="313"/>
      <c r="C194" s="349" t="s">
        <v>940</v>
      </c>
      <c r="D194" s="288"/>
      <c r="E194" s="288"/>
      <c r="F194" s="311" t="s">
        <v>848</v>
      </c>
      <c r="G194" s="288"/>
      <c r="H194" s="288" t="s">
        <v>941</v>
      </c>
      <c r="I194" s="288" t="s">
        <v>877</v>
      </c>
      <c r="J194" s="288"/>
      <c r="K194" s="336"/>
    </row>
    <row r="195" s="1" customFormat="1" ht="15" customHeight="1">
      <c r="B195" s="342"/>
      <c r="C195" s="357"/>
      <c r="D195" s="322"/>
      <c r="E195" s="322"/>
      <c r="F195" s="322"/>
      <c r="G195" s="322"/>
      <c r="H195" s="322"/>
      <c r="I195" s="322"/>
      <c r="J195" s="322"/>
      <c r="K195" s="343"/>
    </row>
    <row r="196" s="1" customFormat="1" ht="18.75" customHeight="1">
      <c r="B196" s="324"/>
      <c r="C196" s="334"/>
      <c r="D196" s="334"/>
      <c r="E196" s="334"/>
      <c r="F196" s="344"/>
      <c r="G196" s="334"/>
      <c r="H196" s="334"/>
      <c r="I196" s="334"/>
      <c r="J196" s="334"/>
      <c r="K196" s="324"/>
    </row>
    <row r="197" s="1" customFormat="1" ht="18.75" customHeight="1">
      <c r="B197" s="324"/>
      <c r="C197" s="334"/>
      <c r="D197" s="334"/>
      <c r="E197" s="334"/>
      <c r="F197" s="344"/>
      <c r="G197" s="334"/>
      <c r="H197" s="334"/>
      <c r="I197" s="334"/>
      <c r="J197" s="334"/>
      <c r="K197" s="324"/>
    </row>
    <row r="198" s="1" customFormat="1" ht="18.75" customHeight="1"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</row>
    <row r="199" s="1" customFormat="1" ht="13.5">
      <c r="B199" s="275"/>
      <c r="C199" s="276"/>
      <c r="D199" s="276"/>
      <c r="E199" s="276"/>
      <c r="F199" s="276"/>
      <c r="G199" s="276"/>
      <c r="H199" s="276"/>
      <c r="I199" s="276"/>
      <c r="J199" s="276"/>
      <c r="K199" s="277"/>
    </row>
    <row r="200" s="1" customFormat="1" ht="21">
      <c r="B200" s="278"/>
      <c r="C200" s="279" t="s">
        <v>942</v>
      </c>
      <c r="D200" s="279"/>
      <c r="E200" s="279"/>
      <c r="F200" s="279"/>
      <c r="G200" s="279"/>
      <c r="H200" s="279"/>
      <c r="I200" s="279"/>
      <c r="J200" s="279"/>
      <c r="K200" s="280"/>
    </row>
    <row r="201" s="1" customFormat="1" ht="25.5" customHeight="1">
      <c r="B201" s="278"/>
      <c r="C201" s="358" t="s">
        <v>943</v>
      </c>
      <c r="D201" s="358"/>
      <c r="E201" s="358"/>
      <c r="F201" s="358" t="s">
        <v>944</v>
      </c>
      <c r="G201" s="359"/>
      <c r="H201" s="358" t="s">
        <v>945</v>
      </c>
      <c r="I201" s="358"/>
      <c r="J201" s="358"/>
      <c r="K201" s="280"/>
    </row>
    <row r="202" s="1" customFormat="1" ht="5.25" customHeight="1">
      <c r="B202" s="313"/>
      <c r="C202" s="308"/>
      <c r="D202" s="308"/>
      <c r="E202" s="308"/>
      <c r="F202" s="308"/>
      <c r="G202" s="334"/>
      <c r="H202" s="308"/>
      <c r="I202" s="308"/>
      <c r="J202" s="308"/>
      <c r="K202" s="336"/>
    </row>
    <row r="203" s="1" customFormat="1" ht="15" customHeight="1">
      <c r="B203" s="313"/>
      <c r="C203" s="288" t="s">
        <v>935</v>
      </c>
      <c r="D203" s="288"/>
      <c r="E203" s="288"/>
      <c r="F203" s="311" t="s">
        <v>43</v>
      </c>
      <c r="G203" s="288"/>
      <c r="H203" s="288" t="s">
        <v>946</v>
      </c>
      <c r="I203" s="288"/>
      <c r="J203" s="288"/>
      <c r="K203" s="336"/>
    </row>
    <row r="204" s="1" customFormat="1" ht="15" customHeight="1">
      <c r="B204" s="313"/>
      <c r="C204" s="288"/>
      <c r="D204" s="288"/>
      <c r="E204" s="288"/>
      <c r="F204" s="311" t="s">
        <v>44</v>
      </c>
      <c r="G204" s="288"/>
      <c r="H204" s="288" t="s">
        <v>947</v>
      </c>
      <c r="I204" s="288"/>
      <c r="J204" s="288"/>
      <c r="K204" s="336"/>
    </row>
    <row r="205" s="1" customFormat="1" ht="15" customHeight="1">
      <c r="B205" s="313"/>
      <c r="C205" s="288"/>
      <c r="D205" s="288"/>
      <c r="E205" s="288"/>
      <c r="F205" s="311" t="s">
        <v>47</v>
      </c>
      <c r="G205" s="288"/>
      <c r="H205" s="288" t="s">
        <v>948</v>
      </c>
      <c r="I205" s="288"/>
      <c r="J205" s="288"/>
      <c r="K205" s="336"/>
    </row>
    <row r="206" s="1" customFormat="1" ht="15" customHeight="1">
      <c r="B206" s="313"/>
      <c r="C206" s="288"/>
      <c r="D206" s="288"/>
      <c r="E206" s="288"/>
      <c r="F206" s="311" t="s">
        <v>45</v>
      </c>
      <c r="G206" s="288"/>
      <c r="H206" s="288" t="s">
        <v>949</v>
      </c>
      <c r="I206" s="288"/>
      <c r="J206" s="288"/>
      <c r="K206" s="336"/>
    </row>
    <row r="207" s="1" customFormat="1" ht="15" customHeight="1">
      <c r="B207" s="313"/>
      <c r="C207" s="288"/>
      <c r="D207" s="288"/>
      <c r="E207" s="288"/>
      <c r="F207" s="311" t="s">
        <v>46</v>
      </c>
      <c r="G207" s="288"/>
      <c r="H207" s="288" t="s">
        <v>950</v>
      </c>
      <c r="I207" s="288"/>
      <c r="J207" s="288"/>
      <c r="K207" s="336"/>
    </row>
    <row r="208" s="1" customFormat="1" ht="15" customHeight="1">
      <c r="B208" s="313"/>
      <c r="C208" s="288"/>
      <c r="D208" s="288"/>
      <c r="E208" s="288"/>
      <c r="F208" s="311"/>
      <c r="G208" s="288"/>
      <c r="H208" s="288"/>
      <c r="I208" s="288"/>
      <c r="J208" s="288"/>
      <c r="K208" s="336"/>
    </row>
    <row r="209" s="1" customFormat="1" ht="15" customHeight="1">
      <c r="B209" s="313"/>
      <c r="C209" s="288" t="s">
        <v>889</v>
      </c>
      <c r="D209" s="288"/>
      <c r="E209" s="288"/>
      <c r="F209" s="311" t="s">
        <v>85</v>
      </c>
      <c r="G209" s="288"/>
      <c r="H209" s="288" t="s">
        <v>951</v>
      </c>
      <c r="I209" s="288"/>
      <c r="J209" s="288"/>
      <c r="K209" s="336"/>
    </row>
    <row r="210" s="1" customFormat="1" ht="15" customHeight="1">
      <c r="B210" s="313"/>
      <c r="C210" s="288"/>
      <c r="D210" s="288"/>
      <c r="E210" s="288"/>
      <c r="F210" s="311" t="s">
        <v>785</v>
      </c>
      <c r="G210" s="288"/>
      <c r="H210" s="288" t="s">
        <v>786</v>
      </c>
      <c r="I210" s="288"/>
      <c r="J210" s="288"/>
      <c r="K210" s="336"/>
    </row>
    <row r="211" s="1" customFormat="1" ht="15" customHeight="1">
      <c r="B211" s="313"/>
      <c r="C211" s="288"/>
      <c r="D211" s="288"/>
      <c r="E211" s="288"/>
      <c r="F211" s="311" t="s">
        <v>783</v>
      </c>
      <c r="G211" s="288"/>
      <c r="H211" s="288" t="s">
        <v>952</v>
      </c>
      <c r="I211" s="288"/>
      <c r="J211" s="288"/>
      <c r="K211" s="336"/>
    </row>
    <row r="212" s="1" customFormat="1" ht="15" customHeight="1">
      <c r="B212" s="360"/>
      <c r="C212" s="288"/>
      <c r="D212" s="288"/>
      <c r="E212" s="288"/>
      <c r="F212" s="311" t="s">
        <v>79</v>
      </c>
      <c r="G212" s="349"/>
      <c r="H212" s="340" t="s">
        <v>787</v>
      </c>
      <c r="I212" s="340"/>
      <c r="J212" s="340"/>
      <c r="K212" s="361"/>
    </row>
    <row r="213" s="1" customFormat="1" ht="15" customHeight="1">
      <c r="B213" s="360"/>
      <c r="C213" s="288"/>
      <c r="D213" s="288"/>
      <c r="E213" s="288"/>
      <c r="F213" s="311" t="s">
        <v>788</v>
      </c>
      <c r="G213" s="349"/>
      <c r="H213" s="340" t="s">
        <v>953</v>
      </c>
      <c r="I213" s="340"/>
      <c r="J213" s="340"/>
      <c r="K213" s="361"/>
    </row>
    <row r="214" s="1" customFormat="1" ht="15" customHeight="1">
      <c r="B214" s="360"/>
      <c r="C214" s="288"/>
      <c r="D214" s="288"/>
      <c r="E214" s="288"/>
      <c r="F214" s="311"/>
      <c r="G214" s="349"/>
      <c r="H214" s="340"/>
      <c r="I214" s="340"/>
      <c r="J214" s="340"/>
      <c r="K214" s="361"/>
    </row>
    <row r="215" s="1" customFormat="1" ht="15" customHeight="1">
      <c r="B215" s="360"/>
      <c r="C215" s="288" t="s">
        <v>913</v>
      </c>
      <c r="D215" s="288"/>
      <c r="E215" s="288"/>
      <c r="F215" s="311">
        <v>1</v>
      </c>
      <c r="G215" s="349"/>
      <c r="H215" s="340" t="s">
        <v>954</v>
      </c>
      <c r="I215" s="340"/>
      <c r="J215" s="340"/>
      <c r="K215" s="361"/>
    </row>
    <row r="216" s="1" customFormat="1" ht="15" customHeight="1">
      <c r="B216" s="360"/>
      <c r="C216" s="288"/>
      <c r="D216" s="288"/>
      <c r="E216" s="288"/>
      <c r="F216" s="311">
        <v>2</v>
      </c>
      <c r="G216" s="349"/>
      <c r="H216" s="340" t="s">
        <v>955</v>
      </c>
      <c r="I216" s="340"/>
      <c r="J216" s="340"/>
      <c r="K216" s="361"/>
    </row>
    <row r="217" s="1" customFormat="1" ht="15" customHeight="1">
      <c r="B217" s="360"/>
      <c r="C217" s="288"/>
      <c r="D217" s="288"/>
      <c r="E217" s="288"/>
      <c r="F217" s="311">
        <v>3</v>
      </c>
      <c r="G217" s="349"/>
      <c r="H217" s="340" t="s">
        <v>956</v>
      </c>
      <c r="I217" s="340"/>
      <c r="J217" s="340"/>
      <c r="K217" s="361"/>
    </row>
    <row r="218" s="1" customFormat="1" ht="15" customHeight="1">
      <c r="B218" s="360"/>
      <c r="C218" s="288"/>
      <c r="D218" s="288"/>
      <c r="E218" s="288"/>
      <c r="F218" s="311">
        <v>4</v>
      </c>
      <c r="G218" s="349"/>
      <c r="H218" s="340" t="s">
        <v>957</v>
      </c>
      <c r="I218" s="340"/>
      <c r="J218" s="340"/>
      <c r="K218" s="361"/>
    </row>
    <row r="219" s="1" customFormat="1" ht="12.75" customHeight="1">
      <c r="B219" s="362"/>
      <c r="C219" s="363"/>
      <c r="D219" s="363"/>
      <c r="E219" s="363"/>
      <c r="F219" s="363"/>
      <c r="G219" s="363"/>
      <c r="H219" s="363"/>
      <c r="I219" s="363"/>
      <c r="J219" s="363"/>
      <c r="K219" s="36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Tomáš Chlumecky</dc:creator>
  <cp:lastModifiedBy>Tomáš Chlumecky</cp:lastModifiedBy>
  <dcterms:created xsi:type="dcterms:W3CDTF">2025-01-27T11:04:12Z</dcterms:created>
  <dcterms:modified xsi:type="dcterms:W3CDTF">2025-01-27T11:04:18Z</dcterms:modified>
</cp:coreProperties>
</file>