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Komunikace" sheetId="2" r:id="rId2"/>
    <sheet name="901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'101 - Komunikace'!$C$85:$K$347</definedName>
    <definedName name="_xlnm.Print_Area" localSheetId="1">'101 - Komunikace'!$C$4:$J$39,'101 - Komunikace'!$C$45:$J$67,'101 - Komunikace'!$C$73:$K$347</definedName>
    <definedName name="_xlnm.Print_Titles" localSheetId="1">'101 - Komunikace'!$85:$85</definedName>
    <definedName name="_xlnm._FilterDatabase" localSheetId="2" hidden="1">'901 - Vedlejší rozpočtové...'!$C$82:$K$120</definedName>
    <definedName name="_xlnm.Print_Area" localSheetId="2">'901 - Vedlejší rozpočtové...'!$C$4:$J$39,'901 - Vedlejší rozpočtové...'!$C$45:$J$64,'901 - Vedlejší rozpočtové...'!$C$70:$K$120</definedName>
    <definedName name="_xlnm.Print_Titles" localSheetId="2">'901 - Vedlejší rozpočtové...'!$82:$82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2" r="J37"/>
  <c r="J36"/>
  <c i="1" r="AY55"/>
  <c i="2" r="J35"/>
  <c i="1" r="AX55"/>
  <c i="2"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16"/>
  <c r="BH316"/>
  <c r="BG316"/>
  <c r="BF316"/>
  <c r="T316"/>
  <c r="R316"/>
  <c r="P316"/>
  <c r="BI310"/>
  <c r="BH310"/>
  <c r="BG310"/>
  <c r="BF310"/>
  <c r="T310"/>
  <c r="R310"/>
  <c r="P310"/>
  <c r="BI303"/>
  <c r="BH303"/>
  <c r="BG303"/>
  <c r="BF303"/>
  <c r="T303"/>
  <c r="R303"/>
  <c r="P303"/>
  <c r="BI292"/>
  <c r="BH292"/>
  <c r="BG292"/>
  <c r="BF292"/>
  <c r="T292"/>
  <c r="R292"/>
  <c r="P292"/>
  <c r="BI281"/>
  <c r="BH281"/>
  <c r="BG281"/>
  <c r="BF281"/>
  <c r="T281"/>
  <c r="R281"/>
  <c r="P281"/>
  <c r="BI272"/>
  <c r="BH272"/>
  <c r="BG272"/>
  <c r="BF272"/>
  <c r="T272"/>
  <c r="R272"/>
  <c r="P272"/>
  <c r="BI263"/>
  <c r="BH263"/>
  <c r="BG263"/>
  <c r="BF263"/>
  <c r="T263"/>
  <c r="R263"/>
  <c r="P263"/>
  <c r="BI254"/>
  <c r="BH254"/>
  <c r="BG254"/>
  <c r="BF254"/>
  <c r="T254"/>
  <c r="R254"/>
  <c r="P254"/>
  <c r="BI234"/>
  <c r="BH234"/>
  <c r="BG234"/>
  <c r="BF234"/>
  <c r="T234"/>
  <c r="R234"/>
  <c r="P234"/>
  <c r="BI224"/>
  <c r="BH224"/>
  <c r="BG224"/>
  <c r="BF224"/>
  <c r="T224"/>
  <c r="R224"/>
  <c r="P224"/>
  <c r="BI217"/>
  <c r="BH217"/>
  <c r="BG217"/>
  <c r="BF217"/>
  <c r="T217"/>
  <c r="R217"/>
  <c r="P217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85"/>
  <c r="BH185"/>
  <c r="BG185"/>
  <c r="BF185"/>
  <c r="T185"/>
  <c r="R185"/>
  <c r="P185"/>
  <c r="BI174"/>
  <c r="BH174"/>
  <c r="BG174"/>
  <c r="BF174"/>
  <c r="T174"/>
  <c r="R174"/>
  <c r="P174"/>
  <c r="BI163"/>
  <c r="BH163"/>
  <c r="BG163"/>
  <c r="BF163"/>
  <c r="T163"/>
  <c r="R163"/>
  <c r="P163"/>
  <c r="BI152"/>
  <c r="BH152"/>
  <c r="BG152"/>
  <c r="BF152"/>
  <c r="T152"/>
  <c r="R152"/>
  <c r="P152"/>
  <c r="BI141"/>
  <c r="BH141"/>
  <c r="BG141"/>
  <c r="BF141"/>
  <c r="T141"/>
  <c r="R141"/>
  <c r="P141"/>
  <c r="BI130"/>
  <c r="BH130"/>
  <c r="BG130"/>
  <c r="BF130"/>
  <c r="T130"/>
  <c r="R130"/>
  <c r="P130"/>
  <c r="BI125"/>
  <c r="BH125"/>
  <c r="BG125"/>
  <c r="BF125"/>
  <c r="T125"/>
  <c r="R125"/>
  <c r="P125"/>
  <c r="BI119"/>
  <c r="BH119"/>
  <c r="BG119"/>
  <c r="BF119"/>
  <c r="T119"/>
  <c r="R119"/>
  <c r="P119"/>
  <c r="BI106"/>
  <c r="BH106"/>
  <c r="BG106"/>
  <c r="BF106"/>
  <c r="T106"/>
  <c r="R106"/>
  <c r="P106"/>
  <c r="BI95"/>
  <c r="BH95"/>
  <c r="BG95"/>
  <c r="BF95"/>
  <c r="T95"/>
  <c r="R95"/>
  <c r="P95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1" r="L50"/>
  <c r="AM50"/>
  <c r="AM49"/>
  <c r="L49"/>
  <c r="AM47"/>
  <c r="L47"/>
  <c r="L45"/>
  <c r="L44"/>
  <c i="2" r="J344"/>
  <c r="BK337"/>
  <c r="BK329"/>
  <c r="J316"/>
  <c r="BK303"/>
  <c r="J281"/>
  <c r="J263"/>
  <c r="BK224"/>
  <c r="J206"/>
  <c r="J174"/>
  <c r="BK130"/>
  <c r="BK95"/>
  <c r="BK340"/>
  <c r="BK326"/>
  <c r="J292"/>
  <c r="J254"/>
  <c r="BK206"/>
  <c r="BK200"/>
  <c r="BK163"/>
  <c r="J125"/>
  <c r="BK89"/>
  <c i="3" r="J115"/>
  <c r="J108"/>
  <c r="J90"/>
  <c r="BK111"/>
  <c r="J94"/>
  <c i="2" r="BK234"/>
  <c r="J200"/>
  <c r="J163"/>
  <c r="BK125"/>
  <c r="J106"/>
  <c r="BK344"/>
  <c r="J329"/>
  <c r="BK281"/>
  <c r="J234"/>
  <c r="BK204"/>
  <c r="BK174"/>
  <c r="BK152"/>
  <c r="J95"/>
  <c i="3" r="BK104"/>
  <c r="BK94"/>
  <c r="J86"/>
  <c r="BK115"/>
  <c r="BK108"/>
  <c r="BK99"/>
  <c r="BK90"/>
  <c i="2" r="BK346"/>
  <c r="J340"/>
  <c r="BK333"/>
  <c r="J326"/>
  <c r="BK310"/>
  <c r="BK292"/>
  <c r="BK272"/>
  <c r="BK254"/>
  <c r="J217"/>
  <c r="BK201"/>
  <c r="J197"/>
  <c r="J152"/>
  <c r="J119"/>
  <c r="J346"/>
  <c r="J333"/>
  <c r="J310"/>
  <c r="J272"/>
  <c r="J224"/>
  <c r="J201"/>
  <c r="BK185"/>
  <c r="J141"/>
  <c r="BK106"/>
  <c i="3" r="J118"/>
  <c r="J111"/>
  <c r="J99"/>
  <c r="BK118"/>
  <c r="J104"/>
  <c r="BK86"/>
  <c i="2" r="J204"/>
  <c r="J185"/>
  <c r="BK141"/>
  <c r="J89"/>
  <c r="J337"/>
  <c r="BK316"/>
  <c r="J303"/>
  <c r="BK263"/>
  <c r="BK217"/>
  <c r="BK197"/>
  <c r="J130"/>
  <c r="BK119"/>
  <c i="1" r="AS54"/>
  <c i="2" l="1" r="BK88"/>
  <c r="J88"/>
  <c r="J61"/>
  <c r="R88"/>
  <c r="BK118"/>
  <c r="J118"/>
  <c r="J62"/>
  <c r="T118"/>
  <c r="P196"/>
  <c r="T196"/>
  <c r="P205"/>
  <c r="R205"/>
  <c r="BK309"/>
  <c r="J309"/>
  <c r="J65"/>
  <c r="R309"/>
  <c r="BK343"/>
  <c r="J343"/>
  <c r="J66"/>
  <c r="R343"/>
  <c i="3" r="R85"/>
  <c i="2" r="P88"/>
  <c r="T88"/>
  <c r="P118"/>
  <c r="R118"/>
  <c r="BK196"/>
  <c r="J196"/>
  <c r="J63"/>
  <c r="R196"/>
  <c r="BK205"/>
  <c r="J205"/>
  <c r="J64"/>
  <c r="T205"/>
  <c r="P309"/>
  <c r="T309"/>
  <c r="P343"/>
  <c r="T343"/>
  <c i="3" r="BK85"/>
  <c r="J85"/>
  <c r="J61"/>
  <c r="P85"/>
  <c r="T85"/>
  <c r="BK98"/>
  <c r="J98"/>
  <c r="J62"/>
  <c r="P98"/>
  <c r="R98"/>
  <c r="T98"/>
  <c r="BK110"/>
  <c r="J110"/>
  <c r="J63"/>
  <c r="P110"/>
  <c r="R110"/>
  <c r="T110"/>
  <c r="F80"/>
  <c r="BE86"/>
  <c r="BE94"/>
  <c r="BE111"/>
  <c r="BE115"/>
  <c r="E48"/>
  <c r="J52"/>
  <c r="BE90"/>
  <c r="BE99"/>
  <c r="BE104"/>
  <c r="BE108"/>
  <c r="BE118"/>
  <c i="2" r="E48"/>
  <c r="F83"/>
  <c r="BE95"/>
  <c r="BE141"/>
  <c r="BE163"/>
  <c r="BE197"/>
  <c r="BE200"/>
  <c r="BE204"/>
  <c r="BE234"/>
  <c r="BE272"/>
  <c r="BE303"/>
  <c r="BE326"/>
  <c r="BE333"/>
  <c r="BE337"/>
  <c r="BE340"/>
  <c r="BE344"/>
  <c r="BE346"/>
  <c r="J52"/>
  <c r="BE89"/>
  <c r="BE106"/>
  <c r="BE119"/>
  <c r="BE125"/>
  <c r="BE130"/>
  <c r="BE152"/>
  <c r="BE174"/>
  <c r="BE185"/>
  <c r="BE201"/>
  <c r="BE206"/>
  <c r="BE217"/>
  <c r="BE224"/>
  <c r="BE254"/>
  <c r="BE263"/>
  <c r="BE281"/>
  <c r="BE292"/>
  <c r="BE310"/>
  <c r="BE316"/>
  <c r="BE329"/>
  <c r="F37"/>
  <c i="1" r="BD55"/>
  <c i="2" r="F35"/>
  <c i="1" r="BB55"/>
  <c i="3" r="F34"/>
  <c i="1" r="BA56"/>
  <c i="3" r="F37"/>
  <c i="1" r="BD56"/>
  <c i="3" r="J34"/>
  <c i="1" r="AW56"/>
  <c i="3" r="F35"/>
  <c i="1" r="BB56"/>
  <c i="2" r="F34"/>
  <c i="1" r="BA55"/>
  <c i="3" r="F36"/>
  <c i="1" r="BC56"/>
  <c i="2" r="J34"/>
  <c i="1" r="AW55"/>
  <c i="2" r="F36"/>
  <c i="1" r="BC55"/>
  <c i="3" l="1" r="P84"/>
  <c r="P83"/>
  <c i="1" r="AU56"/>
  <c i="2" r="P87"/>
  <c r="P86"/>
  <c i="1" r="AU55"/>
  <c i="3" r="T84"/>
  <c r="T83"/>
  <c i="2" r="T87"/>
  <c r="T86"/>
  <c i="3" r="R84"/>
  <c r="R83"/>
  <c i="2" r="R87"/>
  <c r="R86"/>
  <c i="3" r="BK84"/>
  <c r="J84"/>
  <c r="J60"/>
  <c i="2" r="BK87"/>
  <c r="J87"/>
  <c r="J60"/>
  <c r="J33"/>
  <c i="1" r="AV55"/>
  <c r="AT55"/>
  <c r="BD54"/>
  <c r="W33"/>
  <c i="3" r="F33"/>
  <c i="1" r="AZ56"/>
  <c r="BB54"/>
  <c r="W31"/>
  <c r="BC54"/>
  <c r="W32"/>
  <c i="3" r="J33"/>
  <c i="1" r="AV56"/>
  <c r="AT56"/>
  <c i="2" r="F33"/>
  <c i="1" r="AZ55"/>
  <c r="BA54"/>
  <c r="AW54"/>
  <c r="AK30"/>
  <c i="2" l="1" r="BK86"/>
  <c r="J86"/>
  <c r="J59"/>
  <c i="3" r="BK83"/>
  <c r="J83"/>
  <c r="J59"/>
  <c i="1" r="AU54"/>
  <c r="AZ54"/>
  <c r="W29"/>
  <c r="AY54"/>
  <c r="AX54"/>
  <c r="W30"/>
  <c i="3" l="1" r="J30"/>
  <c i="1" r="AG56"/>
  <c i="2" r="J30"/>
  <c i="1" r="AG55"/>
  <c r="AV54"/>
  <c r="AK29"/>
  <c i="2" l="1" r="J39"/>
  <c i="3" r="J39"/>
  <c i="1" r="AN55"/>
  <c r="AN5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<sst xmlns="http://schemas.openxmlformats.org/spreadsheetml/2006/main">
  <si>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</si>
  <si>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</si>
  <si>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</si>
  <si>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</si>
  <si>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</si>
  <si>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{4b69636e-e68c-4a93-bd88-9d15aed101bb}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</si>
  <si>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</si>
  <si>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</si>
  <si>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</si>
  <si>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</si>
  <si>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</si>
  <si>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</si>
  <si>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</si>
  <si>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</si>
  <si>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</si>
  <si>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</si>
  <si>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</si>
  <si>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II/184 BRŮDEK - PRŮTAH</t>
  </si>
  <si>
    <t>KSO:</t>
  </si>
  <si>
    <t>822 23 72</t>
  </si>
  <si>
    <t>CC-CZ:</t>
  </si>
  <si>
    <t/>
  </si>
  <si>
    <t>Místo:</t>
  </si>
  <si>
    <t>Brůdek</t>
  </si>
  <si>
    <t>Datum:</t>
  </si>
  <si>
    <t>30. 7. 2024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</si>
  <si>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</si>
  <si>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</si>
  <si>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</si>
  <si>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</si>
  <si>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</si>
  <si>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</si>
  <si>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</si>
  <si>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</si>
  <si>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</si>
  <si>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</si>
  <si>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</si>
  <si>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</si>
  <si>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</si>
  <si>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</si>
  <si>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</si>
  <si>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</si>
  <si>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</si>
  <si>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</si>
  <si>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</si>
  <si>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</si>
  <si>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</si>
  <si>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</si>
  <si>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</si>
  <si>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</si>
  <si>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</si>
  <si>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</si>
  <si>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</si>
  <si>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</si>
  <si>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</si>
  <si>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</si>
  <si>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</si>
  <si>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</si>
  <si>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</si>
  <si>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</si>
  <si>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</si>
  <si>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</si>
  <si>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</si>
  <si>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</si>
  <si>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</si>
  <si>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</si>
  <si>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</si>
  <si>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</si>
  <si>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</si>
  <si>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</si>
  <si>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</si>
  <si>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</si>
  <si>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</si>
  <si>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</si>
  <si>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</si>
  <si>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</si>
  <si>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</si>
  <si>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</si>
  <si>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</si>
  <si>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</t>
  </si>
  <si>
    <t>STA</t>
  </si>
  <si>
    <t>1</t>
  </si>
  <si>
    <t>{0fb43d58-356e-4b23-bff9-3bf463e73ed4}</t>
  </si>
  <si>
    <t>2</t>
  </si>
  <si>
    <t>901</t>
  </si>
  <si>
    <t>Vedlejší rozpočtové náklady</t>
  </si>
  <si>
    <t>VON</t>
  </si>
  <si>
    <t>{632178f6-83a8-4d38-b418-d7eaaf0a2d80}</t>
  </si>
  <si>
    <t>KRYCÍ LIST SOUPISU PRACÍ</t>
  </si>
  <si>
    <t>Objekt:</t>
  </si>
  <si>
    <t>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</si>
  <si>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</si>
  <si>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</si>
  <si>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</si>
  <si>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</si>
  <si>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</si>
  <si>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</si>
  <si>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</si>
  <si>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</si>
  <si>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</si>
  <si>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</si>
  <si>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</si>
  <si>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</si>
  <si>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</si>
  <si>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</si>
  <si>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</si>
  <si>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</si>
  <si>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</si>
  <si>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</si>
  <si>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</si>
  <si>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</si>
  <si>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</si>
  <si>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</si>
  <si>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</si>
  <si>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</si>
  <si>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</si>
  <si>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</si>
  <si>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</si>
  <si>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</si>
  <si>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</si>
  <si>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</si>
  <si>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</si>
  <si>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m2</t>
  </si>
  <si>
    <t>CS ÚRS 2024 02</t>
  </si>
  <si>
    <t>4</t>
  </si>
  <si>
    <t>-1262726956</t>
  </si>
  <si>
    <t>Online PSC</t>
  </si>
  <si>
    <t>https://podminky.urs.cz/item/CS_URS_2024_02/113107143</t>
  </si>
  <si>
    <t>VV</t>
  </si>
  <si>
    <t>"kolem stáv. UV v trase" 15*0,5</t>
  </si>
  <si>
    <t>"kolem vodovodních uzávěrů a šoupat v trase" 8*0,25</t>
  </si>
  <si>
    <t>Součet</t>
  </si>
  <si>
    <t>"(předpoklad)"</t>
  </si>
  <si>
    <t>113154558</t>
  </si>
  <si>
    <t>Frézování živičného podkladu nebo krytu s naložením hmot na dopravní prostředek plochy přes 2 000 do 10 000 m2 tloušťky vrstvy 100 mm</t>
  </si>
  <si>
    <t>-775323633</t>
  </si>
  <si>
    <t>https://podminky.urs.cz/item/CS_URS_2024_02/113154558</t>
  </si>
  <si>
    <t>"KOMUNIKACE"</t>
  </si>
  <si>
    <t>"km 0,000 00 - 0,537 50" 3530</t>
  </si>
  <si>
    <t>"KŘIŽOVATKY"</t>
  </si>
  <si>
    <t>"km 0,352 41 P" 35</t>
  </si>
  <si>
    <t>"km 0,406 94 L" 20</t>
  </si>
  <si>
    <t>"SJEZDY"</t>
  </si>
  <si>
    <t>"km 0,006 34 L" 20</t>
  </si>
  <si>
    <t>"km 0,013 60 P" 20</t>
  </si>
  <si>
    <t>3</t>
  </si>
  <si>
    <t>113154590</t>
  </si>
  <si>
    <t>Frézování živičného podkladu nebo krytu s naložením hmot na dopravní prostředek Příplatek za každých dalších 10 mm</t>
  </si>
  <si>
    <t>2105024251</t>
  </si>
  <si>
    <t>https://podminky.urs.cz/item/CS_URS_2024_02/113154590</t>
  </si>
  <si>
    <t>"v prům. tloušťce 140 mm"</t>
  </si>
  <si>
    <t>"km 0,000 00 - 0,537 50" 3530*4</t>
  </si>
  <si>
    <t>"km 0,352 41 P" 35*4</t>
  </si>
  <si>
    <t>"km 0,406 94 L" 20*4</t>
  </si>
  <si>
    <t>"km 0,006 34 L" 20*4</t>
  </si>
  <si>
    <t>"km 0,013 60 P" 20*4</t>
  </si>
  <si>
    <t>5</t>
  </si>
  <si>
    <t>Komunikace pozemní</t>
  </si>
  <si>
    <t>569931132</t>
  </si>
  <si>
    <t>Zpevnění krajnic nebo komunikací pro pěší s rozprostřením a zhutněním, po zhutnění asfaltovým recyklátem tl. 100 mm</t>
  </si>
  <si>
    <t>1262314937</t>
  </si>
  <si>
    <t>https://podminky.urs.cz/item/CS_URS_2024_02/569931132</t>
  </si>
  <si>
    <t>"prům. šířka krajnice 0,75 m"</t>
  </si>
  <si>
    <t>"km 0,000 00 - 0,537 50 P" 18*0,75</t>
  </si>
  <si>
    <t>"km 0,000 00 - 0,537 50 L" 70*0,75</t>
  </si>
  <si>
    <t>572141112</t>
  </si>
  <si>
    <t>Vyrovnání povrchu dosavadních krytů s rozprostřením hmot a zhutněním asfaltovým betonem ACP 16+ tl. přes 40 do 60 mm</t>
  </si>
  <si>
    <t>-1943195954</t>
  </si>
  <si>
    <t>https://podminky.urs.cz/item/CS_URS_2024_02/572141112</t>
  </si>
  <si>
    <t>"sanace neunosných míst a svěšených okrajů na komunikaci"</t>
  </si>
  <si>
    <t>"orientačně" 115</t>
  </si>
  <si>
    <t>"(bude upřesněno investorem)"</t>
  </si>
  <si>
    <t>6</t>
  </si>
  <si>
    <t>573111111</t>
  </si>
  <si>
    <t>Postřik infiltrační PI z asfaltu silničního s posypem kamenivem, v množství 0,60 kg/m2</t>
  </si>
  <si>
    <t>-2145689401</t>
  </si>
  <si>
    <t>https://podminky.urs.cz/item/CS_URS_2024_02/573111111</t>
  </si>
  <si>
    <t>7</t>
  </si>
  <si>
    <t>573211107</t>
  </si>
  <si>
    <t>Postřik spojovací PS bez posypu kamenivem z asfaltu silničního, v množství 0,30 kg/m2</t>
  </si>
  <si>
    <t>-39198028</t>
  </si>
  <si>
    <t>https://podminky.urs.cz/item/CS_URS_2024_02/573211107</t>
  </si>
  <si>
    <t>8</t>
  </si>
  <si>
    <t>573211108</t>
  </si>
  <si>
    <t>Postřik spojovací PS bez posypu kamenivem z asfaltu silničního, v množství 0,40 kg/m2</t>
  </si>
  <si>
    <t>-166920701</t>
  </si>
  <si>
    <t>https://podminky.urs.cz/item/CS_URS_2024_02/573211108</t>
  </si>
  <si>
    <t>9</t>
  </si>
  <si>
    <t>577134141</t>
  </si>
  <si>
    <t>Asfaltový beton vrstva obrusná ACO 11 (ABS) s rozprostřením a se zhutněním z modifikovaného asfaltu v pruhu šířky přes 3 m, po zhutnění tl. 40 mm</t>
  </si>
  <si>
    <t>-936516157</t>
  </si>
  <si>
    <t>https://podminky.urs.cz/item/CS_URS_2024_02/577134141</t>
  </si>
  <si>
    <t>10</t>
  </si>
  <si>
    <t>577145122</t>
  </si>
  <si>
    <t>Asfaltový beton vrstva ložní ACL 16 (ABH) s rozprostřením a zhutněním z nemodifikovaného asfaltu v pruhu šířky přes 3 m, po zhutnění tl. 50 mm</t>
  </si>
  <si>
    <t>-1311277720</t>
  </si>
  <si>
    <t>https://podminky.urs.cz/item/CS_URS_2024_02/577145122</t>
  </si>
  <si>
    <t>11</t>
  </si>
  <si>
    <t>577155142</t>
  </si>
  <si>
    <t>Asfaltový beton vrstva ložní ACL 16 (ABH) s rozprostřením a zhutněním z modifikovaného asfaltu v pruhu šířky přes 3 m, po zhutnění tl. 60 mm</t>
  </si>
  <si>
    <t>-1690571568</t>
  </si>
  <si>
    <t>https://podminky.urs.cz/item/CS_URS_2024_02/577155142</t>
  </si>
  <si>
    <t>Trubní vedení</t>
  </si>
  <si>
    <t>899132212</t>
  </si>
  <si>
    <t>Výměna (výšková úprava) poklopu vodovodního samonivelačního nebo pevného šoupátkového</t>
  </si>
  <si>
    <t>kus</t>
  </si>
  <si>
    <t>-1365374108</t>
  </si>
  <si>
    <t>https://podminky.urs.cz/item/CS_URS_2024_02/899132212</t>
  </si>
  <si>
    <t>"stáv. vodovodní uzávěry a šoupata v trase" 8</t>
  </si>
  <si>
    <t>13</t>
  </si>
  <si>
    <t>M</t>
  </si>
  <si>
    <t>55241101</t>
  </si>
  <si>
    <t>poklop šoupátkový litinový bez ventilace tř D400 v pevném rámu</t>
  </si>
  <si>
    <t>-414754108</t>
  </si>
  <si>
    <t>14</t>
  </si>
  <si>
    <t>899133211</t>
  </si>
  <si>
    <t>Výměna (výšková úprava) vtokové mříže uliční vpusti na betonové skruži s použitím betonových vyrovnávacích prvků</t>
  </si>
  <si>
    <t>-850691169</t>
  </si>
  <si>
    <t>https://podminky.urs.cz/item/CS_URS_2024_02/899133211</t>
  </si>
  <si>
    <t>"stáv. UV v trase" 15</t>
  </si>
  <si>
    <t>15</t>
  </si>
  <si>
    <t>55242320</t>
  </si>
  <si>
    <t>mříž vtoková litinová plochá 500x500mm</t>
  </si>
  <si>
    <t>1491963432</t>
  </si>
  <si>
    <t>Ostatní konstrukce a práce, bourání</t>
  </si>
  <si>
    <t>16</t>
  </si>
  <si>
    <t>915211112</t>
  </si>
  <si>
    <t>Vodorovné dopravní značení stříkaným plastem dělící čára šířky 125 mm souvislá bílá retroreflexní</t>
  </si>
  <si>
    <t>m</t>
  </si>
  <si>
    <t>-453913082</t>
  </si>
  <si>
    <t>https://podminky.urs.cz/item/CS_URS_2024_02/915211112</t>
  </si>
  <si>
    <t>"viz příloha PD - Vodorovné dopravní značení"</t>
  </si>
  <si>
    <t>"V 4"</t>
  </si>
  <si>
    <t>"km 0,000 00 - 0,222 16 P" 225,5</t>
  </si>
  <si>
    <t>"km 0,255 58 - 0,344 25 P" 88</t>
  </si>
  <si>
    <t>"km 0,360 75 - 0,537 50 P" 177,5</t>
  </si>
  <si>
    <t>"km 0,000 00 - 0,223 18 L" 220</t>
  </si>
  <si>
    <t>"km 0,260 81 - 0,400 16 L" 140</t>
  </si>
  <si>
    <t>"km 0,413 71 - 0,537 50 L" 123,5</t>
  </si>
  <si>
    <t>17</t>
  </si>
  <si>
    <t>915221112</t>
  </si>
  <si>
    <t>Vodorovné dopravní značení stříkaným plastem vodící čára bílá šířky 250 mm souvislá retroreflexní</t>
  </si>
  <si>
    <t>17643001</t>
  </si>
  <si>
    <t>https://podminky.urs.cz/item/CS_URS_2024_02/915221112</t>
  </si>
  <si>
    <t>"km 0,222 16 - 0,255 58 P" 12</t>
  </si>
  <si>
    <t>"km 0,223 18 - 0,260 81 L" 12</t>
  </si>
  <si>
    <t>18</t>
  </si>
  <si>
    <t>915221122</t>
  </si>
  <si>
    <t>Vodorovné dopravní značení stříkaným plastem vodící čára bílá šířky 250 mm přerušovaná retroreflexní</t>
  </si>
  <si>
    <t>224768665</t>
  </si>
  <si>
    <t>https://podminky.urs.cz/item/CS_URS_2024_02/915221122</t>
  </si>
  <si>
    <t>"V 2b (1,5/1,5)"</t>
  </si>
  <si>
    <t>"km 0,344 25 - 0,360 75P" 16,5</t>
  </si>
  <si>
    <t>"km 0,400 16 - 0,413 71 L" 13,5</t>
  </si>
  <si>
    <t>"V 4 (0,5/0,5)"</t>
  </si>
  <si>
    <t>"km 0,222 16 - 0,255 58 P" 22</t>
  </si>
  <si>
    <t>"km 0,223 18 - 0,260 81 L" 25</t>
  </si>
  <si>
    <t>19</t>
  </si>
  <si>
    <t>915611111</t>
  </si>
  <si>
    <t>Předznačení pro vodorovné značení stříkané barvou nebo prováděné z nátěrových hmot liniové dělicí čáry, vodicí proužky</t>
  </si>
  <si>
    <t>1387448457</t>
  </si>
  <si>
    <t>https://podminky.urs.cz/item/CS_URS_2024_02/915611111</t>
  </si>
  <si>
    <t>"V 2b (1,5/1,5/0,25)"</t>
  </si>
  <si>
    <t>"km 0,344 25 - 0,360 75 P" 16,5</t>
  </si>
  <si>
    <t>"V 4 (0,125)"</t>
  </si>
  <si>
    <t>"V 4 (0,25)"</t>
  </si>
  <si>
    <t>"V 4 (0,5/0,5/0,25)"</t>
  </si>
  <si>
    <t>20</t>
  </si>
  <si>
    <t>919731122</t>
  </si>
  <si>
    <t>Zarovnání styčné plochy podkladu nebo krytu podél vybourané části komunikace nebo zpevněné plochy živičné tl. přes 50 do 100 mm</t>
  </si>
  <si>
    <t>611362434</t>
  </si>
  <si>
    <t>https://podminky.urs.cz/item/CS_URS_2024_02/919731122</t>
  </si>
  <si>
    <t>"ZÚ km 0,000 00" 6,5</t>
  </si>
  <si>
    <t>"km 0,006 34 L" 4,5</t>
  </si>
  <si>
    <t>"km 0,013 60 P" 4</t>
  </si>
  <si>
    <t>"km 0,352 41 P" 8,5</t>
  </si>
  <si>
    <t>"km 0,406 94 L" 4</t>
  </si>
  <si>
    <t>"KÚ km 0,537 50" 6,5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</si>
  <si>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</si>
  <si>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</si>
  <si>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-963355769</t>
  </si>
  <si>
    <t>https://podminky.urs.cz/item/CS_URS_2024_02/919732211</t>
  </si>
  <si>
    <t>22</t>
  </si>
  <si>
    <t>919735112</t>
  </si>
  <si>
    <t>Řezání stávajícího živičného krytu nebo podkladu hloubky přes 50 do 100 mm</t>
  </si>
  <si>
    <t>1364059026</t>
  </si>
  <si>
    <t>https://podminky.urs.cz/item/CS_URS_2024_02/919735112</t>
  </si>
  <si>
    <t>23</t>
  </si>
  <si>
    <t>938908411</t>
  </si>
  <si>
    <t>Čištění vozovek splachováním vodou povrchu podkladu nebo krytu živičného, betonového nebo dlážděného</t>
  </si>
  <si>
    <t>-1816715754</t>
  </si>
  <si>
    <t>https://podminky.urs.cz/item/CS_URS_2024_02/938908411</t>
  </si>
  <si>
    <t>24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</si>
  <si>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</si>
  <si>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</si>
  <si>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-523026251</t>
  </si>
  <si>
    <t>https://podminky.urs.cz/item/CS_URS_2024_02/938909311</t>
  </si>
  <si>
    <t>25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</si>
  <si>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</si>
  <si>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</si>
  <si>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-467738565</t>
  </si>
  <si>
    <t>https://podminky.urs.cz/item/CS_URS_2024_02/938909611</t>
  </si>
  <si>
    <t>997</t>
  </si>
  <si>
    <t>Přesun sutě</t>
  </si>
  <si>
    <t>26</t>
  </si>
  <si>
    <t>997221551</t>
  </si>
  <si>
    <t>Vodorovná doprava suti bez naložení, ale se složením a s hrubým urovnáním ze sypkých materiálů, na vzdálenost do 1 km</t>
  </si>
  <si>
    <t>t</t>
  </si>
  <si>
    <t>-766189384</t>
  </si>
  <si>
    <t>https://podminky.urs.cz/item/CS_URS_2024_02/997221551</t>
  </si>
  <si>
    <t>"živičná drť" 1167,3</t>
  </si>
  <si>
    <t>"materiál z krajnic" 8,3</t>
  </si>
  <si>
    <t>"živičná drť z čištění vozovky" 108,8</t>
  </si>
  <si>
    <t>27</t>
  </si>
  <si>
    <t>997221559</t>
  </si>
  <si>
    <t>Vodorovná doprava suti bez naložení, ale se složením a s hrubým urovnáním Příplatek k ceně za každý další započatý 1 km přes 1 km</t>
  </si>
  <si>
    <t>409213666</t>
  </si>
  <si>
    <t>https://podminky.urs.cz/item/CS_URS_2024_02/997221559</t>
  </si>
  <si>
    <t>"na dočasnou skládku a zpět"</t>
  </si>
  <si>
    <t>"živičná drť pro zpevnění krajnic do 1 km" 1*14,3</t>
  </si>
  <si>
    <t>"na skládku SÚS PK v obci Valdorf"</t>
  </si>
  <si>
    <t>"živičná drť do 22 km" 21*(1167,3-14,3)</t>
  </si>
  <si>
    <t>"živičná drť z čištění vozovky do 22 km" 21*108,8</t>
  </si>
  <si>
    <t>"do recyklačního centra AZS 98"</t>
  </si>
  <si>
    <t>"materiál z krajnic do 18 km" 17*8,3</t>
  </si>
  <si>
    <t>28</t>
  </si>
  <si>
    <t>997221561</t>
  </si>
  <si>
    <t>Vodorovná doprava suti bez naložení, ale se složením a s hrubým urovnáním z kusových materiálů, na vzdálenost do 1 km</t>
  </si>
  <si>
    <t>-1515868252</t>
  </si>
  <si>
    <t>https://podminky.urs.cz/item/CS_URS_2024_02/997221561</t>
  </si>
  <si>
    <t>"živičné kry" 3</t>
  </si>
  <si>
    <t>29</t>
  </si>
  <si>
    <t>997221569</t>
  </si>
  <si>
    <t>677947895</t>
  </si>
  <si>
    <t>https://podminky.urs.cz/item/CS_URS_2024_02/997221569</t>
  </si>
  <si>
    <t>"živičné kry do 18 km" 17*3</t>
  </si>
  <si>
    <t>30</t>
  </si>
  <si>
    <t>997221611</t>
  </si>
  <si>
    <t>Nakládání na dopravní prostředky pro vodorovnou dopravu suti</t>
  </si>
  <si>
    <t>158523725</t>
  </si>
  <si>
    <t>https://podminky.urs.cz/item/CS_URS_2024_02/997221611</t>
  </si>
  <si>
    <t>"živižná drť z dočasné skládky zpět"</t>
  </si>
  <si>
    <t>"pro zpevnění krajnic" 14,3</t>
  </si>
  <si>
    <t>31</t>
  </si>
  <si>
    <t>997221873</t>
  </si>
  <si>
    <t>Poplatek za uložení stavebního odpadu na recyklační skládce (skládkovné) zeminy a kamení zatříděného do Katalogu odpadů pod kódem 17 05 04</t>
  </si>
  <si>
    <t>1937512916</t>
  </si>
  <si>
    <t>https://podminky.urs.cz/item/CS_URS_2024_02/997221873</t>
  </si>
  <si>
    <t>32</t>
  </si>
  <si>
    <t>997221875</t>
  </si>
  <si>
    <t>Poplatek za uložení stavebního odpadu na recyklační skládce (skládkovné) asfaltového bez obsahu dehtu zatříděného do Katalogu odpadů pod kódem 17 03 02</t>
  </si>
  <si>
    <t>-1364174468</t>
  </si>
  <si>
    <t>https://podminky.urs.cz/item/CS_URS_2024_02/997221875</t>
  </si>
  <si>
    <t>998</t>
  </si>
  <si>
    <t>Přesun hmot</t>
  </si>
  <si>
    <t>33</t>
  </si>
  <si>
    <t>998225111</t>
  </si>
  <si>
    <t>Přesun hmot pro komunikace s krytem z kameniva, monolitickým betonovým nebo živičným dopravní vzdálenost do 200 m jakékoliv délky objektu</t>
  </si>
  <si>
    <t>762341719</t>
  </si>
  <si>
    <t>https://podminky.urs.cz/item/CS_URS_2024_02/998225111</t>
  </si>
  <si>
    <t>34</t>
  </si>
  <si>
    <t>998225191</t>
  </si>
  <si>
    <t>Přesun hmot pro komunikace s krytem z kameniva, monolitickým betonovým nebo živičným Příplatek k ceně za zvětšený přesun přes vymezenou vodorovnou dopravní vzdálenost do 1000 m</t>
  </si>
  <si>
    <t>890772594</t>
  </si>
  <si>
    <t>https://podminky.urs.cz/item/CS_URS_2024_02/998225191</t>
  </si>
  <si>
    <t>901 -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</si>
  <si>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</si>
  <si>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</si>
  <si>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</si>
  <si>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</si>
  <si>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</si>
  <si>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VRN1</t>
  </si>
  <si>
    <t>Průzkumné, geodetické a projektové práce</t>
  </si>
  <si>
    <t>012303000</t>
  </si>
  <si>
    <t>Zeměměřičské práce při provádění stavby</t>
  </si>
  <si>
    <t>komplet</t>
  </si>
  <si>
    <t>1024</t>
  </si>
  <si>
    <t>-907102251</t>
  </si>
  <si>
    <t>https://podminky.urs.cz/item/CS_URS_2024_02/012303000</t>
  </si>
  <si>
    <t>"zaměření neúnosných míst na komunikaci (sanace, vyrovnávky)" 1</t>
  </si>
  <si>
    <t>"(v případě požadavku investora)"</t>
  </si>
  <si>
    <t>012444000</t>
  </si>
  <si>
    <t>Geodetické měření skutečného provedení stavby</t>
  </si>
  <si>
    <t>-1017592000</t>
  </si>
  <si>
    <t>https://podminky.urs.cz/item/CS_URS_2024_02/012444000</t>
  </si>
  <si>
    <t>"zaměření skutečného provedení stavby" 1</t>
  </si>
  <si>
    <t>"(v případě odchylek od PDPS)"</t>
  </si>
  <si>
    <t>013254000</t>
  </si>
  <si>
    <t>Dokumentace skutečného provedení stavby</t>
  </si>
  <si>
    <t>-771082940</t>
  </si>
  <si>
    <t>https://podminky.urs.cz/item/CS_URS_2024_02/013254000</t>
  </si>
  <si>
    <t>"na základě geodetického zaměření stavby" 4</t>
  </si>
  <si>
    <t>VRN3</t>
  </si>
  <si>
    <t>Zařízení staveniště</t>
  </si>
  <si>
    <t>032103000</t>
  </si>
  <si>
    <t>Náklady na stavební buňky, úpravu stávajících objektů</t>
  </si>
  <si>
    <t>-2075633050</t>
  </si>
  <si>
    <t>https://podminky.urs.cz/item/CS_URS_2024_02/032103000</t>
  </si>
  <si>
    <t>"stavební buňka" 1</t>
  </si>
  <si>
    <t>"mobilní WC" 1</t>
  </si>
  <si>
    <t>034503000</t>
  </si>
  <si>
    <t>Informační tabule na staveništi</t>
  </si>
  <si>
    <t>1569063630</t>
  </si>
  <si>
    <t>https://podminky.urs.cz/item/CS_URS_2024_02/034503000</t>
  </si>
  <si>
    <t>"výstražné a informační tabule na staveništi" 4</t>
  </si>
  <si>
    <t>"(dle grafického manuálu investora SÚS Plzeňského kraje, p.o.)"</t>
  </si>
  <si>
    <t>039103000</t>
  </si>
  <si>
    <t>Rozebrání, bourání a odvoz zařízení staveniště</t>
  </si>
  <si>
    <t>-1323338847</t>
  </si>
  <si>
    <t>https://podminky.urs.cz/item/CS_URS_2024_02/039103000</t>
  </si>
  <si>
    <t>VRN7</t>
  </si>
  <si>
    <t>Provozní vlivy</t>
  </si>
  <si>
    <t>072103000</t>
  </si>
  <si>
    <t>Silniční provoz - projednání DIO a zajištění DIR</t>
  </si>
  <si>
    <t>253678727</t>
  </si>
  <si>
    <t>https://podminky.urs.cz/item/CS_URS_2024_02/072103000</t>
  </si>
  <si>
    <t>"práce za omezeného provozu na silnici II/184" 1</t>
  </si>
  <si>
    <t>"(viz příloha PDPS)"</t>
  </si>
  <si>
    <t>072203000</t>
  </si>
  <si>
    <t>Silniční provoz - zajištění DIO (dopravní značení)</t>
  </si>
  <si>
    <t>-101564787</t>
  </si>
  <si>
    <t>https://podminky.urs.cz/item/CS_URS_2024_02/072203000</t>
  </si>
  <si>
    <t>"viz příloha PDPS" 1</t>
  </si>
  <si>
    <t>072303000</t>
  </si>
  <si>
    <t>Rušení stavby silničním provozem</t>
  </si>
  <si>
    <t>910793000</t>
  </si>
  <si>
    <t>https://podminky.urs.cz/item/CS_URS_2024_02/072303000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</si>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</sst>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43" TargetMode="External" /><Relationship Id="rId2" Type="http://schemas.openxmlformats.org/officeDocument/2006/relationships/hyperlink" Target="https://podminky.urs.cz/item/CS_URS_2024_02/113154558" TargetMode="External" /><Relationship Id="rId3" Type="http://schemas.openxmlformats.org/officeDocument/2006/relationships/hyperlink" Target="https://podminky.urs.cz/item/CS_URS_2024_02/113154590" TargetMode="External" /><Relationship Id="rId4" Type="http://schemas.openxmlformats.org/officeDocument/2006/relationships/hyperlink" Target="https://podminky.urs.cz/item/CS_URS_2024_02/569931132" TargetMode="External" /><Relationship Id="rId5" Type="http://schemas.openxmlformats.org/officeDocument/2006/relationships/hyperlink" Target="https://podminky.urs.cz/item/CS_URS_2024_02/572141112" TargetMode="External" /><Relationship Id="rId6" Type="http://schemas.openxmlformats.org/officeDocument/2006/relationships/hyperlink" Target="https://podminky.urs.cz/item/CS_URS_2024_02/573111111" TargetMode="External" /><Relationship Id="rId7" Type="http://schemas.openxmlformats.org/officeDocument/2006/relationships/hyperlink" Target="https://podminky.urs.cz/item/CS_URS_2024_02/573211107" TargetMode="External" /><Relationship Id="rId8" Type="http://schemas.openxmlformats.org/officeDocument/2006/relationships/hyperlink" Target="https://podminky.urs.cz/item/CS_URS_2024_02/573211108" TargetMode="External" /><Relationship Id="rId9" Type="http://schemas.openxmlformats.org/officeDocument/2006/relationships/hyperlink" Target="https://podminky.urs.cz/item/CS_URS_2024_02/577134141" TargetMode="External" /><Relationship Id="rId10" Type="http://schemas.openxmlformats.org/officeDocument/2006/relationships/hyperlink" Target="https://podminky.urs.cz/item/CS_URS_2024_02/577145122" TargetMode="External" /><Relationship Id="rId11" Type="http://schemas.openxmlformats.org/officeDocument/2006/relationships/hyperlink" Target="https://podminky.urs.cz/item/CS_URS_2024_02/577155142" TargetMode="External" /><Relationship Id="rId12" Type="http://schemas.openxmlformats.org/officeDocument/2006/relationships/hyperlink" Target="https://podminky.urs.cz/item/CS_URS_2024_02/899132212" TargetMode="External" /><Relationship Id="rId13" Type="http://schemas.openxmlformats.org/officeDocument/2006/relationships/hyperlink" Target="https://podminky.urs.cz/item/CS_URS_2024_02/899133211" TargetMode="External" /><Relationship Id="rId14" Type="http://schemas.openxmlformats.org/officeDocument/2006/relationships/hyperlink" Target="https://podminky.urs.cz/item/CS_URS_2024_02/915211112" TargetMode="External" /><Relationship Id="rId15" Type="http://schemas.openxmlformats.org/officeDocument/2006/relationships/hyperlink" Target="https://podminky.urs.cz/item/CS_URS_2024_02/915221112" TargetMode="External" /><Relationship Id="rId16" Type="http://schemas.openxmlformats.org/officeDocument/2006/relationships/hyperlink" Target="https://podminky.urs.cz/item/CS_URS_2024_02/915221122" TargetMode="External" /><Relationship Id="rId17" Type="http://schemas.openxmlformats.org/officeDocument/2006/relationships/hyperlink" Target="https://podminky.urs.cz/item/CS_URS_2024_02/915611111" TargetMode="External" /><Relationship Id="rId18" Type="http://schemas.openxmlformats.org/officeDocument/2006/relationships/hyperlink" Target="https://podminky.urs.cz/item/CS_URS_2024_02/919731122" TargetMode="External" /><Relationship Id="rId19" Type="http://schemas.openxmlformats.org/officeDocument/2006/relationships/hyperlink" Target="https://podminky.urs.cz/item/CS_URS_2024_02/919732211" TargetMode="External" /><Relationship Id="rId20" Type="http://schemas.openxmlformats.org/officeDocument/2006/relationships/hyperlink" Target="https://podminky.urs.cz/item/CS_URS_2024_02/919735112" TargetMode="External" /><Relationship Id="rId21" Type="http://schemas.openxmlformats.org/officeDocument/2006/relationships/hyperlink" Target="https://podminky.urs.cz/item/CS_URS_2024_02/938908411" TargetMode="External" /><Relationship Id="rId22" Type="http://schemas.openxmlformats.org/officeDocument/2006/relationships/hyperlink" Target="https://podminky.urs.cz/item/CS_URS_2024_02/938909311" TargetMode="External" /><Relationship Id="rId23" Type="http://schemas.openxmlformats.org/officeDocument/2006/relationships/hyperlink" Target="https://podminky.urs.cz/item/CS_URS_2024_02/938909611" TargetMode="External" /><Relationship Id="rId24" Type="http://schemas.openxmlformats.org/officeDocument/2006/relationships/hyperlink" Target="https://podminky.urs.cz/item/CS_URS_2024_02/997221551" TargetMode="External" /><Relationship Id="rId25" Type="http://schemas.openxmlformats.org/officeDocument/2006/relationships/hyperlink" Target="https://podminky.urs.cz/item/CS_URS_2024_02/997221559" TargetMode="External" /><Relationship Id="rId26" Type="http://schemas.openxmlformats.org/officeDocument/2006/relationships/hyperlink" Target="https://podminky.urs.cz/item/CS_URS_2024_02/997221561" TargetMode="External" /><Relationship Id="rId27" Type="http://schemas.openxmlformats.org/officeDocument/2006/relationships/hyperlink" Target="https://podminky.urs.cz/item/CS_URS_2024_02/997221569" TargetMode="External" /><Relationship Id="rId28" Type="http://schemas.openxmlformats.org/officeDocument/2006/relationships/hyperlink" Target="https://podminky.urs.cz/item/CS_URS_2024_02/997221611" TargetMode="External" /><Relationship Id="rId29" Type="http://schemas.openxmlformats.org/officeDocument/2006/relationships/hyperlink" Target="https://podminky.urs.cz/item/CS_URS_2024_02/997221873" TargetMode="External" /><Relationship Id="rId30" Type="http://schemas.openxmlformats.org/officeDocument/2006/relationships/hyperlink" Target="https://podminky.urs.cz/item/CS_URS_2024_02/997221875" TargetMode="External" /><Relationship Id="rId31" Type="http://schemas.openxmlformats.org/officeDocument/2006/relationships/hyperlink" Target="https://podminky.urs.cz/item/CS_URS_2024_02/998225111" TargetMode="External" /><Relationship Id="rId32" Type="http://schemas.openxmlformats.org/officeDocument/2006/relationships/hyperlink" Target="https://podminky.urs.cz/item/CS_URS_2024_02/998225191" TargetMode="External" /><Relationship Id="rId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303000" TargetMode="External" /><Relationship Id="rId2" Type="http://schemas.openxmlformats.org/officeDocument/2006/relationships/hyperlink" Target="https://podminky.urs.cz/item/CS_URS_2024_02/012444000" TargetMode="External" /><Relationship Id="rId3" Type="http://schemas.openxmlformats.org/officeDocument/2006/relationships/hyperlink" Target="https://podminky.urs.cz/item/CS_URS_2024_02/013254000" TargetMode="External" /><Relationship Id="rId4" Type="http://schemas.openxmlformats.org/officeDocument/2006/relationships/hyperlink" Target="https://podminky.urs.cz/item/CS_URS_2024_02/032103000" TargetMode="External" /><Relationship Id="rId5" Type="http://schemas.openxmlformats.org/officeDocument/2006/relationships/hyperlink" Target="https://podminky.urs.cz/item/CS_URS_2024_02/034503000" TargetMode="External" /><Relationship Id="rId6" Type="http://schemas.openxmlformats.org/officeDocument/2006/relationships/hyperlink" Target="https://podminky.urs.cz/item/CS_URS_2024_02/039103000" TargetMode="External" /><Relationship Id="rId7" Type="http://schemas.openxmlformats.org/officeDocument/2006/relationships/hyperlink" Target="https://podminky.urs.cz/item/CS_URS_2024_02/072103000" TargetMode="External" /><Relationship Id="rId8" Type="http://schemas.openxmlformats.org/officeDocument/2006/relationships/hyperlink" Target="https://podminky.urs.cz/item/CS_URS_2024_02/072203000" TargetMode="External" /><Relationship Id="rId9" Type="http://schemas.openxmlformats.org/officeDocument/2006/relationships/hyperlink" Target="https://podminky.urs.cz/item/CS_URS_2024_02/072303000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2024_16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II/184 BRŮDEK - PRŮTAH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Brůdek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30. 7. 2024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 Plzeňského kraje,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 Jaroslav Rojt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Jan Leinhäupel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'101 - Komunikace'!J30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'101 - Komunikace'!P86</f>
        <v>0</v>
      </c>
      <c r="AV55" s="122">
        <f>'101 - Komunikace'!J33</f>
        <v>0</v>
      </c>
      <c r="AW55" s="122">
        <f>'101 - Komunikace'!J34</f>
        <v>0</v>
      </c>
      <c r="AX55" s="122">
        <f>'101 - Komunikace'!J35</f>
        <v>0</v>
      </c>
      <c r="AY55" s="122">
        <f>'101 - Komunikace'!J36</f>
        <v>0</v>
      </c>
      <c r="AZ55" s="122">
        <f>'101 - Komunikace'!F33</f>
        <v>0</v>
      </c>
      <c r="BA55" s="122">
        <f>'101 - Komunikace'!F34</f>
        <v>0</v>
      </c>
      <c r="BB55" s="122">
        <f>'101 - Komunikace'!F35</f>
        <v>0</v>
      </c>
      <c r="BC55" s="122">
        <f>'101 - Komunikace'!F36</f>
        <v>0</v>
      </c>
      <c r="BD55" s="124">
        <f>'101 - Komunikace'!F37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'901 - Vedlejší rozpočtové...'!J30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86</v>
      </c>
      <c r="AR56" s="120"/>
      <c r="AS56" s="126">
        <v>0</v>
      </c>
      <c r="AT56" s="127">
        <f>ROUND(SUM(AV56:AW56),2)</f>
        <v>0</v>
      </c>
      <c r="AU56" s="128">
        <f>'901 - Vedlejší rozpočtové...'!P83</f>
        <v>0</v>
      </c>
      <c r="AV56" s="127">
        <f>'901 - Vedlejší rozpočtové...'!J33</f>
        <v>0</v>
      </c>
      <c r="AW56" s="127">
        <f>'901 - Vedlejší rozpočtové...'!J34</f>
        <v>0</v>
      </c>
      <c r="AX56" s="127">
        <f>'901 - Vedlejší rozpočtové...'!J35</f>
        <v>0</v>
      </c>
      <c r="AY56" s="127">
        <f>'901 - Vedlejší rozpočtové...'!J36</f>
        <v>0</v>
      </c>
      <c r="AZ56" s="127">
        <f>'901 - Vedlejší rozpočtové...'!F33</f>
        <v>0</v>
      </c>
      <c r="BA56" s="127">
        <f>'901 - Vedlejší rozpočtové...'!F34</f>
        <v>0</v>
      </c>
      <c r="BB56" s="127">
        <f>'901 - Vedlejší rozpočtové...'!F35</f>
        <v>0</v>
      </c>
      <c r="BC56" s="127">
        <f>'901 - Vedlejší rozpočtové...'!F36</f>
        <v>0</v>
      </c>
      <c r="BD56" s="129">
        <f>'901 - Vedlejší rozpočtové...'!F37</f>
        <v>0</v>
      </c>
      <c r="BE56" s="7"/>
      <c r="BT56" s="125" t="s">
        <v>81</v>
      </c>
      <c r="BV56" s="125" t="s">
        <v>75</v>
      </c>
      <c r="BW56" s="125" t="s">
        <v>87</v>
      </c>
      <c r="BX56" s="125" t="s">
        <v>5</v>
      </c>
      <c r="CL56" s="125" t="s">
        <v>21</v>
      </c>
      <c r="CM56" s="125" t="s">
        <v>83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wHDu02SxUxfFAo3ADSRtnAJ01tAVTCN5j3POP8c5JSlRA0CIPtnnss0il1BMPBbS/sF2VZDsv/TN1cW7XP2xvg==" hashValue="FhCvGY9PtXcvVh9A3ATnWN/SQh51S/8wtdRGBTk0scxLWxsh4V92Gph79fZINUyaAbFhUNYKqfqVYe+yIQkbB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01 - Komunikace'!C2" display="/"/>
    <hyperlink ref="A56" location="'901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II/184 BRŮDEK - PRŮTAH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30. 7. 2024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21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21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21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ROUND((SUM(BE86:BE347)),  2)</f>
        <v>0</v>
      </c>
      <c r="G33" s="40"/>
      <c r="H33" s="40"/>
      <c r="I33" s="150">
        <v>0.20999999999999999</v>
      </c>
      <c r="J33" s="149">
        <f>ROUND(((SUM(BE86:BE347))*I33),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ROUND((SUM(BF86:BF347)),  2)</f>
        <v>0</v>
      </c>
      <c r="G34" s="40"/>
      <c r="H34" s="40"/>
      <c r="I34" s="150">
        <v>0.12</v>
      </c>
      <c r="J34" s="149">
        <f>ROUND(((SUM(BF86:BF347))*I34),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ROUND((SUM(BG86:BG347)),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ROUND((SUM(BH86:BH347)),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ROUND((SUM(BI86:BI347)),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II/184 BRŮDEK - PRŮTAH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101 -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Brůdek</v>
      </c>
      <c r="G52" s="42"/>
      <c r="H52" s="42"/>
      <c r="I52" s="34" t="s">
        <v>24</v>
      </c>
      <c r="J52" s="74" t="str">
        <f>IF(J12="","",J12)</f>
        <v>30. 7. 2024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SÚS Plzeňského kraje, p.o.</v>
      </c>
      <c r="G54" s="42"/>
      <c r="H54" s="42"/>
      <c r="I54" s="34" t="s">
        <v>32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J118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J196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J205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</v>
      </c>
      <c r="E65" s="176"/>
      <c r="F65" s="176"/>
      <c r="G65" s="176"/>
      <c r="H65" s="176"/>
      <c r="I65" s="176"/>
      <c r="J65" s="177">
        <f>J309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101</v>
      </c>
      <c r="E66" s="176"/>
      <c r="F66" s="176"/>
      <c r="G66" s="176"/>
      <c r="H66" s="176"/>
      <c r="I66" s="176"/>
      <c r="J66" s="177">
        <f>J343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II/184 BRŮDEK - PRŮTAH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89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101 - Komunikace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Brůdek</v>
      </c>
      <c r="G80" s="42"/>
      <c r="H80" s="42"/>
      <c r="I80" s="34" t="s">
        <v>24</v>
      </c>
      <c r="J80" s="74" t="str">
        <f>IF(J12="","",J12)</f>
        <v>30. 7. 2024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SÚS Plzeňského kraje, p.o.</v>
      </c>
      <c r="G82" s="42"/>
      <c r="H82" s="42"/>
      <c r="I82" s="34" t="s">
        <v>32</v>
      </c>
      <c r="J82" s="38" t="str">
        <f>E21</f>
        <v>Ing. Jaroslav Rojt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35</v>
      </c>
      <c r="J83" s="38" t="str">
        <f>E24</f>
        <v>Jan Leinhäupel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103</v>
      </c>
      <c r="D85" s="182" t="s">
        <v>58</v>
      </c>
      <c r="E85" s="182" t="s">
        <v>54</v>
      </c>
      <c r="F85" s="182" t="s">
        <v>55</v>
      </c>
      <c r="G85" s="182" t="s">
        <v>104</v>
      </c>
      <c r="H85" s="182" t="s">
        <v>105</v>
      </c>
      <c r="I85" s="182" t="s">
        <v>106</v>
      </c>
      <c r="J85" s="182" t="s">
        <v>93</v>
      </c>
      <c r="K85" s="183" t="s">
        <v>107</v>
      </c>
      <c r="L85" s="184"/>
      <c r="M85" s="94" t="s">
        <v>21</v>
      </c>
      <c r="N85" s="95" t="s">
        <v>43</v>
      </c>
      <c r="O85" s="95" t="s">
        <v>108</v>
      </c>
      <c r="P85" s="95" t="s">
        <v>109</v>
      </c>
      <c r="Q85" s="95" t="s">
        <v>110</v>
      </c>
      <c r="R85" s="95" t="s">
        <v>111</v>
      </c>
      <c r="S85" s="95" t="s">
        <v>112</v>
      </c>
      <c r="T85" s="96" t="s">
        <v>113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114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42.604595000000003</v>
      </c>
      <c r="S86" s="98"/>
      <c r="T86" s="188">
        <f>T87</f>
        <v>1292.6179999999999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72</v>
      </c>
      <c r="AU86" s="19" t="s">
        <v>94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72</v>
      </c>
      <c r="E87" s="193" t="s">
        <v>115</v>
      </c>
      <c r="F87" s="193" t="s">
        <v>116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P88+P118+P196+P205+P309+P343</f>
        <v>0</v>
      </c>
      <c r="Q87" s="198"/>
      <c r="R87" s="199">
        <f>R88+R118+R196+R205+R309+R343</f>
        <v>42.604595000000003</v>
      </c>
      <c r="S87" s="198"/>
      <c r="T87" s="200">
        <f>T88+T118+T196+T205+T309+T343</f>
        <v>1292.6179999999999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81</v>
      </c>
      <c r="AT87" s="202" t="s">
        <v>72</v>
      </c>
      <c r="AU87" s="202" t="s">
        <v>73</v>
      </c>
      <c r="AY87" s="201" t="s">
        <v>117</v>
      </c>
      <c r="BK87" s="203">
        <f>BK88+BK118+BK196+BK205+BK309+BK343</f>
        <v>0</v>
      </c>
    </row>
    <row r="88" s="12" customFormat="1" ht="22.8" customHeight="1">
      <c r="A88" s="12"/>
      <c r="B88" s="190"/>
      <c r="C88" s="191"/>
      <c r="D88" s="192" t="s">
        <v>72</v>
      </c>
      <c r="E88" s="204" t="s">
        <v>81</v>
      </c>
      <c r="F88" s="204" t="s">
        <v>118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SUM(P89:P117)</f>
        <v>0</v>
      </c>
      <c r="Q88" s="198"/>
      <c r="R88" s="199">
        <f>SUM(R89:R117)</f>
        <v>0.10875</v>
      </c>
      <c r="S88" s="198"/>
      <c r="T88" s="200">
        <f>SUM(T89:T117)</f>
        <v>1170.252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81</v>
      </c>
      <c r="AT88" s="202" t="s">
        <v>72</v>
      </c>
      <c r="AU88" s="202" t="s">
        <v>81</v>
      </c>
      <c r="AY88" s="201" t="s">
        <v>117</v>
      </c>
      <c r="BK88" s="203">
        <f>SUM(BK89:BK117)</f>
        <v>0</v>
      </c>
    </row>
    <row r="89" s="2" customFormat="1" ht="24.15" customHeight="1">
      <c r="A89" s="40"/>
      <c r="B89" s="41"/>
      <c r="C89" s="206" t="s">
        <v>81</v>
      </c>
      <c r="D89" s="206" t="s">
        <v>119</v>
      </c>
      <c r="E89" s="207" t="s">
        <v>120</v>
      </c>
      <c r="F89" s="208" t="s">
        <v>121</v>
      </c>
      <c r="G89" s="209" t="s">
        <v>122</v>
      </c>
      <c r="H89" s="210">
        <v>9.5</v>
      </c>
      <c r="I89" s="211"/>
      <c r="J89" s="212">
        <f>ROUND(I89*H89,2)</f>
        <v>0</v>
      </c>
      <c r="K89" s="208" t="s">
        <v>123</v>
      </c>
      <c r="L89" s="46"/>
      <c r="M89" s="213" t="s">
        <v>21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0.316</v>
      </c>
      <c r="T89" s="216">
        <f>S89*H89</f>
        <v>3.0020000000000002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124</v>
      </c>
      <c r="AT89" s="217" t="s">
        <v>119</v>
      </c>
      <c r="AU89" s="217" t="s">
        <v>83</v>
      </c>
      <c r="AY89" s="19" t="s">
        <v>117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124</v>
      </c>
      <c r="BM89" s="217" t="s">
        <v>125</v>
      </c>
    </row>
    <row r="90" s="2" customFormat="1">
      <c r="A90" s="40"/>
      <c r="B90" s="41"/>
      <c r="C90" s="42"/>
      <c r="D90" s="219" t="s">
        <v>126</v>
      </c>
      <c r="E90" s="42"/>
      <c r="F90" s="220" t="s">
        <v>127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126</v>
      </c>
      <c r="AU90" s="19" t="s">
        <v>83</v>
      </c>
    </row>
    <row r="91" s="13" customFormat="1">
      <c r="A91" s="13"/>
      <c r="B91" s="224"/>
      <c r="C91" s="225"/>
      <c r="D91" s="226" t="s">
        <v>128</v>
      </c>
      <c r="E91" s="227" t="s">
        <v>21</v>
      </c>
      <c r="F91" s="228" t="s">
        <v>129</v>
      </c>
      <c r="G91" s="225"/>
      <c r="H91" s="229">
        <v>7.5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128</v>
      </c>
      <c r="AU91" s="235" t="s">
        <v>83</v>
      </c>
      <c r="AV91" s="13" t="s">
        <v>83</v>
      </c>
      <c r="AW91" s="13" t="s">
        <v>34</v>
      </c>
      <c r="AX91" s="13" t="s">
        <v>73</v>
      </c>
      <c r="AY91" s="235" t="s">
        <v>117</v>
      </c>
    </row>
    <row r="92" s="13" customFormat="1">
      <c r="A92" s="13"/>
      <c r="B92" s="224"/>
      <c r="C92" s="225"/>
      <c r="D92" s="226" t="s">
        <v>128</v>
      </c>
      <c r="E92" s="227" t="s">
        <v>21</v>
      </c>
      <c r="F92" s="228" t="s">
        <v>130</v>
      </c>
      <c r="G92" s="225"/>
      <c r="H92" s="229">
        <v>2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128</v>
      </c>
      <c r="AU92" s="235" t="s">
        <v>83</v>
      </c>
      <c r="AV92" s="13" t="s">
        <v>83</v>
      </c>
      <c r="AW92" s="13" t="s">
        <v>34</v>
      </c>
      <c r="AX92" s="13" t="s">
        <v>73</v>
      </c>
      <c r="AY92" s="235" t="s">
        <v>117</v>
      </c>
    </row>
    <row r="93" s="14" customFormat="1">
      <c r="A93" s="14"/>
      <c r="B93" s="236"/>
      <c r="C93" s="237"/>
      <c r="D93" s="226" t="s">
        <v>128</v>
      </c>
      <c r="E93" s="238" t="s">
        <v>21</v>
      </c>
      <c r="F93" s="239" t="s">
        <v>131</v>
      </c>
      <c r="G93" s="237"/>
      <c r="H93" s="240">
        <v>9.5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128</v>
      </c>
      <c r="AU93" s="246" t="s">
        <v>83</v>
      </c>
      <c r="AV93" s="14" t="s">
        <v>124</v>
      </c>
      <c r="AW93" s="14" t="s">
        <v>34</v>
      </c>
      <c r="AX93" s="14" t="s">
        <v>81</v>
      </c>
      <c r="AY93" s="246" t="s">
        <v>117</v>
      </c>
    </row>
    <row r="94" s="15" customFormat="1">
      <c r="A94" s="15"/>
      <c r="B94" s="247"/>
      <c r="C94" s="248"/>
      <c r="D94" s="226" t="s">
        <v>128</v>
      </c>
      <c r="E94" s="249" t="s">
        <v>21</v>
      </c>
      <c r="F94" s="250" t="s">
        <v>132</v>
      </c>
      <c r="G94" s="248"/>
      <c r="H94" s="249" t="s">
        <v>21</v>
      </c>
      <c r="I94" s="251"/>
      <c r="J94" s="248"/>
      <c r="K94" s="248"/>
      <c r="L94" s="252"/>
      <c r="M94" s="253"/>
      <c r="N94" s="254"/>
      <c r="O94" s="254"/>
      <c r="P94" s="254"/>
      <c r="Q94" s="254"/>
      <c r="R94" s="254"/>
      <c r="S94" s="254"/>
      <c r="T94" s="25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6" t="s">
        <v>128</v>
      </c>
      <c r="AU94" s="256" t="s">
        <v>83</v>
      </c>
      <c r="AV94" s="15" t="s">
        <v>81</v>
      </c>
      <c r="AW94" s="15" t="s">
        <v>34</v>
      </c>
      <c r="AX94" s="15" t="s">
        <v>73</v>
      </c>
      <c r="AY94" s="256" t="s">
        <v>117</v>
      </c>
    </row>
    <row r="95" s="2" customFormat="1" ht="24.15" customHeight="1">
      <c r="A95" s="40"/>
      <c r="B95" s="41"/>
      <c r="C95" s="206" t="s">
        <v>83</v>
      </c>
      <c r="D95" s="206" t="s">
        <v>119</v>
      </c>
      <c r="E95" s="207" t="s">
        <v>133</v>
      </c>
      <c r="F95" s="208" t="s">
        <v>134</v>
      </c>
      <c r="G95" s="209" t="s">
        <v>122</v>
      </c>
      <c r="H95" s="210">
        <v>3625</v>
      </c>
      <c r="I95" s="211"/>
      <c r="J95" s="212">
        <f>ROUND(I95*H95,2)</f>
        <v>0</v>
      </c>
      <c r="K95" s="208" t="s">
        <v>123</v>
      </c>
      <c r="L95" s="46"/>
      <c r="M95" s="213" t="s">
        <v>21</v>
      </c>
      <c r="N95" s="214" t="s">
        <v>44</v>
      </c>
      <c r="O95" s="86"/>
      <c r="P95" s="215">
        <f>O95*H95</f>
        <v>0</v>
      </c>
      <c r="Q95" s="215">
        <v>3.0000000000000001E-05</v>
      </c>
      <c r="R95" s="215">
        <f>Q95*H95</f>
        <v>0.10875</v>
      </c>
      <c r="S95" s="215">
        <v>0.23000000000000001</v>
      </c>
      <c r="T95" s="216">
        <f>S95*H95</f>
        <v>833.75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124</v>
      </c>
      <c r="AT95" s="217" t="s">
        <v>119</v>
      </c>
      <c r="AU95" s="217" t="s">
        <v>83</v>
      </c>
      <c r="AY95" s="19" t="s">
        <v>117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124</v>
      </c>
      <c r="BM95" s="217" t="s">
        <v>135</v>
      </c>
    </row>
    <row r="96" s="2" customFormat="1">
      <c r="A96" s="40"/>
      <c r="B96" s="41"/>
      <c r="C96" s="42"/>
      <c r="D96" s="219" t="s">
        <v>126</v>
      </c>
      <c r="E96" s="42"/>
      <c r="F96" s="220" t="s">
        <v>136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126</v>
      </c>
      <c r="AU96" s="19" t="s">
        <v>83</v>
      </c>
    </row>
    <row r="97" s="15" customFormat="1">
      <c r="A97" s="15"/>
      <c r="B97" s="247"/>
      <c r="C97" s="248"/>
      <c r="D97" s="226" t="s">
        <v>128</v>
      </c>
      <c r="E97" s="249" t="s">
        <v>21</v>
      </c>
      <c r="F97" s="250" t="s">
        <v>137</v>
      </c>
      <c r="G97" s="248"/>
      <c r="H97" s="249" t="s">
        <v>21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128</v>
      </c>
      <c r="AU97" s="256" t="s">
        <v>83</v>
      </c>
      <c r="AV97" s="15" t="s">
        <v>81</v>
      </c>
      <c r="AW97" s="15" t="s">
        <v>34</v>
      </c>
      <c r="AX97" s="15" t="s">
        <v>73</v>
      </c>
      <c r="AY97" s="256" t="s">
        <v>117</v>
      </c>
    </row>
    <row r="98" s="13" customFormat="1">
      <c r="A98" s="13"/>
      <c r="B98" s="224"/>
      <c r="C98" s="225"/>
      <c r="D98" s="226" t="s">
        <v>128</v>
      </c>
      <c r="E98" s="227" t="s">
        <v>21</v>
      </c>
      <c r="F98" s="228" t="s">
        <v>138</v>
      </c>
      <c r="G98" s="225"/>
      <c r="H98" s="229">
        <v>3530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128</v>
      </c>
      <c r="AU98" s="235" t="s">
        <v>83</v>
      </c>
      <c r="AV98" s="13" t="s">
        <v>83</v>
      </c>
      <c r="AW98" s="13" t="s">
        <v>34</v>
      </c>
      <c r="AX98" s="13" t="s">
        <v>73</v>
      </c>
      <c r="AY98" s="235" t="s">
        <v>117</v>
      </c>
    </row>
    <row r="99" s="15" customFormat="1">
      <c r="A99" s="15"/>
      <c r="B99" s="247"/>
      <c r="C99" s="248"/>
      <c r="D99" s="226" t="s">
        <v>128</v>
      </c>
      <c r="E99" s="249" t="s">
        <v>21</v>
      </c>
      <c r="F99" s="250" t="s">
        <v>139</v>
      </c>
      <c r="G99" s="248"/>
      <c r="H99" s="249" t="s">
        <v>21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128</v>
      </c>
      <c r="AU99" s="256" t="s">
        <v>83</v>
      </c>
      <c r="AV99" s="15" t="s">
        <v>81</v>
      </c>
      <c r="AW99" s="15" t="s">
        <v>34</v>
      </c>
      <c r="AX99" s="15" t="s">
        <v>73</v>
      </c>
      <c r="AY99" s="256" t="s">
        <v>117</v>
      </c>
    </row>
    <row r="100" s="13" customFormat="1">
      <c r="A100" s="13"/>
      <c r="B100" s="224"/>
      <c r="C100" s="225"/>
      <c r="D100" s="226" t="s">
        <v>128</v>
      </c>
      <c r="E100" s="227" t="s">
        <v>21</v>
      </c>
      <c r="F100" s="228" t="s">
        <v>140</v>
      </c>
      <c r="G100" s="225"/>
      <c r="H100" s="229">
        <v>35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128</v>
      </c>
      <c r="AU100" s="235" t="s">
        <v>83</v>
      </c>
      <c r="AV100" s="13" t="s">
        <v>83</v>
      </c>
      <c r="AW100" s="13" t="s">
        <v>34</v>
      </c>
      <c r="AX100" s="13" t="s">
        <v>73</v>
      </c>
      <c r="AY100" s="235" t="s">
        <v>117</v>
      </c>
    </row>
    <row r="101" s="13" customFormat="1">
      <c r="A101" s="13"/>
      <c r="B101" s="224"/>
      <c r="C101" s="225"/>
      <c r="D101" s="226" t="s">
        <v>128</v>
      </c>
      <c r="E101" s="227" t="s">
        <v>21</v>
      </c>
      <c r="F101" s="228" t="s">
        <v>141</v>
      </c>
      <c r="G101" s="225"/>
      <c r="H101" s="229">
        <v>20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128</v>
      </c>
      <c r="AU101" s="235" t="s">
        <v>83</v>
      </c>
      <c r="AV101" s="13" t="s">
        <v>83</v>
      </c>
      <c r="AW101" s="13" t="s">
        <v>34</v>
      </c>
      <c r="AX101" s="13" t="s">
        <v>73</v>
      </c>
      <c r="AY101" s="235" t="s">
        <v>117</v>
      </c>
    </row>
    <row r="102" s="15" customFormat="1">
      <c r="A102" s="15"/>
      <c r="B102" s="247"/>
      <c r="C102" s="248"/>
      <c r="D102" s="226" t="s">
        <v>128</v>
      </c>
      <c r="E102" s="249" t="s">
        <v>21</v>
      </c>
      <c r="F102" s="250" t="s">
        <v>142</v>
      </c>
      <c r="G102" s="248"/>
      <c r="H102" s="249" t="s">
        <v>21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128</v>
      </c>
      <c r="AU102" s="256" t="s">
        <v>83</v>
      </c>
      <c r="AV102" s="15" t="s">
        <v>81</v>
      </c>
      <c r="AW102" s="15" t="s">
        <v>34</v>
      </c>
      <c r="AX102" s="15" t="s">
        <v>73</v>
      </c>
      <c r="AY102" s="256" t="s">
        <v>117</v>
      </c>
    </row>
    <row r="103" s="13" customFormat="1">
      <c r="A103" s="13"/>
      <c r="B103" s="224"/>
      <c r="C103" s="225"/>
      <c r="D103" s="226" t="s">
        <v>128</v>
      </c>
      <c r="E103" s="227" t="s">
        <v>21</v>
      </c>
      <c r="F103" s="228" t="s">
        <v>143</v>
      </c>
      <c r="G103" s="225"/>
      <c r="H103" s="229">
        <v>20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128</v>
      </c>
      <c r="AU103" s="235" t="s">
        <v>83</v>
      </c>
      <c r="AV103" s="13" t="s">
        <v>83</v>
      </c>
      <c r="AW103" s="13" t="s">
        <v>34</v>
      </c>
      <c r="AX103" s="13" t="s">
        <v>73</v>
      </c>
      <c r="AY103" s="235" t="s">
        <v>117</v>
      </c>
    </row>
    <row r="104" s="13" customFormat="1">
      <c r="A104" s="13"/>
      <c r="B104" s="224"/>
      <c r="C104" s="225"/>
      <c r="D104" s="226" t="s">
        <v>128</v>
      </c>
      <c r="E104" s="227" t="s">
        <v>21</v>
      </c>
      <c r="F104" s="228" t="s">
        <v>144</v>
      </c>
      <c r="G104" s="225"/>
      <c r="H104" s="229">
        <v>20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128</v>
      </c>
      <c r="AU104" s="235" t="s">
        <v>83</v>
      </c>
      <c r="AV104" s="13" t="s">
        <v>83</v>
      </c>
      <c r="AW104" s="13" t="s">
        <v>34</v>
      </c>
      <c r="AX104" s="13" t="s">
        <v>73</v>
      </c>
      <c r="AY104" s="235" t="s">
        <v>117</v>
      </c>
    </row>
    <row r="105" s="14" customFormat="1">
      <c r="A105" s="14"/>
      <c r="B105" s="236"/>
      <c r="C105" s="237"/>
      <c r="D105" s="226" t="s">
        <v>128</v>
      </c>
      <c r="E105" s="238" t="s">
        <v>21</v>
      </c>
      <c r="F105" s="239" t="s">
        <v>131</v>
      </c>
      <c r="G105" s="237"/>
      <c r="H105" s="240">
        <v>3625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128</v>
      </c>
      <c r="AU105" s="246" t="s">
        <v>83</v>
      </c>
      <c r="AV105" s="14" t="s">
        <v>124</v>
      </c>
      <c r="AW105" s="14" t="s">
        <v>34</v>
      </c>
      <c r="AX105" s="14" t="s">
        <v>81</v>
      </c>
      <c r="AY105" s="246" t="s">
        <v>117</v>
      </c>
    </row>
    <row r="106" s="2" customFormat="1" ht="24.15" customHeight="1">
      <c r="A106" s="40"/>
      <c r="B106" s="41"/>
      <c r="C106" s="206" t="s">
        <v>145</v>
      </c>
      <c r="D106" s="206" t="s">
        <v>119</v>
      </c>
      <c r="E106" s="207" t="s">
        <v>146</v>
      </c>
      <c r="F106" s="208" t="s">
        <v>147</v>
      </c>
      <c r="G106" s="209" t="s">
        <v>122</v>
      </c>
      <c r="H106" s="210">
        <v>14500</v>
      </c>
      <c r="I106" s="211"/>
      <c r="J106" s="212">
        <f>ROUND(I106*H106,2)</f>
        <v>0</v>
      </c>
      <c r="K106" s="208" t="s">
        <v>123</v>
      </c>
      <c r="L106" s="46"/>
      <c r="M106" s="213" t="s">
        <v>21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0.023</v>
      </c>
      <c r="T106" s="216">
        <f>S106*H106</f>
        <v>333.5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124</v>
      </c>
      <c r="AT106" s="217" t="s">
        <v>119</v>
      </c>
      <c r="AU106" s="217" t="s">
        <v>83</v>
      </c>
      <c r="AY106" s="19" t="s">
        <v>117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124</v>
      </c>
      <c r="BM106" s="217" t="s">
        <v>148</v>
      </c>
    </row>
    <row r="107" s="2" customFormat="1">
      <c r="A107" s="40"/>
      <c r="B107" s="41"/>
      <c r="C107" s="42"/>
      <c r="D107" s="219" t="s">
        <v>126</v>
      </c>
      <c r="E107" s="42"/>
      <c r="F107" s="220" t="s">
        <v>149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126</v>
      </c>
      <c r="AU107" s="19" t="s">
        <v>83</v>
      </c>
    </row>
    <row r="108" s="15" customFormat="1">
      <c r="A108" s="15"/>
      <c r="B108" s="247"/>
      <c r="C108" s="248"/>
      <c r="D108" s="226" t="s">
        <v>128</v>
      </c>
      <c r="E108" s="249" t="s">
        <v>21</v>
      </c>
      <c r="F108" s="250" t="s">
        <v>150</v>
      </c>
      <c r="G108" s="248"/>
      <c r="H108" s="249" t="s">
        <v>21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128</v>
      </c>
      <c r="AU108" s="256" t="s">
        <v>83</v>
      </c>
      <c r="AV108" s="15" t="s">
        <v>81</v>
      </c>
      <c r="AW108" s="15" t="s">
        <v>34</v>
      </c>
      <c r="AX108" s="15" t="s">
        <v>73</v>
      </c>
      <c r="AY108" s="256" t="s">
        <v>117</v>
      </c>
    </row>
    <row r="109" s="15" customFormat="1">
      <c r="A109" s="15"/>
      <c r="B109" s="247"/>
      <c r="C109" s="248"/>
      <c r="D109" s="226" t="s">
        <v>128</v>
      </c>
      <c r="E109" s="249" t="s">
        <v>21</v>
      </c>
      <c r="F109" s="250" t="s">
        <v>137</v>
      </c>
      <c r="G109" s="248"/>
      <c r="H109" s="249" t="s">
        <v>21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128</v>
      </c>
      <c r="AU109" s="256" t="s">
        <v>83</v>
      </c>
      <c r="AV109" s="15" t="s">
        <v>81</v>
      </c>
      <c r="AW109" s="15" t="s">
        <v>34</v>
      </c>
      <c r="AX109" s="15" t="s">
        <v>73</v>
      </c>
      <c r="AY109" s="256" t="s">
        <v>117</v>
      </c>
    </row>
    <row r="110" s="13" customFormat="1">
      <c r="A110" s="13"/>
      <c r="B110" s="224"/>
      <c r="C110" s="225"/>
      <c r="D110" s="226" t="s">
        <v>128</v>
      </c>
      <c r="E110" s="227" t="s">
        <v>21</v>
      </c>
      <c r="F110" s="228" t="s">
        <v>151</v>
      </c>
      <c r="G110" s="225"/>
      <c r="H110" s="229">
        <v>14120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128</v>
      </c>
      <c r="AU110" s="235" t="s">
        <v>83</v>
      </c>
      <c r="AV110" s="13" t="s">
        <v>83</v>
      </c>
      <c r="AW110" s="13" t="s">
        <v>34</v>
      </c>
      <c r="AX110" s="13" t="s">
        <v>73</v>
      </c>
      <c r="AY110" s="235" t="s">
        <v>117</v>
      </c>
    </row>
    <row r="111" s="15" customFormat="1">
      <c r="A111" s="15"/>
      <c r="B111" s="247"/>
      <c r="C111" s="248"/>
      <c r="D111" s="226" t="s">
        <v>128</v>
      </c>
      <c r="E111" s="249" t="s">
        <v>21</v>
      </c>
      <c r="F111" s="250" t="s">
        <v>139</v>
      </c>
      <c r="G111" s="248"/>
      <c r="H111" s="249" t="s">
        <v>21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128</v>
      </c>
      <c r="AU111" s="256" t="s">
        <v>83</v>
      </c>
      <c r="AV111" s="15" t="s">
        <v>81</v>
      </c>
      <c r="AW111" s="15" t="s">
        <v>34</v>
      </c>
      <c r="AX111" s="15" t="s">
        <v>73</v>
      </c>
      <c r="AY111" s="256" t="s">
        <v>117</v>
      </c>
    </row>
    <row r="112" s="13" customFormat="1">
      <c r="A112" s="13"/>
      <c r="B112" s="224"/>
      <c r="C112" s="225"/>
      <c r="D112" s="226" t="s">
        <v>128</v>
      </c>
      <c r="E112" s="227" t="s">
        <v>21</v>
      </c>
      <c r="F112" s="228" t="s">
        <v>152</v>
      </c>
      <c r="G112" s="225"/>
      <c r="H112" s="229">
        <v>140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128</v>
      </c>
      <c r="AU112" s="235" t="s">
        <v>83</v>
      </c>
      <c r="AV112" s="13" t="s">
        <v>83</v>
      </c>
      <c r="AW112" s="13" t="s">
        <v>34</v>
      </c>
      <c r="AX112" s="13" t="s">
        <v>73</v>
      </c>
      <c r="AY112" s="235" t="s">
        <v>117</v>
      </c>
    </row>
    <row r="113" s="13" customFormat="1">
      <c r="A113" s="13"/>
      <c r="B113" s="224"/>
      <c r="C113" s="225"/>
      <c r="D113" s="226" t="s">
        <v>128</v>
      </c>
      <c r="E113" s="227" t="s">
        <v>21</v>
      </c>
      <c r="F113" s="228" t="s">
        <v>153</v>
      </c>
      <c r="G113" s="225"/>
      <c r="H113" s="229">
        <v>80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128</v>
      </c>
      <c r="AU113" s="235" t="s">
        <v>83</v>
      </c>
      <c r="AV113" s="13" t="s">
        <v>83</v>
      </c>
      <c r="AW113" s="13" t="s">
        <v>34</v>
      </c>
      <c r="AX113" s="13" t="s">
        <v>73</v>
      </c>
      <c r="AY113" s="235" t="s">
        <v>117</v>
      </c>
    </row>
    <row r="114" s="15" customFormat="1">
      <c r="A114" s="15"/>
      <c r="B114" s="247"/>
      <c r="C114" s="248"/>
      <c r="D114" s="226" t="s">
        <v>128</v>
      </c>
      <c r="E114" s="249" t="s">
        <v>21</v>
      </c>
      <c r="F114" s="250" t="s">
        <v>142</v>
      </c>
      <c r="G114" s="248"/>
      <c r="H114" s="249" t="s">
        <v>21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128</v>
      </c>
      <c r="AU114" s="256" t="s">
        <v>83</v>
      </c>
      <c r="AV114" s="15" t="s">
        <v>81</v>
      </c>
      <c r="AW114" s="15" t="s">
        <v>34</v>
      </c>
      <c r="AX114" s="15" t="s">
        <v>73</v>
      </c>
      <c r="AY114" s="256" t="s">
        <v>117</v>
      </c>
    </row>
    <row r="115" s="13" customFormat="1">
      <c r="A115" s="13"/>
      <c r="B115" s="224"/>
      <c r="C115" s="225"/>
      <c r="D115" s="226" t="s">
        <v>128</v>
      </c>
      <c r="E115" s="227" t="s">
        <v>21</v>
      </c>
      <c r="F115" s="228" t="s">
        <v>154</v>
      </c>
      <c r="G115" s="225"/>
      <c r="H115" s="229">
        <v>80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128</v>
      </c>
      <c r="AU115" s="235" t="s">
        <v>83</v>
      </c>
      <c r="AV115" s="13" t="s">
        <v>83</v>
      </c>
      <c r="AW115" s="13" t="s">
        <v>34</v>
      </c>
      <c r="AX115" s="13" t="s">
        <v>73</v>
      </c>
      <c r="AY115" s="235" t="s">
        <v>117</v>
      </c>
    </row>
    <row r="116" s="13" customFormat="1">
      <c r="A116" s="13"/>
      <c r="B116" s="224"/>
      <c r="C116" s="225"/>
      <c r="D116" s="226" t="s">
        <v>128</v>
      </c>
      <c r="E116" s="227" t="s">
        <v>21</v>
      </c>
      <c r="F116" s="228" t="s">
        <v>155</v>
      </c>
      <c r="G116" s="225"/>
      <c r="H116" s="229">
        <v>80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128</v>
      </c>
      <c r="AU116" s="235" t="s">
        <v>83</v>
      </c>
      <c r="AV116" s="13" t="s">
        <v>83</v>
      </c>
      <c r="AW116" s="13" t="s">
        <v>34</v>
      </c>
      <c r="AX116" s="13" t="s">
        <v>73</v>
      </c>
      <c r="AY116" s="235" t="s">
        <v>117</v>
      </c>
    </row>
    <row r="117" s="14" customFormat="1">
      <c r="A117" s="14"/>
      <c r="B117" s="236"/>
      <c r="C117" s="237"/>
      <c r="D117" s="226" t="s">
        <v>128</v>
      </c>
      <c r="E117" s="238" t="s">
        <v>21</v>
      </c>
      <c r="F117" s="239" t="s">
        <v>131</v>
      </c>
      <c r="G117" s="237"/>
      <c r="H117" s="240">
        <v>14500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128</v>
      </c>
      <c r="AU117" s="246" t="s">
        <v>83</v>
      </c>
      <c r="AV117" s="14" t="s">
        <v>124</v>
      </c>
      <c r="AW117" s="14" t="s">
        <v>34</v>
      </c>
      <c r="AX117" s="14" t="s">
        <v>81</v>
      </c>
      <c r="AY117" s="246" t="s">
        <v>117</v>
      </c>
    </row>
    <row r="118" s="12" customFormat="1" ht="22.8" customHeight="1">
      <c r="A118" s="12"/>
      <c r="B118" s="190"/>
      <c r="C118" s="191"/>
      <c r="D118" s="192" t="s">
        <v>72</v>
      </c>
      <c r="E118" s="204" t="s">
        <v>156</v>
      </c>
      <c r="F118" s="204" t="s">
        <v>157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SUM(P119:P195)</f>
        <v>0</v>
      </c>
      <c r="Q118" s="198"/>
      <c r="R118" s="199">
        <f>SUM(R119:R195)</f>
        <v>32.219000000000001</v>
      </c>
      <c r="S118" s="198"/>
      <c r="T118" s="200">
        <f>SUM(T119:T195)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81</v>
      </c>
      <c r="AT118" s="202" t="s">
        <v>72</v>
      </c>
      <c r="AU118" s="202" t="s">
        <v>81</v>
      </c>
      <c r="AY118" s="201" t="s">
        <v>117</v>
      </c>
      <c r="BK118" s="203">
        <f>SUM(BK119:BK195)</f>
        <v>0</v>
      </c>
    </row>
    <row r="119" s="2" customFormat="1" ht="24.15" customHeight="1">
      <c r="A119" s="40"/>
      <c r="B119" s="41"/>
      <c r="C119" s="206" t="s">
        <v>124</v>
      </c>
      <c r="D119" s="206" t="s">
        <v>119</v>
      </c>
      <c r="E119" s="207" t="s">
        <v>158</v>
      </c>
      <c r="F119" s="208" t="s">
        <v>159</v>
      </c>
      <c r="G119" s="209" t="s">
        <v>122</v>
      </c>
      <c r="H119" s="210">
        <v>66</v>
      </c>
      <c r="I119" s="211"/>
      <c r="J119" s="212">
        <f>ROUND(I119*H119,2)</f>
        <v>0</v>
      </c>
      <c r="K119" s="208" t="s">
        <v>123</v>
      </c>
      <c r="L119" s="46"/>
      <c r="M119" s="213" t="s">
        <v>21</v>
      </c>
      <c r="N119" s="214" t="s">
        <v>44</v>
      </c>
      <c r="O119" s="86"/>
      <c r="P119" s="215">
        <f>O119*H119</f>
        <v>0</v>
      </c>
      <c r="Q119" s="215">
        <v>0.216</v>
      </c>
      <c r="R119" s="215">
        <f>Q119*H119</f>
        <v>14.256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124</v>
      </c>
      <c r="AT119" s="217" t="s">
        <v>119</v>
      </c>
      <c r="AU119" s="217" t="s">
        <v>83</v>
      </c>
      <c r="AY119" s="19" t="s">
        <v>117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124</v>
      </c>
      <c r="BM119" s="217" t="s">
        <v>160</v>
      </c>
    </row>
    <row r="120" s="2" customFormat="1">
      <c r="A120" s="40"/>
      <c r="B120" s="41"/>
      <c r="C120" s="42"/>
      <c r="D120" s="219" t="s">
        <v>126</v>
      </c>
      <c r="E120" s="42"/>
      <c r="F120" s="220" t="s">
        <v>161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126</v>
      </c>
      <c r="AU120" s="19" t="s">
        <v>83</v>
      </c>
    </row>
    <row r="121" s="15" customFormat="1">
      <c r="A121" s="15"/>
      <c r="B121" s="247"/>
      <c r="C121" s="248"/>
      <c r="D121" s="226" t="s">
        <v>128</v>
      </c>
      <c r="E121" s="249" t="s">
        <v>21</v>
      </c>
      <c r="F121" s="250" t="s">
        <v>162</v>
      </c>
      <c r="G121" s="248"/>
      <c r="H121" s="249" t="s">
        <v>21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128</v>
      </c>
      <c r="AU121" s="256" t="s">
        <v>83</v>
      </c>
      <c r="AV121" s="15" t="s">
        <v>81</v>
      </c>
      <c r="AW121" s="15" t="s">
        <v>34</v>
      </c>
      <c r="AX121" s="15" t="s">
        <v>73</v>
      </c>
      <c r="AY121" s="256" t="s">
        <v>117</v>
      </c>
    </row>
    <row r="122" s="13" customFormat="1">
      <c r="A122" s="13"/>
      <c r="B122" s="224"/>
      <c r="C122" s="225"/>
      <c r="D122" s="226" t="s">
        <v>128</v>
      </c>
      <c r="E122" s="227" t="s">
        <v>21</v>
      </c>
      <c r="F122" s="228" t="s">
        <v>163</v>
      </c>
      <c r="G122" s="225"/>
      <c r="H122" s="229">
        <v>13.5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128</v>
      </c>
      <c r="AU122" s="235" t="s">
        <v>83</v>
      </c>
      <c r="AV122" s="13" t="s">
        <v>83</v>
      </c>
      <c r="AW122" s="13" t="s">
        <v>34</v>
      </c>
      <c r="AX122" s="13" t="s">
        <v>73</v>
      </c>
      <c r="AY122" s="235" t="s">
        <v>117</v>
      </c>
    </row>
    <row r="123" s="13" customFormat="1">
      <c r="A123" s="13"/>
      <c r="B123" s="224"/>
      <c r="C123" s="225"/>
      <c r="D123" s="226" t="s">
        <v>128</v>
      </c>
      <c r="E123" s="227" t="s">
        <v>21</v>
      </c>
      <c r="F123" s="228" t="s">
        <v>164</v>
      </c>
      <c r="G123" s="225"/>
      <c r="H123" s="229">
        <v>52.5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128</v>
      </c>
      <c r="AU123" s="235" t="s">
        <v>83</v>
      </c>
      <c r="AV123" s="13" t="s">
        <v>83</v>
      </c>
      <c r="AW123" s="13" t="s">
        <v>34</v>
      </c>
      <c r="AX123" s="13" t="s">
        <v>73</v>
      </c>
      <c r="AY123" s="235" t="s">
        <v>117</v>
      </c>
    </row>
    <row r="124" s="14" customFormat="1">
      <c r="A124" s="14"/>
      <c r="B124" s="236"/>
      <c r="C124" s="237"/>
      <c r="D124" s="226" t="s">
        <v>128</v>
      </c>
      <c r="E124" s="238" t="s">
        <v>21</v>
      </c>
      <c r="F124" s="239" t="s">
        <v>131</v>
      </c>
      <c r="G124" s="237"/>
      <c r="H124" s="240">
        <v>66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128</v>
      </c>
      <c r="AU124" s="246" t="s">
        <v>83</v>
      </c>
      <c r="AV124" s="14" t="s">
        <v>124</v>
      </c>
      <c r="AW124" s="14" t="s">
        <v>34</v>
      </c>
      <c r="AX124" s="14" t="s">
        <v>81</v>
      </c>
      <c r="AY124" s="246" t="s">
        <v>117</v>
      </c>
    </row>
    <row r="125" s="2" customFormat="1" ht="24.15" customHeight="1">
      <c r="A125" s="40"/>
      <c r="B125" s="41"/>
      <c r="C125" s="206" t="s">
        <v>156</v>
      </c>
      <c r="D125" s="206" t="s">
        <v>119</v>
      </c>
      <c r="E125" s="207" t="s">
        <v>165</v>
      </c>
      <c r="F125" s="208" t="s">
        <v>166</v>
      </c>
      <c r="G125" s="209" t="s">
        <v>122</v>
      </c>
      <c r="H125" s="210">
        <v>115</v>
      </c>
      <c r="I125" s="211"/>
      <c r="J125" s="212">
        <f>ROUND(I125*H125,2)</f>
        <v>0</v>
      </c>
      <c r="K125" s="208" t="s">
        <v>123</v>
      </c>
      <c r="L125" s="46"/>
      <c r="M125" s="213" t="s">
        <v>21</v>
      </c>
      <c r="N125" s="214" t="s">
        <v>44</v>
      </c>
      <c r="O125" s="86"/>
      <c r="P125" s="215">
        <f>O125*H125</f>
        <v>0</v>
      </c>
      <c r="Q125" s="215">
        <v>0.15620000000000001</v>
      </c>
      <c r="R125" s="215">
        <f>Q125*H125</f>
        <v>17.963000000000001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124</v>
      </c>
      <c r="AT125" s="217" t="s">
        <v>119</v>
      </c>
      <c r="AU125" s="217" t="s">
        <v>83</v>
      </c>
      <c r="AY125" s="19" t="s">
        <v>117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81</v>
      </c>
      <c r="BK125" s="218">
        <f>ROUND(I125*H125,2)</f>
        <v>0</v>
      </c>
      <c r="BL125" s="19" t="s">
        <v>124</v>
      </c>
      <c r="BM125" s="217" t="s">
        <v>167</v>
      </c>
    </row>
    <row r="126" s="2" customFormat="1">
      <c r="A126" s="40"/>
      <c r="B126" s="41"/>
      <c r="C126" s="42"/>
      <c r="D126" s="219" t="s">
        <v>126</v>
      </c>
      <c r="E126" s="42"/>
      <c r="F126" s="220" t="s">
        <v>168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126</v>
      </c>
      <c r="AU126" s="19" t="s">
        <v>83</v>
      </c>
    </row>
    <row r="127" s="15" customFormat="1">
      <c r="A127" s="15"/>
      <c r="B127" s="247"/>
      <c r="C127" s="248"/>
      <c r="D127" s="226" t="s">
        <v>128</v>
      </c>
      <c r="E127" s="249" t="s">
        <v>21</v>
      </c>
      <c r="F127" s="250" t="s">
        <v>169</v>
      </c>
      <c r="G127" s="248"/>
      <c r="H127" s="249" t="s">
        <v>21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128</v>
      </c>
      <c r="AU127" s="256" t="s">
        <v>83</v>
      </c>
      <c r="AV127" s="15" t="s">
        <v>81</v>
      </c>
      <c r="AW127" s="15" t="s">
        <v>34</v>
      </c>
      <c r="AX127" s="15" t="s">
        <v>73</v>
      </c>
      <c r="AY127" s="256" t="s">
        <v>117</v>
      </c>
    </row>
    <row r="128" s="13" customFormat="1">
      <c r="A128" s="13"/>
      <c r="B128" s="224"/>
      <c r="C128" s="225"/>
      <c r="D128" s="226" t="s">
        <v>128</v>
      </c>
      <c r="E128" s="227" t="s">
        <v>21</v>
      </c>
      <c r="F128" s="228" t="s">
        <v>170</v>
      </c>
      <c r="G128" s="225"/>
      <c r="H128" s="229">
        <v>115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128</v>
      </c>
      <c r="AU128" s="235" t="s">
        <v>83</v>
      </c>
      <c r="AV128" s="13" t="s">
        <v>83</v>
      </c>
      <c r="AW128" s="13" t="s">
        <v>34</v>
      </c>
      <c r="AX128" s="13" t="s">
        <v>81</v>
      </c>
      <c r="AY128" s="235" t="s">
        <v>117</v>
      </c>
    </row>
    <row r="129" s="15" customFormat="1">
      <c r="A129" s="15"/>
      <c r="B129" s="247"/>
      <c r="C129" s="248"/>
      <c r="D129" s="226" t="s">
        <v>128</v>
      </c>
      <c r="E129" s="249" t="s">
        <v>21</v>
      </c>
      <c r="F129" s="250" t="s">
        <v>171</v>
      </c>
      <c r="G129" s="248"/>
      <c r="H129" s="249" t="s">
        <v>21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128</v>
      </c>
      <c r="AU129" s="256" t="s">
        <v>83</v>
      </c>
      <c r="AV129" s="15" t="s">
        <v>81</v>
      </c>
      <c r="AW129" s="15" t="s">
        <v>34</v>
      </c>
      <c r="AX129" s="15" t="s">
        <v>73</v>
      </c>
      <c r="AY129" s="256" t="s">
        <v>117</v>
      </c>
    </row>
    <row r="130" s="2" customFormat="1" ht="16.5" customHeight="1">
      <c r="A130" s="40"/>
      <c r="B130" s="41"/>
      <c r="C130" s="206" t="s">
        <v>172</v>
      </c>
      <c r="D130" s="206" t="s">
        <v>119</v>
      </c>
      <c r="E130" s="207" t="s">
        <v>173</v>
      </c>
      <c r="F130" s="208" t="s">
        <v>174</v>
      </c>
      <c r="G130" s="209" t="s">
        <v>122</v>
      </c>
      <c r="H130" s="210">
        <v>3625</v>
      </c>
      <c r="I130" s="211"/>
      <c r="J130" s="212">
        <f>ROUND(I130*H130,2)</f>
        <v>0</v>
      </c>
      <c r="K130" s="208" t="s">
        <v>123</v>
      </c>
      <c r="L130" s="46"/>
      <c r="M130" s="213" t="s">
        <v>21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124</v>
      </c>
      <c r="AT130" s="217" t="s">
        <v>119</v>
      </c>
      <c r="AU130" s="217" t="s">
        <v>83</v>
      </c>
      <c r="AY130" s="19" t="s">
        <v>117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124</v>
      </c>
      <c r="BM130" s="217" t="s">
        <v>175</v>
      </c>
    </row>
    <row r="131" s="2" customFormat="1">
      <c r="A131" s="40"/>
      <c r="B131" s="41"/>
      <c r="C131" s="42"/>
      <c r="D131" s="219" t="s">
        <v>126</v>
      </c>
      <c r="E131" s="42"/>
      <c r="F131" s="220" t="s">
        <v>176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126</v>
      </c>
      <c r="AU131" s="19" t="s">
        <v>83</v>
      </c>
    </row>
    <row r="132" s="15" customFormat="1">
      <c r="A132" s="15"/>
      <c r="B132" s="247"/>
      <c r="C132" s="248"/>
      <c r="D132" s="226" t="s">
        <v>128</v>
      </c>
      <c r="E132" s="249" t="s">
        <v>21</v>
      </c>
      <c r="F132" s="250" t="s">
        <v>137</v>
      </c>
      <c r="G132" s="248"/>
      <c r="H132" s="249" t="s">
        <v>21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128</v>
      </c>
      <c r="AU132" s="256" t="s">
        <v>83</v>
      </c>
      <c r="AV132" s="15" t="s">
        <v>81</v>
      </c>
      <c r="AW132" s="15" t="s">
        <v>34</v>
      </c>
      <c r="AX132" s="15" t="s">
        <v>73</v>
      </c>
      <c r="AY132" s="256" t="s">
        <v>117</v>
      </c>
    </row>
    <row r="133" s="13" customFormat="1">
      <c r="A133" s="13"/>
      <c r="B133" s="224"/>
      <c r="C133" s="225"/>
      <c r="D133" s="226" t="s">
        <v>128</v>
      </c>
      <c r="E133" s="227" t="s">
        <v>21</v>
      </c>
      <c r="F133" s="228" t="s">
        <v>138</v>
      </c>
      <c r="G133" s="225"/>
      <c r="H133" s="229">
        <v>3530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128</v>
      </c>
      <c r="AU133" s="235" t="s">
        <v>83</v>
      </c>
      <c r="AV133" s="13" t="s">
        <v>83</v>
      </c>
      <c r="AW133" s="13" t="s">
        <v>34</v>
      </c>
      <c r="AX133" s="13" t="s">
        <v>73</v>
      </c>
      <c r="AY133" s="235" t="s">
        <v>117</v>
      </c>
    </row>
    <row r="134" s="15" customFormat="1">
      <c r="A134" s="15"/>
      <c r="B134" s="247"/>
      <c r="C134" s="248"/>
      <c r="D134" s="226" t="s">
        <v>128</v>
      </c>
      <c r="E134" s="249" t="s">
        <v>21</v>
      </c>
      <c r="F134" s="250" t="s">
        <v>139</v>
      </c>
      <c r="G134" s="248"/>
      <c r="H134" s="249" t="s">
        <v>21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128</v>
      </c>
      <c r="AU134" s="256" t="s">
        <v>83</v>
      </c>
      <c r="AV134" s="15" t="s">
        <v>81</v>
      </c>
      <c r="AW134" s="15" t="s">
        <v>34</v>
      </c>
      <c r="AX134" s="15" t="s">
        <v>73</v>
      </c>
      <c r="AY134" s="256" t="s">
        <v>117</v>
      </c>
    </row>
    <row r="135" s="13" customFormat="1">
      <c r="A135" s="13"/>
      <c r="B135" s="224"/>
      <c r="C135" s="225"/>
      <c r="D135" s="226" t="s">
        <v>128</v>
      </c>
      <c r="E135" s="227" t="s">
        <v>21</v>
      </c>
      <c r="F135" s="228" t="s">
        <v>140</v>
      </c>
      <c r="G135" s="225"/>
      <c r="H135" s="229">
        <v>35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128</v>
      </c>
      <c r="AU135" s="235" t="s">
        <v>83</v>
      </c>
      <c r="AV135" s="13" t="s">
        <v>83</v>
      </c>
      <c r="AW135" s="13" t="s">
        <v>34</v>
      </c>
      <c r="AX135" s="13" t="s">
        <v>73</v>
      </c>
      <c r="AY135" s="235" t="s">
        <v>117</v>
      </c>
    </row>
    <row r="136" s="13" customFormat="1">
      <c r="A136" s="13"/>
      <c r="B136" s="224"/>
      <c r="C136" s="225"/>
      <c r="D136" s="226" t="s">
        <v>128</v>
      </c>
      <c r="E136" s="227" t="s">
        <v>21</v>
      </c>
      <c r="F136" s="228" t="s">
        <v>141</v>
      </c>
      <c r="G136" s="225"/>
      <c r="H136" s="229">
        <v>20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128</v>
      </c>
      <c r="AU136" s="235" t="s">
        <v>83</v>
      </c>
      <c r="AV136" s="13" t="s">
        <v>83</v>
      </c>
      <c r="AW136" s="13" t="s">
        <v>34</v>
      </c>
      <c r="AX136" s="13" t="s">
        <v>73</v>
      </c>
      <c r="AY136" s="235" t="s">
        <v>117</v>
      </c>
    </row>
    <row r="137" s="15" customFormat="1">
      <c r="A137" s="15"/>
      <c r="B137" s="247"/>
      <c r="C137" s="248"/>
      <c r="D137" s="226" t="s">
        <v>128</v>
      </c>
      <c r="E137" s="249" t="s">
        <v>21</v>
      </c>
      <c r="F137" s="250" t="s">
        <v>142</v>
      </c>
      <c r="G137" s="248"/>
      <c r="H137" s="249" t="s">
        <v>21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128</v>
      </c>
      <c r="AU137" s="256" t="s">
        <v>83</v>
      </c>
      <c r="AV137" s="15" t="s">
        <v>81</v>
      </c>
      <c r="AW137" s="15" t="s">
        <v>34</v>
      </c>
      <c r="AX137" s="15" t="s">
        <v>73</v>
      </c>
      <c r="AY137" s="256" t="s">
        <v>117</v>
      </c>
    </row>
    <row r="138" s="13" customFormat="1">
      <c r="A138" s="13"/>
      <c r="B138" s="224"/>
      <c r="C138" s="225"/>
      <c r="D138" s="226" t="s">
        <v>128</v>
      </c>
      <c r="E138" s="227" t="s">
        <v>21</v>
      </c>
      <c r="F138" s="228" t="s">
        <v>143</v>
      </c>
      <c r="G138" s="225"/>
      <c r="H138" s="229">
        <v>20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128</v>
      </c>
      <c r="AU138" s="235" t="s">
        <v>83</v>
      </c>
      <c r="AV138" s="13" t="s">
        <v>83</v>
      </c>
      <c r="AW138" s="13" t="s">
        <v>34</v>
      </c>
      <c r="AX138" s="13" t="s">
        <v>73</v>
      </c>
      <c r="AY138" s="235" t="s">
        <v>117</v>
      </c>
    </row>
    <row r="139" s="13" customFormat="1">
      <c r="A139" s="13"/>
      <c r="B139" s="224"/>
      <c r="C139" s="225"/>
      <c r="D139" s="226" t="s">
        <v>128</v>
      </c>
      <c r="E139" s="227" t="s">
        <v>21</v>
      </c>
      <c r="F139" s="228" t="s">
        <v>144</v>
      </c>
      <c r="G139" s="225"/>
      <c r="H139" s="229">
        <v>20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128</v>
      </c>
      <c r="AU139" s="235" t="s">
        <v>83</v>
      </c>
      <c r="AV139" s="13" t="s">
        <v>83</v>
      </c>
      <c r="AW139" s="13" t="s">
        <v>34</v>
      </c>
      <c r="AX139" s="13" t="s">
        <v>73</v>
      </c>
      <c r="AY139" s="235" t="s">
        <v>117</v>
      </c>
    </row>
    <row r="140" s="14" customFormat="1">
      <c r="A140" s="14"/>
      <c r="B140" s="236"/>
      <c r="C140" s="237"/>
      <c r="D140" s="226" t="s">
        <v>128</v>
      </c>
      <c r="E140" s="238" t="s">
        <v>21</v>
      </c>
      <c r="F140" s="239" t="s">
        <v>131</v>
      </c>
      <c r="G140" s="237"/>
      <c r="H140" s="240">
        <v>3625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128</v>
      </c>
      <c r="AU140" s="246" t="s">
        <v>83</v>
      </c>
      <c r="AV140" s="14" t="s">
        <v>124</v>
      </c>
      <c r="AW140" s="14" t="s">
        <v>34</v>
      </c>
      <c r="AX140" s="14" t="s">
        <v>81</v>
      </c>
      <c r="AY140" s="246" t="s">
        <v>117</v>
      </c>
    </row>
    <row r="141" s="2" customFormat="1" ht="16.5" customHeight="1">
      <c r="A141" s="40"/>
      <c r="B141" s="41"/>
      <c r="C141" s="206" t="s">
        <v>177</v>
      </c>
      <c r="D141" s="206" t="s">
        <v>119</v>
      </c>
      <c r="E141" s="207" t="s">
        <v>178</v>
      </c>
      <c r="F141" s="208" t="s">
        <v>179</v>
      </c>
      <c r="G141" s="209" t="s">
        <v>122</v>
      </c>
      <c r="H141" s="210">
        <v>3625</v>
      </c>
      <c r="I141" s="211"/>
      <c r="J141" s="212">
        <f>ROUND(I141*H141,2)</f>
        <v>0</v>
      </c>
      <c r="K141" s="208" t="s">
        <v>123</v>
      </c>
      <c r="L141" s="46"/>
      <c r="M141" s="213" t="s">
        <v>21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124</v>
      </c>
      <c r="AT141" s="217" t="s">
        <v>119</v>
      </c>
      <c r="AU141" s="217" t="s">
        <v>83</v>
      </c>
      <c r="AY141" s="19" t="s">
        <v>117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124</v>
      </c>
      <c r="BM141" s="217" t="s">
        <v>180</v>
      </c>
    </row>
    <row r="142" s="2" customFormat="1">
      <c r="A142" s="40"/>
      <c r="B142" s="41"/>
      <c r="C142" s="42"/>
      <c r="D142" s="219" t="s">
        <v>126</v>
      </c>
      <c r="E142" s="42"/>
      <c r="F142" s="220" t="s">
        <v>181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126</v>
      </c>
      <c r="AU142" s="19" t="s">
        <v>83</v>
      </c>
    </row>
    <row r="143" s="15" customFormat="1">
      <c r="A143" s="15"/>
      <c r="B143" s="247"/>
      <c r="C143" s="248"/>
      <c r="D143" s="226" t="s">
        <v>128</v>
      </c>
      <c r="E143" s="249" t="s">
        <v>21</v>
      </c>
      <c r="F143" s="250" t="s">
        <v>137</v>
      </c>
      <c r="G143" s="248"/>
      <c r="H143" s="249" t="s">
        <v>21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128</v>
      </c>
      <c r="AU143" s="256" t="s">
        <v>83</v>
      </c>
      <c r="AV143" s="15" t="s">
        <v>81</v>
      </c>
      <c r="AW143" s="15" t="s">
        <v>34</v>
      </c>
      <c r="AX143" s="15" t="s">
        <v>73</v>
      </c>
      <c r="AY143" s="256" t="s">
        <v>117</v>
      </c>
    </row>
    <row r="144" s="13" customFormat="1">
      <c r="A144" s="13"/>
      <c r="B144" s="224"/>
      <c r="C144" s="225"/>
      <c r="D144" s="226" t="s">
        <v>128</v>
      </c>
      <c r="E144" s="227" t="s">
        <v>21</v>
      </c>
      <c r="F144" s="228" t="s">
        <v>138</v>
      </c>
      <c r="G144" s="225"/>
      <c r="H144" s="229">
        <v>3530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128</v>
      </c>
      <c r="AU144" s="235" t="s">
        <v>83</v>
      </c>
      <c r="AV144" s="13" t="s">
        <v>83</v>
      </c>
      <c r="AW144" s="13" t="s">
        <v>34</v>
      </c>
      <c r="AX144" s="13" t="s">
        <v>73</v>
      </c>
      <c r="AY144" s="235" t="s">
        <v>117</v>
      </c>
    </row>
    <row r="145" s="15" customFormat="1">
      <c r="A145" s="15"/>
      <c r="B145" s="247"/>
      <c r="C145" s="248"/>
      <c r="D145" s="226" t="s">
        <v>128</v>
      </c>
      <c r="E145" s="249" t="s">
        <v>21</v>
      </c>
      <c r="F145" s="250" t="s">
        <v>139</v>
      </c>
      <c r="G145" s="248"/>
      <c r="H145" s="249" t="s">
        <v>21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128</v>
      </c>
      <c r="AU145" s="256" t="s">
        <v>83</v>
      </c>
      <c r="AV145" s="15" t="s">
        <v>81</v>
      </c>
      <c r="AW145" s="15" t="s">
        <v>34</v>
      </c>
      <c r="AX145" s="15" t="s">
        <v>73</v>
      </c>
      <c r="AY145" s="256" t="s">
        <v>117</v>
      </c>
    </row>
    <row r="146" s="13" customFormat="1">
      <c r="A146" s="13"/>
      <c r="B146" s="224"/>
      <c r="C146" s="225"/>
      <c r="D146" s="226" t="s">
        <v>128</v>
      </c>
      <c r="E146" s="227" t="s">
        <v>21</v>
      </c>
      <c r="F146" s="228" t="s">
        <v>140</v>
      </c>
      <c r="G146" s="225"/>
      <c r="H146" s="229">
        <v>35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128</v>
      </c>
      <c r="AU146" s="235" t="s">
        <v>83</v>
      </c>
      <c r="AV146" s="13" t="s">
        <v>83</v>
      </c>
      <c r="AW146" s="13" t="s">
        <v>34</v>
      </c>
      <c r="AX146" s="13" t="s">
        <v>73</v>
      </c>
      <c r="AY146" s="235" t="s">
        <v>117</v>
      </c>
    </row>
    <row r="147" s="13" customFormat="1">
      <c r="A147" s="13"/>
      <c r="B147" s="224"/>
      <c r="C147" s="225"/>
      <c r="D147" s="226" t="s">
        <v>128</v>
      </c>
      <c r="E147" s="227" t="s">
        <v>21</v>
      </c>
      <c r="F147" s="228" t="s">
        <v>141</v>
      </c>
      <c r="G147" s="225"/>
      <c r="H147" s="229">
        <v>20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128</v>
      </c>
      <c r="AU147" s="235" t="s">
        <v>83</v>
      </c>
      <c r="AV147" s="13" t="s">
        <v>83</v>
      </c>
      <c r="AW147" s="13" t="s">
        <v>34</v>
      </c>
      <c r="AX147" s="13" t="s">
        <v>73</v>
      </c>
      <c r="AY147" s="235" t="s">
        <v>117</v>
      </c>
    </row>
    <row r="148" s="15" customFormat="1">
      <c r="A148" s="15"/>
      <c r="B148" s="247"/>
      <c r="C148" s="248"/>
      <c r="D148" s="226" t="s">
        <v>128</v>
      </c>
      <c r="E148" s="249" t="s">
        <v>21</v>
      </c>
      <c r="F148" s="250" t="s">
        <v>142</v>
      </c>
      <c r="G148" s="248"/>
      <c r="H148" s="249" t="s">
        <v>21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128</v>
      </c>
      <c r="AU148" s="256" t="s">
        <v>83</v>
      </c>
      <c r="AV148" s="15" t="s">
        <v>81</v>
      </c>
      <c r="AW148" s="15" t="s">
        <v>34</v>
      </c>
      <c r="AX148" s="15" t="s">
        <v>73</v>
      </c>
      <c r="AY148" s="256" t="s">
        <v>117</v>
      </c>
    </row>
    <row r="149" s="13" customFormat="1">
      <c r="A149" s="13"/>
      <c r="B149" s="224"/>
      <c r="C149" s="225"/>
      <c r="D149" s="226" t="s">
        <v>128</v>
      </c>
      <c r="E149" s="227" t="s">
        <v>21</v>
      </c>
      <c r="F149" s="228" t="s">
        <v>143</v>
      </c>
      <c r="G149" s="225"/>
      <c r="H149" s="229">
        <v>20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128</v>
      </c>
      <c r="AU149" s="235" t="s">
        <v>83</v>
      </c>
      <c r="AV149" s="13" t="s">
        <v>83</v>
      </c>
      <c r="AW149" s="13" t="s">
        <v>34</v>
      </c>
      <c r="AX149" s="13" t="s">
        <v>73</v>
      </c>
      <c r="AY149" s="235" t="s">
        <v>117</v>
      </c>
    </row>
    <row r="150" s="13" customFormat="1">
      <c r="A150" s="13"/>
      <c r="B150" s="224"/>
      <c r="C150" s="225"/>
      <c r="D150" s="226" t="s">
        <v>128</v>
      </c>
      <c r="E150" s="227" t="s">
        <v>21</v>
      </c>
      <c r="F150" s="228" t="s">
        <v>144</v>
      </c>
      <c r="G150" s="225"/>
      <c r="H150" s="229">
        <v>20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128</v>
      </c>
      <c r="AU150" s="235" t="s">
        <v>83</v>
      </c>
      <c r="AV150" s="13" t="s">
        <v>83</v>
      </c>
      <c r="AW150" s="13" t="s">
        <v>34</v>
      </c>
      <c r="AX150" s="13" t="s">
        <v>73</v>
      </c>
      <c r="AY150" s="235" t="s">
        <v>117</v>
      </c>
    </row>
    <row r="151" s="14" customFormat="1">
      <c r="A151" s="14"/>
      <c r="B151" s="236"/>
      <c r="C151" s="237"/>
      <c r="D151" s="226" t="s">
        <v>128</v>
      </c>
      <c r="E151" s="238" t="s">
        <v>21</v>
      </c>
      <c r="F151" s="239" t="s">
        <v>131</v>
      </c>
      <c r="G151" s="237"/>
      <c r="H151" s="240">
        <v>3625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128</v>
      </c>
      <c r="AU151" s="246" t="s">
        <v>83</v>
      </c>
      <c r="AV151" s="14" t="s">
        <v>124</v>
      </c>
      <c r="AW151" s="14" t="s">
        <v>34</v>
      </c>
      <c r="AX151" s="14" t="s">
        <v>81</v>
      </c>
      <c r="AY151" s="246" t="s">
        <v>117</v>
      </c>
    </row>
    <row r="152" s="2" customFormat="1" ht="16.5" customHeight="1">
      <c r="A152" s="40"/>
      <c r="B152" s="41"/>
      <c r="C152" s="206" t="s">
        <v>182</v>
      </c>
      <c r="D152" s="206" t="s">
        <v>119</v>
      </c>
      <c r="E152" s="207" t="s">
        <v>183</v>
      </c>
      <c r="F152" s="208" t="s">
        <v>184</v>
      </c>
      <c r="G152" s="209" t="s">
        <v>122</v>
      </c>
      <c r="H152" s="210">
        <v>3625</v>
      </c>
      <c r="I152" s="211"/>
      <c r="J152" s="212">
        <f>ROUND(I152*H152,2)</f>
        <v>0</v>
      </c>
      <c r="K152" s="208" t="s">
        <v>123</v>
      </c>
      <c r="L152" s="46"/>
      <c r="M152" s="213" t="s">
        <v>21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124</v>
      </c>
      <c r="AT152" s="217" t="s">
        <v>119</v>
      </c>
      <c r="AU152" s="217" t="s">
        <v>83</v>
      </c>
      <c r="AY152" s="19" t="s">
        <v>117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124</v>
      </c>
      <c r="BM152" s="217" t="s">
        <v>185</v>
      </c>
    </row>
    <row r="153" s="2" customFormat="1">
      <c r="A153" s="40"/>
      <c r="B153" s="41"/>
      <c r="C153" s="42"/>
      <c r="D153" s="219" t="s">
        <v>126</v>
      </c>
      <c r="E153" s="42"/>
      <c r="F153" s="220" t="s">
        <v>186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126</v>
      </c>
      <c r="AU153" s="19" t="s">
        <v>83</v>
      </c>
    </row>
    <row r="154" s="15" customFormat="1">
      <c r="A154" s="15"/>
      <c r="B154" s="247"/>
      <c r="C154" s="248"/>
      <c r="D154" s="226" t="s">
        <v>128</v>
      </c>
      <c r="E154" s="249" t="s">
        <v>21</v>
      </c>
      <c r="F154" s="250" t="s">
        <v>137</v>
      </c>
      <c r="G154" s="248"/>
      <c r="H154" s="249" t="s">
        <v>21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128</v>
      </c>
      <c r="AU154" s="256" t="s">
        <v>83</v>
      </c>
      <c r="AV154" s="15" t="s">
        <v>81</v>
      </c>
      <c r="AW154" s="15" t="s">
        <v>34</v>
      </c>
      <c r="AX154" s="15" t="s">
        <v>73</v>
      </c>
      <c r="AY154" s="256" t="s">
        <v>117</v>
      </c>
    </row>
    <row r="155" s="13" customFormat="1">
      <c r="A155" s="13"/>
      <c r="B155" s="224"/>
      <c r="C155" s="225"/>
      <c r="D155" s="226" t="s">
        <v>128</v>
      </c>
      <c r="E155" s="227" t="s">
        <v>21</v>
      </c>
      <c r="F155" s="228" t="s">
        <v>138</v>
      </c>
      <c r="G155" s="225"/>
      <c r="H155" s="229">
        <v>3530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128</v>
      </c>
      <c r="AU155" s="235" t="s">
        <v>83</v>
      </c>
      <c r="AV155" s="13" t="s">
        <v>83</v>
      </c>
      <c r="AW155" s="13" t="s">
        <v>34</v>
      </c>
      <c r="AX155" s="13" t="s">
        <v>73</v>
      </c>
      <c r="AY155" s="235" t="s">
        <v>117</v>
      </c>
    </row>
    <row r="156" s="15" customFormat="1">
      <c r="A156" s="15"/>
      <c r="B156" s="247"/>
      <c r="C156" s="248"/>
      <c r="D156" s="226" t="s">
        <v>128</v>
      </c>
      <c r="E156" s="249" t="s">
        <v>21</v>
      </c>
      <c r="F156" s="250" t="s">
        <v>139</v>
      </c>
      <c r="G156" s="248"/>
      <c r="H156" s="249" t="s">
        <v>21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128</v>
      </c>
      <c r="AU156" s="256" t="s">
        <v>83</v>
      </c>
      <c r="AV156" s="15" t="s">
        <v>81</v>
      </c>
      <c r="AW156" s="15" t="s">
        <v>34</v>
      </c>
      <c r="AX156" s="15" t="s">
        <v>73</v>
      </c>
      <c r="AY156" s="256" t="s">
        <v>117</v>
      </c>
    </row>
    <row r="157" s="13" customFormat="1">
      <c r="A157" s="13"/>
      <c r="B157" s="224"/>
      <c r="C157" s="225"/>
      <c r="D157" s="226" t="s">
        <v>128</v>
      </c>
      <c r="E157" s="227" t="s">
        <v>21</v>
      </c>
      <c r="F157" s="228" t="s">
        <v>140</v>
      </c>
      <c r="G157" s="225"/>
      <c r="H157" s="229">
        <v>35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128</v>
      </c>
      <c r="AU157" s="235" t="s">
        <v>83</v>
      </c>
      <c r="AV157" s="13" t="s">
        <v>83</v>
      </c>
      <c r="AW157" s="13" t="s">
        <v>34</v>
      </c>
      <c r="AX157" s="13" t="s">
        <v>73</v>
      </c>
      <c r="AY157" s="235" t="s">
        <v>117</v>
      </c>
    </row>
    <row r="158" s="13" customFormat="1">
      <c r="A158" s="13"/>
      <c r="B158" s="224"/>
      <c r="C158" s="225"/>
      <c r="D158" s="226" t="s">
        <v>128</v>
      </c>
      <c r="E158" s="227" t="s">
        <v>21</v>
      </c>
      <c r="F158" s="228" t="s">
        <v>141</v>
      </c>
      <c r="G158" s="225"/>
      <c r="H158" s="229">
        <v>20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128</v>
      </c>
      <c r="AU158" s="235" t="s">
        <v>83</v>
      </c>
      <c r="AV158" s="13" t="s">
        <v>83</v>
      </c>
      <c r="AW158" s="13" t="s">
        <v>34</v>
      </c>
      <c r="AX158" s="13" t="s">
        <v>73</v>
      </c>
      <c r="AY158" s="235" t="s">
        <v>117</v>
      </c>
    </row>
    <row r="159" s="15" customFormat="1">
      <c r="A159" s="15"/>
      <c r="B159" s="247"/>
      <c r="C159" s="248"/>
      <c r="D159" s="226" t="s">
        <v>128</v>
      </c>
      <c r="E159" s="249" t="s">
        <v>21</v>
      </c>
      <c r="F159" s="250" t="s">
        <v>142</v>
      </c>
      <c r="G159" s="248"/>
      <c r="H159" s="249" t="s">
        <v>21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128</v>
      </c>
      <c r="AU159" s="256" t="s">
        <v>83</v>
      </c>
      <c r="AV159" s="15" t="s">
        <v>81</v>
      </c>
      <c r="AW159" s="15" t="s">
        <v>34</v>
      </c>
      <c r="AX159" s="15" t="s">
        <v>73</v>
      </c>
      <c r="AY159" s="256" t="s">
        <v>117</v>
      </c>
    </row>
    <row r="160" s="13" customFormat="1">
      <c r="A160" s="13"/>
      <c r="B160" s="224"/>
      <c r="C160" s="225"/>
      <c r="D160" s="226" t="s">
        <v>128</v>
      </c>
      <c r="E160" s="227" t="s">
        <v>21</v>
      </c>
      <c r="F160" s="228" t="s">
        <v>143</v>
      </c>
      <c r="G160" s="225"/>
      <c r="H160" s="229">
        <v>20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128</v>
      </c>
      <c r="AU160" s="235" t="s">
        <v>83</v>
      </c>
      <c r="AV160" s="13" t="s">
        <v>83</v>
      </c>
      <c r="AW160" s="13" t="s">
        <v>34</v>
      </c>
      <c r="AX160" s="13" t="s">
        <v>73</v>
      </c>
      <c r="AY160" s="235" t="s">
        <v>117</v>
      </c>
    </row>
    <row r="161" s="13" customFormat="1">
      <c r="A161" s="13"/>
      <c r="B161" s="224"/>
      <c r="C161" s="225"/>
      <c r="D161" s="226" t="s">
        <v>128</v>
      </c>
      <c r="E161" s="227" t="s">
        <v>21</v>
      </c>
      <c r="F161" s="228" t="s">
        <v>144</v>
      </c>
      <c r="G161" s="225"/>
      <c r="H161" s="229">
        <v>20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128</v>
      </c>
      <c r="AU161" s="235" t="s">
        <v>83</v>
      </c>
      <c r="AV161" s="13" t="s">
        <v>83</v>
      </c>
      <c r="AW161" s="13" t="s">
        <v>34</v>
      </c>
      <c r="AX161" s="13" t="s">
        <v>73</v>
      </c>
      <c r="AY161" s="235" t="s">
        <v>117</v>
      </c>
    </row>
    <row r="162" s="14" customFormat="1">
      <c r="A162" s="14"/>
      <c r="B162" s="236"/>
      <c r="C162" s="237"/>
      <c r="D162" s="226" t="s">
        <v>128</v>
      </c>
      <c r="E162" s="238" t="s">
        <v>21</v>
      </c>
      <c r="F162" s="239" t="s">
        <v>131</v>
      </c>
      <c r="G162" s="237"/>
      <c r="H162" s="240">
        <v>3625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128</v>
      </c>
      <c r="AU162" s="246" t="s">
        <v>83</v>
      </c>
      <c r="AV162" s="14" t="s">
        <v>124</v>
      </c>
      <c r="AW162" s="14" t="s">
        <v>34</v>
      </c>
      <c r="AX162" s="14" t="s">
        <v>81</v>
      </c>
      <c r="AY162" s="246" t="s">
        <v>117</v>
      </c>
    </row>
    <row r="163" s="2" customFormat="1" ht="24.15" customHeight="1">
      <c r="A163" s="40"/>
      <c r="B163" s="41"/>
      <c r="C163" s="206" t="s">
        <v>187</v>
      </c>
      <c r="D163" s="206" t="s">
        <v>119</v>
      </c>
      <c r="E163" s="207" t="s">
        <v>188</v>
      </c>
      <c r="F163" s="208" t="s">
        <v>189</v>
      </c>
      <c r="G163" s="209" t="s">
        <v>122</v>
      </c>
      <c r="H163" s="210">
        <v>3625</v>
      </c>
      <c r="I163" s="211"/>
      <c r="J163" s="212">
        <f>ROUND(I163*H163,2)</f>
        <v>0</v>
      </c>
      <c r="K163" s="208" t="s">
        <v>123</v>
      </c>
      <c r="L163" s="46"/>
      <c r="M163" s="213" t="s">
        <v>21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124</v>
      </c>
      <c r="AT163" s="217" t="s">
        <v>119</v>
      </c>
      <c r="AU163" s="217" t="s">
        <v>83</v>
      </c>
      <c r="AY163" s="19" t="s">
        <v>117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124</v>
      </c>
      <c r="BM163" s="217" t="s">
        <v>190</v>
      </c>
    </row>
    <row r="164" s="2" customFormat="1">
      <c r="A164" s="40"/>
      <c r="B164" s="41"/>
      <c r="C164" s="42"/>
      <c r="D164" s="219" t="s">
        <v>126</v>
      </c>
      <c r="E164" s="42"/>
      <c r="F164" s="220" t="s">
        <v>191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126</v>
      </c>
      <c r="AU164" s="19" t="s">
        <v>83</v>
      </c>
    </row>
    <row r="165" s="15" customFormat="1">
      <c r="A165" s="15"/>
      <c r="B165" s="247"/>
      <c r="C165" s="248"/>
      <c r="D165" s="226" t="s">
        <v>128</v>
      </c>
      <c r="E165" s="249" t="s">
        <v>21</v>
      </c>
      <c r="F165" s="250" t="s">
        <v>137</v>
      </c>
      <c r="G165" s="248"/>
      <c r="H165" s="249" t="s">
        <v>21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128</v>
      </c>
      <c r="AU165" s="256" t="s">
        <v>83</v>
      </c>
      <c r="AV165" s="15" t="s">
        <v>81</v>
      </c>
      <c r="AW165" s="15" t="s">
        <v>34</v>
      </c>
      <c r="AX165" s="15" t="s">
        <v>73</v>
      </c>
      <c r="AY165" s="256" t="s">
        <v>117</v>
      </c>
    </row>
    <row r="166" s="13" customFormat="1">
      <c r="A166" s="13"/>
      <c r="B166" s="224"/>
      <c r="C166" s="225"/>
      <c r="D166" s="226" t="s">
        <v>128</v>
      </c>
      <c r="E166" s="227" t="s">
        <v>21</v>
      </c>
      <c r="F166" s="228" t="s">
        <v>138</v>
      </c>
      <c r="G166" s="225"/>
      <c r="H166" s="229">
        <v>3530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128</v>
      </c>
      <c r="AU166" s="235" t="s">
        <v>83</v>
      </c>
      <c r="AV166" s="13" t="s">
        <v>83</v>
      </c>
      <c r="AW166" s="13" t="s">
        <v>34</v>
      </c>
      <c r="AX166" s="13" t="s">
        <v>73</v>
      </c>
      <c r="AY166" s="235" t="s">
        <v>117</v>
      </c>
    </row>
    <row r="167" s="15" customFormat="1">
      <c r="A167" s="15"/>
      <c r="B167" s="247"/>
      <c r="C167" s="248"/>
      <c r="D167" s="226" t="s">
        <v>128</v>
      </c>
      <c r="E167" s="249" t="s">
        <v>21</v>
      </c>
      <c r="F167" s="250" t="s">
        <v>139</v>
      </c>
      <c r="G167" s="248"/>
      <c r="H167" s="249" t="s">
        <v>21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128</v>
      </c>
      <c r="AU167" s="256" t="s">
        <v>83</v>
      </c>
      <c r="AV167" s="15" t="s">
        <v>81</v>
      </c>
      <c r="AW167" s="15" t="s">
        <v>34</v>
      </c>
      <c r="AX167" s="15" t="s">
        <v>73</v>
      </c>
      <c r="AY167" s="256" t="s">
        <v>117</v>
      </c>
    </row>
    <row r="168" s="13" customFormat="1">
      <c r="A168" s="13"/>
      <c r="B168" s="224"/>
      <c r="C168" s="225"/>
      <c r="D168" s="226" t="s">
        <v>128</v>
      </c>
      <c r="E168" s="227" t="s">
        <v>21</v>
      </c>
      <c r="F168" s="228" t="s">
        <v>140</v>
      </c>
      <c r="G168" s="225"/>
      <c r="H168" s="229">
        <v>35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128</v>
      </c>
      <c r="AU168" s="235" t="s">
        <v>83</v>
      </c>
      <c r="AV168" s="13" t="s">
        <v>83</v>
      </c>
      <c r="AW168" s="13" t="s">
        <v>34</v>
      </c>
      <c r="AX168" s="13" t="s">
        <v>73</v>
      </c>
      <c r="AY168" s="235" t="s">
        <v>117</v>
      </c>
    </row>
    <row r="169" s="13" customFormat="1">
      <c r="A169" s="13"/>
      <c r="B169" s="224"/>
      <c r="C169" s="225"/>
      <c r="D169" s="226" t="s">
        <v>128</v>
      </c>
      <c r="E169" s="227" t="s">
        <v>21</v>
      </c>
      <c r="F169" s="228" t="s">
        <v>141</v>
      </c>
      <c r="G169" s="225"/>
      <c r="H169" s="229">
        <v>20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128</v>
      </c>
      <c r="AU169" s="235" t="s">
        <v>83</v>
      </c>
      <c r="AV169" s="13" t="s">
        <v>83</v>
      </c>
      <c r="AW169" s="13" t="s">
        <v>34</v>
      </c>
      <c r="AX169" s="13" t="s">
        <v>73</v>
      </c>
      <c r="AY169" s="235" t="s">
        <v>117</v>
      </c>
    </row>
    <row r="170" s="15" customFormat="1">
      <c r="A170" s="15"/>
      <c r="B170" s="247"/>
      <c r="C170" s="248"/>
      <c r="D170" s="226" t="s">
        <v>128</v>
      </c>
      <c r="E170" s="249" t="s">
        <v>21</v>
      </c>
      <c r="F170" s="250" t="s">
        <v>142</v>
      </c>
      <c r="G170" s="248"/>
      <c r="H170" s="249" t="s">
        <v>21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128</v>
      </c>
      <c r="AU170" s="256" t="s">
        <v>83</v>
      </c>
      <c r="AV170" s="15" t="s">
        <v>81</v>
      </c>
      <c r="AW170" s="15" t="s">
        <v>34</v>
      </c>
      <c r="AX170" s="15" t="s">
        <v>73</v>
      </c>
      <c r="AY170" s="256" t="s">
        <v>117</v>
      </c>
    </row>
    <row r="171" s="13" customFormat="1">
      <c r="A171" s="13"/>
      <c r="B171" s="224"/>
      <c r="C171" s="225"/>
      <c r="D171" s="226" t="s">
        <v>128</v>
      </c>
      <c r="E171" s="227" t="s">
        <v>21</v>
      </c>
      <c r="F171" s="228" t="s">
        <v>143</v>
      </c>
      <c r="G171" s="225"/>
      <c r="H171" s="229">
        <v>20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128</v>
      </c>
      <c r="AU171" s="235" t="s">
        <v>83</v>
      </c>
      <c r="AV171" s="13" t="s">
        <v>83</v>
      </c>
      <c r="AW171" s="13" t="s">
        <v>34</v>
      </c>
      <c r="AX171" s="13" t="s">
        <v>73</v>
      </c>
      <c r="AY171" s="235" t="s">
        <v>117</v>
      </c>
    </row>
    <row r="172" s="13" customFormat="1">
      <c r="A172" s="13"/>
      <c r="B172" s="224"/>
      <c r="C172" s="225"/>
      <c r="D172" s="226" t="s">
        <v>128</v>
      </c>
      <c r="E172" s="227" t="s">
        <v>21</v>
      </c>
      <c r="F172" s="228" t="s">
        <v>144</v>
      </c>
      <c r="G172" s="225"/>
      <c r="H172" s="229">
        <v>20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128</v>
      </c>
      <c r="AU172" s="235" t="s">
        <v>83</v>
      </c>
      <c r="AV172" s="13" t="s">
        <v>83</v>
      </c>
      <c r="AW172" s="13" t="s">
        <v>34</v>
      </c>
      <c r="AX172" s="13" t="s">
        <v>73</v>
      </c>
      <c r="AY172" s="235" t="s">
        <v>117</v>
      </c>
    </row>
    <row r="173" s="14" customFormat="1">
      <c r="A173" s="14"/>
      <c r="B173" s="236"/>
      <c r="C173" s="237"/>
      <c r="D173" s="226" t="s">
        <v>128</v>
      </c>
      <c r="E173" s="238" t="s">
        <v>21</v>
      </c>
      <c r="F173" s="239" t="s">
        <v>131</v>
      </c>
      <c r="G173" s="237"/>
      <c r="H173" s="240">
        <v>3625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128</v>
      </c>
      <c r="AU173" s="246" t="s">
        <v>83</v>
      </c>
      <c r="AV173" s="14" t="s">
        <v>124</v>
      </c>
      <c r="AW173" s="14" t="s">
        <v>34</v>
      </c>
      <c r="AX173" s="14" t="s">
        <v>81</v>
      </c>
      <c r="AY173" s="246" t="s">
        <v>117</v>
      </c>
    </row>
    <row r="174" s="2" customFormat="1" ht="24.15" customHeight="1">
      <c r="A174" s="40"/>
      <c r="B174" s="41"/>
      <c r="C174" s="206" t="s">
        <v>192</v>
      </c>
      <c r="D174" s="206" t="s">
        <v>119</v>
      </c>
      <c r="E174" s="207" t="s">
        <v>193</v>
      </c>
      <c r="F174" s="208" t="s">
        <v>194</v>
      </c>
      <c r="G174" s="209" t="s">
        <v>122</v>
      </c>
      <c r="H174" s="210">
        <v>3625</v>
      </c>
      <c r="I174" s="211"/>
      <c r="J174" s="212">
        <f>ROUND(I174*H174,2)</f>
        <v>0</v>
      </c>
      <c r="K174" s="208" t="s">
        <v>123</v>
      </c>
      <c r="L174" s="46"/>
      <c r="M174" s="213" t="s">
        <v>21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124</v>
      </c>
      <c r="AT174" s="217" t="s">
        <v>119</v>
      </c>
      <c r="AU174" s="217" t="s">
        <v>83</v>
      </c>
      <c r="AY174" s="19" t="s">
        <v>117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124</v>
      </c>
      <c r="BM174" s="217" t="s">
        <v>195</v>
      </c>
    </row>
    <row r="175" s="2" customFormat="1">
      <c r="A175" s="40"/>
      <c r="B175" s="41"/>
      <c r="C175" s="42"/>
      <c r="D175" s="219" t="s">
        <v>126</v>
      </c>
      <c r="E175" s="42"/>
      <c r="F175" s="220" t="s">
        <v>196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126</v>
      </c>
      <c r="AU175" s="19" t="s">
        <v>83</v>
      </c>
    </row>
    <row r="176" s="15" customFormat="1">
      <c r="A176" s="15"/>
      <c r="B176" s="247"/>
      <c r="C176" s="248"/>
      <c r="D176" s="226" t="s">
        <v>128</v>
      </c>
      <c r="E176" s="249" t="s">
        <v>21</v>
      </c>
      <c r="F176" s="250" t="s">
        <v>137</v>
      </c>
      <c r="G176" s="248"/>
      <c r="H176" s="249" t="s">
        <v>21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128</v>
      </c>
      <c r="AU176" s="256" t="s">
        <v>83</v>
      </c>
      <c r="AV176" s="15" t="s">
        <v>81</v>
      </c>
      <c r="AW176" s="15" t="s">
        <v>34</v>
      </c>
      <c r="AX176" s="15" t="s">
        <v>73</v>
      </c>
      <c r="AY176" s="256" t="s">
        <v>117</v>
      </c>
    </row>
    <row r="177" s="13" customFormat="1">
      <c r="A177" s="13"/>
      <c r="B177" s="224"/>
      <c r="C177" s="225"/>
      <c r="D177" s="226" t="s">
        <v>128</v>
      </c>
      <c r="E177" s="227" t="s">
        <v>21</v>
      </c>
      <c r="F177" s="228" t="s">
        <v>138</v>
      </c>
      <c r="G177" s="225"/>
      <c r="H177" s="229">
        <v>3530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128</v>
      </c>
      <c r="AU177" s="235" t="s">
        <v>83</v>
      </c>
      <c r="AV177" s="13" t="s">
        <v>83</v>
      </c>
      <c r="AW177" s="13" t="s">
        <v>34</v>
      </c>
      <c r="AX177" s="13" t="s">
        <v>73</v>
      </c>
      <c r="AY177" s="235" t="s">
        <v>117</v>
      </c>
    </row>
    <row r="178" s="15" customFormat="1">
      <c r="A178" s="15"/>
      <c r="B178" s="247"/>
      <c r="C178" s="248"/>
      <c r="D178" s="226" t="s">
        <v>128</v>
      </c>
      <c r="E178" s="249" t="s">
        <v>21</v>
      </c>
      <c r="F178" s="250" t="s">
        <v>139</v>
      </c>
      <c r="G178" s="248"/>
      <c r="H178" s="249" t="s">
        <v>21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128</v>
      </c>
      <c r="AU178" s="256" t="s">
        <v>83</v>
      </c>
      <c r="AV178" s="15" t="s">
        <v>81</v>
      </c>
      <c r="AW178" s="15" t="s">
        <v>34</v>
      </c>
      <c r="AX178" s="15" t="s">
        <v>73</v>
      </c>
      <c r="AY178" s="256" t="s">
        <v>117</v>
      </c>
    </row>
    <row r="179" s="13" customFormat="1">
      <c r="A179" s="13"/>
      <c r="B179" s="224"/>
      <c r="C179" s="225"/>
      <c r="D179" s="226" t="s">
        <v>128</v>
      </c>
      <c r="E179" s="227" t="s">
        <v>21</v>
      </c>
      <c r="F179" s="228" t="s">
        <v>140</v>
      </c>
      <c r="G179" s="225"/>
      <c r="H179" s="229">
        <v>35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128</v>
      </c>
      <c r="AU179" s="235" t="s">
        <v>83</v>
      </c>
      <c r="AV179" s="13" t="s">
        <v>83</v>
      </c>
      <c r="AW179" s="13" t="s">
        <v>34</v>
      </c>
      <c r="AX179" s="13" t="s">
        <v>73</v>
      </c>
      <c r="AY179" s="235" t="s">
        <v>117</v>
      </c>
    </row>
    <row r="180" s="13" customFormat="1">
      <c r="A180" s="13"/>
      <c r="B180" s="224"/>
      <c r="C180" s="225"/>
      <c r="D180" s="226" t="s">
        <v>128</v>
      </c>
      <c r="E180" s="227" t="s">
        <v>21</v>
      </c>
      <c r="F180" s="228" t="s">
        <v>141</v>
      </c>
      <c r="G180" s="225"/>
      <c r="H180" s="229">
        <v>20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128</v>
      </c>
      <c r="AU180" s="235" t="s">
        <v>83</v>
      </c>
      <c r="AV180" s="13" t="s">
        <v>83</v>
      </c>
      <c r="AW180" s="13" t="s">
        <v>34</v>
      </c>
      <c r="AX180" s="13" t="s">
        <v>73</v>
      </c>
      <c r="AY180" s="235" t="s">
        <v>117</v>
      </c>
    </row>
    <row r="181" s="15" customFormat="1">
      <c r="A181" s="15"/>
      <c r="B181" s="247"/>
      <c r="C181" s="248"/>
      <c r="D181" s="226" t="s">
        <v>128</v>
      </c>
      <c r="E181" s="249" t="s">
        <v>21</v>
      </c>
      <c r="F181" s="250" t="s">
        <v>142</v>
      </c>
      <c r="G181" s="248"/>
      <c r="H181" s="249" t="s">
        <v>21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128</v>
      </c>
      <c r="AU181" s="256" t="s">
        <v>83</v>
      </c>
      <c r="AV181" s="15" t="s">
        <v>81</v>
      </c>
      <c r="AW181" s="15" t="s">
        <v>34</v>
      </c>
      <c r="AX181" s="15" t="s">
        <v>73</v>
      </c>
      <c r="AY181" s="256" t="s">
        <v>117</v>
      </c>
    </row>
    <row r="182" s="13" customFormat="1">
      <c r="A182" s="13"/>
      <c r="B182" s="224"/>
      <c r="C182" s="225"/>
      <c r="D182" s="226" t="s">
        <v>128</v>
      </c>
      <c r="E182" s="227" t="s">
        <v>21</v>
      </c>
      <c r="F182" s="228" t="s">
        <v>143</v>
      </c>
      <c r="G182" s="225"/>
      <c r="H182" s="229">
        <v>20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128</v>
      </c>
      <c r="AU182" s="235" t="s">
        <v>83</v>
      </c>
      <c r="AV182" s="13" t="s">
        <v>83</v>
      </c>
      <c r="AW182" s="13" t="s">
        <v>34</v>
      </c>
      <c r="AX182" s="13" t="s">
        <v>73</v>
      </c>
      <c r="AY182" s="235" t="s">
        <v>117</v>
      </c>
    </row>
    <row r="183" s="13" customFormat="1">
      <c r="A183" s="13"/>
      <c r="B183" s="224"/>
      <c r="C183" s="225"/>
      <c r="D183" s="226" t="s">
        <v>128</v>
      </c>
      <c r="E183" s="227" t="s">
        <v>21</v>
      </c>
      <c r="F183" s="228" t="s">
        <v>144</v>
      </c>
      <c r="G183" s="225"/>
      <c r="H183" s="229">
        <v>20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128</v>
      </c>
      <c r="AU183" s="235" t="s">
        <v>83</v>
      </c>
      <c r="AV183" s="13" t="s">
        <v>83</v>
      </c>
      <c r="AW183" s="13" t="s">
        <v>34</v>
      </c>
      <c r="AX183" s="13" t="s">
        <v>73</v>
      </c>
      <c r="AY183" s="235" t="s">
        <v>117</v>
      </c>
    </row>
    <row r="184" s="14" customFormat="1">
      <c r="A184" s="14"/>
      <c r="B184" s="236"/>
      <c r="C184" s="237"/>
      <c r="D184" s="226" t="s">
        <v>128</v>
      </c>
      <c r="E184" s="238" t="s">
        <v>21</v>
      </c>
      <c r="F184" s="239" t="s">
        <v>131</v>
      </c>
      <c r="G184" s="237"/>
      <c r="H184" s="240">
        <v>3625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128</v>
      </c>
      <c r="AU184" s="246" t="s">
        <v>83</v>
      </c>
      <c r="AV184" s="14" t="s">
        <v>124</v>
      </c>
      <c r="AW184" s="14" t="s">
        <v>34</v>
      </c>
      <c r="AX184" s="14" t="s">
        <v>81</v>
      </c>
      <c r="AY184" s="246" t="s">
        <v>117</v>
      </c>
    </row>
    <row r="185" s="2" customFormat="1" ht="24.15" customHeight="1">
      <c r="A185" s="40"/>
      <c r="B185" s="41"/>
      <c r="C185" s="206" t="s">
        <v>197</v>
      </c>
      <c r="D185" s="206" t="s">
        <v>119</v>
      </c>
      <c r="E185" s="207" t="s">
        <v>198</v>
      </c>
      <c r="F185" s="208" t="s">
        <v>199</v>
      </c>
      <c r="G185" s="209" t="s">
        <v>122</v>
      </c>
      <c r="H185" s="210">
        <v>3625</v>
      </c>
      <c r="I185" s="211"/>
      <c r="J185" s="212">
        <f>ROUND(I185*H185,2)</f>
        <v>0</v>
      </c>
      <c r="K185" s="208" t="s">
        <v>123</v>
      </c>
      <c r="L185" s="46"/>
      <c r="M185" s="213" t="s">
        <v>21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124</v>
      </c>
      <c r="AT185" s="217" t="s">
        <v>119</v>
      </c>
      <c r="AU185" s="217" t="s">
        <v>83</v>
      </c>
      <c r="AY185" s="19" t="s">
        <v>117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81</v>
      </c>
      <c r="BK185" s="218">
        <f>ROUND(I185*H185,2)</f>
        <v>0</v>
      </c>
      <c r="BL185" s="19" t="s">
        <v>124</v>
      </c>
      <c r="BM185" s="217" t="s">
        <v>200</v>
      </c>
    </row>
    <row r="186" s="2" customFormat="1">
      <c r="A186" s="40"/>
      <c r="B186" s="41"/>
      <c r="C186" s="42"/>
      <c r="D186" s="219" t="s">
        <v>126</v>
      </c>
      <c r="E186" s="42"/>
      <c r="F186" s="220" t="s">
        <v>201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126</v>
      </c>
      <c r="AU186" s="19" t="s">
        <v>83</v>
      </c>
    </row>
    <row r="187" s="15" customFormat="1">
      <c r="A187" s="15"/>
      <c r="B187" s="247"/>
      <c r="C187" s="248"/>
      <c r="D187" s="226" t="s">
        <v>128</v>
      </c>
      <c r="E187" s="249" t="s">
        <v>21</v>
      </c>
      <c r="F187" s="250" t="s">
        <v>137</v>
      </c>
      <c r="G187" s="248"/>
      <c r="H187" s="249" t="s">
        <v>21</v>
      </c>
      <c r="I187" s="251"/>
      <c r="J187" s="248"/>
      <c r="K187" s="248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128</v>
      </c>
      <c r="AU187" s="256" t="s">
        <v>83</v>
      </c>
      <c r="AV187" s="15" t="s">
        <v>81</v>
      </c>
      <c r="AW187" s="15" t="s">
        <v>34</v>
      </c>
      <c r="AX187" s="15" t="s">
        <v>73</v>
      </c>
      <c r="AY187" s="256" t="s">
        <v>117</v>
      </c>
    </row>
    <row r="188" s="13" customFormat="1">
      <c r="A188" s="13"/>
      <c r="B188" s="224"/>
      <c r="C188" s="225"/>
      <c r="D188" s="226" t="s">
        <v>128</v>
      </c>
      <c r="E188" s="227" t="s">
        <v>21</v>
      </c>
      <c r="F188" s="228" t="s">
        <v>138</v>
      </c>
      <c r="G188" s="225"/>
      <c r="H188" s="229">
        <v>3530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128</v>
      </c>
      <c r="AU188" s="235" t="s">
        <v>83</v>
      </c>
      <c r="AV188" s="13" t="s">
        <v>83</v>
      </c>
      <c r="AW188" s="13" t="s">
        <v>34</v>
      </c>
      <c r="AX188" s="13" t="s">
        <v>73</v>
      </c>
      <c r="AY188" s="235" t="s">
        <v>117</v>
      </c>
    </row>
    <row r="189" s="15" customFormat="1">
      <c r="A189" s="15"/>
      <c r="B189" s="247"/>
      <c r="C189" s="248"/>
      <c r="D189" s="226" t="s">
        <v>128</v>
      </c>
      <c r="E189" s="249" t="s">
        <v>21</v>
      </c>
      <c r="F189" s="250" t="s">
        <v>139</v>
      </c>
      <c r="G189" s="248"/>
      <c r="H189" s="249" t="s">
        <v>21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128</v>
      </c>
      <c r="AU189" s="256" t="s">
        <v>83</v>
      </c>
      <c r="AV189" s="15" t="s">
        <v>81</v>
      </c>
      <c r="AW189" s="15" t="s">
        <v>34</v>
      </c>
      <c r="AX189" s="15" t="s">
        <v>73</v>
      </c>
      <c r="AY189" s="256" t="s">
        <v>117</v>
      </c>
    </row>
    <row r="190" s="13" customFormat="1">
      <c r="A190" s="13"/>
      <c r="B190" s="224"/>
      <c r="C190" s="225"/>
      <c r="D190" s="226" t="s">
        <v>128</v>
      </c>
      <c r="E190" s="227" t="s">
        <v>21</v>
      </c>
      <c r="F190" s="228" t="s">
        <v>140</v>
      </c>
      <c r="G190" s="225"/>
      <c r="H190" s="229">
        <v>35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128</v>
      </c>
      <c r="AU190" s="235" t="s">
        <v>83</v>
      </c>
      <c r="AV190" s="13" t="s">
        <v>83</v>
      </c>
      <c r="AW190" s="13" t="s">
        <v>34</v>
      </c>
      <c r="AX190" s="13" t="s">
        <v>73</v>
      </c>
      <c r="AY190" s="235" t="s">
        <v>117</v>
      </c>
    </row>
    <row r="191" s="13" customFormat="1">
      <c r="A191" s="13"/>
      <c r="B191" s="224"/>
      <c r="C191" s="225"/>
      <c r="D191" s="226" t="s">
        <v>128</v>
      </c>
      <c r="E191" s="227" t="s">
        <v>21</v>
      </c>
      <c r="F191" s="228" t="s">
        <v>141</v>
      </c>
      <c r="G191" s="225"/>
      <c r="H191" s="229">
        <v>20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128</v>
      </c>
      <c r="AU191" s="235" t="s">
        <v>83</v>
      </c>
      <c r="AV191" s="13" t="s">
        <v>83</v>
      </c>
      <c r="AW191" s="13" t="s">
        <v>34</v>
      </c>
      <c r="AX191" s="13" t="s">
        <v>73</v>
      </c>
      <c r="AY191" s="235" t="s">
        <v>117</v>
      </c>
    </row>
    <row r="192" s="15" customFormat="1">
      <c r="A192" s="15"/>
      <c r="B192" s="247"/>
      <c r="C192" s="248"/>
      <c r="D192" s="226" t="s">
        <v>128</v>
      </c>
      <c r="E192" s="249" t="s">
        <v>21</v>
      </c>
      <c r="F192" s="250" t="s">
        <v>142</v>
      </c>
      <c r="G192" s="248"/>
      <c r="H192" s="249" t="s">
        <v>21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128</v>
      </c>
      <c r="AU192" s="256" t="s">
        <v>83</v>
      </c>
      <c r="AV192" s="15" t="s">
        <v>81</v>
      </c>
      <c r="AW192" s="15" t="s">
        <v>34</v>
      </c>
      <c r="AX192" s="15" t="s">
        <v>73</v>
      </c>
      <c r="AY192" s="256" t="s">
        <v>117</v>
      </c>
    </row>
    <row r="193" s="13" customFormat="1">
      <c r="A193" s="13"/>
      <c r="B193" s="224"/>
      <c r="C193" s="225"/>
      <c r="D193" s="226" t="s">
        <v>128</v>
      </c>
      <c r="E193" s="227" t="s">
        <v>21</v>
      </c>
      <c r="F193" s="228" t="s">
        <v>143</v>
      </c>
      <c r="G193" s="225"/>
      <c r="H193" s="229">
        <v>20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128</v>
      </c>
      <c r="AU193" s="235" t="s">
        <v>83</v>
      </c>
      <c r="AV193" s="13" t="s">
        <v>83</v>
      </c>
      <c r="AW193" s="13" t="s">
        <v>34</v>
      </c>
      <c r="AX193" s="13" t="s">
        <v>73</v>
      </c>
      <c r="AY193" s="235" t="s">
        <v>117</v>
      </c>
    </row>
    <row r="194" s="13" customFormat="1">
      <c r="A194" s="13"/>
      <c r="B194" s="224"/>
      <c r="C194" s="225"/>
      <c r="D194" s="226" t="s">
        <v>128</v>
      </c>
      <c r="E194" s="227" t="s">
        <v>21</v>
      </c>
      <c r="F194" s="228" t="s">
        <v>144</v>
      </c>
      <c r="G194" s="225"/>
      <c r="H194" s="229">
        <v>20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128</v>
      </c>
      <c r="AU194" s="235" t="s">
        <v>83</v>
      </c>
      <c r="AV194" s="13" t="s">
        <v>83</v>
      </c>
      <c r="AW194" s="13" t="s">
        <v>34</v>
      </c>
      <c r="AX194" s="13" t="s">
        <v>73</v>
      </c>
      <c r="AY194" s="235" t="s">
        <v>117</v>
      </c>
    </row>
    <row r="195" s="14" customFormat="1">
      <c r="A195" s="14"/>
      <c r="B195" s="236"/>
      <c r="C195" s="237"/>
      <c r="D195" s="226" t="s">
        <v>128</v>
      </c>
      <c r="E195" s="238" t="s">
        <v>21</v>
      </c>
      <c r="F195" s="239" t="s">
        <v>131</v>
      </c>
      <c r="G195" s="237"/>
      <c r="H195" s="240">
        <v>3625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128</v>
      </c>
      <c r="AU195" s="246" t="s">
        <v>83</v>
      </c>
      <c r="AV195" s="14" t="s">
        <v>124</v>
      </c>
      <c r="AW195" s="14" t="s">
        <v>34</v>
      </c>
      <c r="AX195" s="14" t="s">
        <v>81</v>
      </c>
      <c r="AY195" s="246" t="s">
        <v>117</v>
      </c>
    </row>
    <row r="196" s="12" customFormat="1" ht="22.8" customHeight="1">
      <c r="A196" s="12"/>
      <c r="B196" s="190"/>
      <c r="C196" s="191"/>
      <c r="D196" s="192" t="s">
        <v>72</v>
      </c>
      <c r="E196" s="204" t="s">
        <v>182</v>
      </c>
      <c r="F196" s="204" t="s">
        <v>202</v>
      </c>
      <c r="G196" s="191"/>
      <c r="H196" s="191"/>
      <c r="I196" s="194"/>
      <c r="J196" s="205">
        <f>BK196</f>
        <v>0</v>
      </c>
      <c r="K196" s="191"/>
      <c r="L196" s="196"/>
      <c r="M196" s="197"/>
      <c r="N196" s="198"/>
      <c r="O196" s="198"/>
      <c r="P196" s="199">
        <f>SUM(P197:P204)</f>
        <v>0</v>
      </c>
      <c r="Q196" s="198"/>
      <c r="R196" s="199">
        <f>SUM(R197:R204)</f>
        <v>9.8896599999999992</v>
      </c>
      <c r="S196" s="198"/>
      <c r="T196" s="200">
        <f>SUM(T197:T204)</f>
        <v>5.2999999999999998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1" t="s">
        <v>81</v>
      </c>
      <c r="AT196" s="202" t="s">
        <v>72</v>
      </c>
      <c r="AU196" s="202" t="s">
        <v>81</v>
      </c>
      <c r="AY196" s="201" t="s">
        <v>117</v>
      </c>
      <c r="BK196" s="203">
        <f>SUM(BK197:BK204)</f>
        <v>0</v>
      </c>
    </row>
    <row r="197" s="2" customFormat="1" ht="16.5" customHeight="1">
      <c r="A197" s="40"/>
      <c r="B197" s="41"/>
      <c r="C197" s="206" t="s">
        <v>8</v>
      </c>
      <c r="D197" s="206" t="s">
        <v>119</v>
      </c>
      <c r="E197" s="207" t="s">
        <v>203</v>
      </c>
      <c r="F197" s="208" t="s">
        <v>204</v>
      </c>
      <c r="G197" s="209" t="s">
        <v>205</v>
      </c>
      <c r="H197" s="210">
        <v>8</v>
      </c>
      <c r="I197" s="211"/>
      <c r="J197" s="212">
        <f>ROUND(I197*H197,2)</f>
        <v>0</v>
      </c>
      <c r="K197" s="208" t="s">
        <v>123</v>
      </c>
      <c r="L197" s="46"/>
      <c r="M197" s="213" t="s">
        <v>21</v>
      </c>
      <c r="N197" s="214" t="s">
        <v>44</v>
      </c>
      <c r="O197" s="86"/>
      <c r="P197" s="215">
        <f>O197*H197</f>
        <v>0</v>
      </c>
      <c r="Q197" s="215">
        <v>0.10037</v>
      </c>
      <c r="R197" s="215">
        <f>Q197*H197</f>
        <v>0.80296000000000001</v>
      </c>
      <c r="S197" s="215">
        <v>0.10000000000000001</v>
      </c>
      <c r="T197" s="216">
        <f>S197*H197</f>
        <v>0.80000000000000004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124</v>
      </c>
      <c r="AT197" s="217" t="s">
        <v>119</v>
      </c>
      <c r="AU197" s="217" t="s">
        <v>83</v>
      </c>
      <c r="AY197" s="19" t="s">
        <v>117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ROUND(I197*H197,2)</f>
        <v>0</v>
      </c>
      <c r="BL197" s="19" t="s">
        <v>124</v>
      </c>
      <c r="BM197" s="217" t="s">
        <v>206</v>
      </c>
    </row>
    <row r="198" s="2" customFormat="1">
      <c r="A198" s="40"/>
      <c r="B198" s="41"/>
      <c r="C198" s="42"/>
      <c r="D198" s="219" t="s">
        <v>126</v>
      </c>
      <c r="E198" s="42"/>
      <c r="F198" s="220" t="s">
        <v>207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126</v>
      </c>
      <c r="AU198" s="19" t="s">
        <v>83</v>
      </c>
    </row>
    <row r="199" s="13" customFormat="1">
      <c r="A199" s="13"/>
      <c r="B199" s="224"/>
      <c r="C199" s="225"/>
      <c r="D199" s="226" t="s">
        <v>128</v>
      </c>
      <c r="E199" s="227" t="s">
        <v>21</v>
      </c>
      <c r="F199" s="228" t="s">
        <v>208</v>
      </c>
      <c r="G199" s="225"/>
      <c r="H199" s="229">
        <v>8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128</v>
      </c>
      <c r="AU199" s="235" t="s">
        <v>83</v>
      </c>
      <c r="AV199" s="13" t="s">
        <v>83</v>
      </c>
      <c r="AW199" s="13" t="s">
        <v>34</v>
      </c>
      <c r="AX199" s="13" t="s">
        <v>81</v>
      </c>
      <c r="AY199" s="235" t="s">
        <v>117</v>
      </c>
    </row>
    <row r="200" s="2" customFormat="1" ht="16.5" customHeight="1">
      <c r="A200" s="40"/>
      <c r="B200" s="41"/>
      <c r="C200" s="257" t="s">
        <v>209</v>
      </c>
      <c r="D200" s="257" t="s">
        <v>210</v>
      </c>
      <c r="E200" s="258" t="s">
        <v>211</v>
      </c>
      <c r="F200" s="259" t="s">
        <v>212</v>
      </c>
      <c r="G200" s="260" t="s">
        <v>205</v>
      </c>
      <c r="H200" s="261">
        <v>8</v>
      </c>
      <c r="I200" s="262"/>
      <c r="J200" s="263">
        <f>ROUND(I200*H200,2)</f>
        <v>0</v>
      </c>
      <c r="K200" s="259" t="s">
        <v>123</v>
      </c>
      <c r="L200" s="264"/>
      <c r="M200" s="265" t="s">
        <v>21</v>
      </c>
      <c r="N200" s="266" t="s">
        <v>44</v>
      </c>
      <c r="O200" s="86"/>
      <c r="P200" s="215">
        <f>O200*H200</f>
        <v>0</v>
      </c>
      <c r="Q200" s="215">
        <v>0.041099999999999998</v>
      </c>
      <c r="R200" s="215">
        <f>Q200*H200</f>
        <v>0.32879999999999998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182</v>
      </c>
      <c r="AT200" s="217" t="s">
        <v>210</v>
      </c>
      <c r="AU200" s="217" t="s">
        <v>83</v>
      </c>
      <c r="AY200" s="19" t="s">
        <v>117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81</v>
      </c>
      <c r="BK200" s="218">
        <f>ROUND(I200*H200,2)</f>
        <v>0</v>
      </c>
      <c r="BL200" s="19" t="s">
        <v>124</v>
      </c>
      <c r="BM200" s="217" t="s">
        <v>213</v>
      </c>
    </row>
    <row r="201" s="2" customFormat="1" ht="24.15" customHeight="1">
      <c r="A201" s="40"/>
      <c r="B201" s="41"/>
      <c r="C201" s="206" t="s">
        <v>214</v>
      </c>
      <c r="D201" s="206" t="s">
        <v>119</v>
      </c>
      <c r="E201" s="207" t="s">
        <v>215</v>
      </c>
      <c r="F201" s="208" t="s">
        <v>216</v>
      </c>
      <c r="G201" s="209" t="s">
        <v>205</v>
      </c>
      <c r="H201" s="210">
        <v>15</v>
      </c>
      <c r="I201" s="211"/>
      <c r="J201" s="212">
        <f>ROUND(I201*H201,2)</f>
        <v>0</v>
      </c>
      <c r="K201" s="208" t="s">
        <v>123</v>
      </c>
      <c r="L201" s="46"/>
      <c r="M201" s="213" t="s">
        <v>21</v>
      </c>
      <c r="N201" s="214" t="s">
        <v>44</v>
      </c>
      <c r="O201" s="86"/>
      <c r="P201" s="215">
        <f>O201*H201</f>
        <v>0</v>
      </c>
      <c r="Q201" s="215">
        <v>0.53325999999999996</v>
      </c>
      <c r="R201" s="215">
        <f>Q201*H201</f>
        <v>7.998899999999999</v>
      </c>
      <c r="S201" s="215">
        <v>0.29999999999999999</v>
      </c>
      <c r="T201" s="216">
        <f>S201*H201</f>
        <v>4.5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124</v>
      </c>
      <c r="AT201" s="217" t="s">
        <v>119</v>
      </c>
      <c r="AU201" s="217" t="s">
        <v>83</v>
      </c>
      <c r="AY201" s="19" t="s">
        <v>117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124</v>
      </c>
      <c r="BM201" s="217" t="s">
        <v>217</v>
      </c>
    </row>
    <row r="202" s="2" customFormat="1">
      <c r="A202" s="40"/>
      <c r="B202" s="41"/>
      <c r="C202" s="42"/>
      <c r="D202" s="219" t="s">
        <v>126</v>
      </c>
      <c r="E202" s="42"/>
      <c r="F202" s="220" t="s">
        <v>218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126</v>
      </c>
      <c r="AU202" s="19" t="s">
        <v>83</v>
      </c>
    </row>
    <row r="203" s="13" customFormat="1">
      <c r="A203" s="13"/>
      <c r="B203" s="224"/>
      <c r="C203" s="225"/>
      <c r="D203" s="226" t="s">
        <v>128</v>
      </c>
      <c r="E203" s="227" t="s">
        <v>21</v>
      </c>
      <c r="F203" s="228" t="s">
        <v>219</v>
      </c>
      <c r="G203" s="225"/>
      <c r="H203" s="229">
        <v>15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128</v>
      </c>
      <c r="AU203" s="235" t="s">
        <v>83</v>
      </c>
      <c r="AV203" s="13" t="s">
        <v>83</v>
      </c>
      <c r="AW203" s="13" t="s">
        <v>34</v>
      </c>
      <c r="AX203" s="13" t="s">
        <v>81</v>
      </c>
      <c r="AY203" s="235" t="s">
        <v>117</v>
      </c>
    </row>
    <row r="204" s="2" customFormat="1" ht="16.5" customHeight="1">
      <c r="A204" s="40"/>
      <c r="B204" s="41"/>
      <c r="C204" s="257" t="s">
        <v>220</v>
      </c>
      <c r="D204" s="257" t="s">
        <v>210</v>
      </c>
      <c r="E204" s="258" t="s">
        <v>221</v>
      </c>
      <c r="F204" s="259" t="s">
        <v>222</v>
      </c>
      <c r="G204" s="260" t="s">
        <v>205</v>
      </c>
      <c r="H204" s="261">
        <v>15</v>
      </c>
      <c r="I204" s="262"/>
      <c r="J204" s="263">
        <f>ROUND(I204*H204,2)</f>
        <v>0</v>
      </c>
      <c r="K204" s="259" t="s">
        <v>123</v>
      </c>
      <c r="L204" s="264"/>
      <c r="M204" s="265" t="s">
        <v>21</v>
      </c>
      <c r="N204" s="266" t="s">
        <v>44</v>
      </c>
      <c r="O204" s="86"/>
      <c r="P204" s="215">
        <f>O204*H204</f>
        <v>0</v>
      </c>
      <c r="Q204" s="215">
        <v>0.050599999999999999</v>
      </c>
      <c r="R204" s="215">
        <f>Q204*H204</f>
        <v>0.75900000000000001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182</v>
      </c>
      <c r="AT204" s="217" t="s">
        <v>210</v>
      </c>
      <c r="AU204" s="217" t="s">
        <v>83</v>
      </c>
      <c r="AY204" s="19" t="s">
        <v>117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81</v>
      </c>
      <c r="BK204" s="218">
        <f>ROUND(I204*H204,2)</f>
        <v>0</v>
      </c>
      <c r="BL204" s="19" t="s">
        <v>124</v>
      </c>
      <c r="BM204" s="217" t="s">
        <v>223</v>
      </c>
    </row>
    <row r="205" s="12" customFormat="1" ht="22.8" customHeight="1">
      <c r="A205" s="12"/>
      <c r="B205" s="190"/>
      <c r="C205" s="191"/>
      <c r="D205" s="192" t="s">
        <v>72</v>
      </c>
      <c r="E205" s="204" t="s">
        <v>187</v>
      </c>
      <c r="F205" s="204" t="s">
        <v>224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SUM(P206:P308)</f>
        <v>0</v>
      </c>
      <c r="Q205" s="198"/>
      <c r="R205" s="199">
        <f>SUM(R206:R308)</f>
        <v>0.387185</v>
      </c>
      <c r="S205" s="198"/>
      <c r="T205" s="200">
        <f>SUM(T206:T308)</f>
        <v>117.066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81</v>
      </c>
      <c r="AT205" s="202" t="s">
        <v>72</v>
      </c>
      <c r="AU205" s="202" t="s">
        <v>81</v>
      </c>
      <c r="AY205" s="201" t="s">
        <v>117</v>
      </c>
      <c r="BK205" s="203">
        <f>SUM(BK206:BK308)</f>
        <v>0</v>
      </c>
    </row>
    <row r="206" s="2" customFormat="1" ht="21.75" customHeight="1">
      <c r="A206" s="40"/>
      <c r="B206" s="41"/>
      <c r="C206" s="206" t="s">
        <v>225</v>
      </c>
      <c r="D206" s="206" t="s">
        <v>119</v>
      </c>
      <c r="E206" s="207" t="s">
        <v>226</v>
      </c>
      <c r="F206" s="208" t="s">
        <v>227</v>
      </c>
      <c r="G206" s="209" t="s">
        <v>228</v>
      </c>
      <c r="H206" s="210">
        <v>974.5</v>
      </c>
      <c r="I206" s="211"/>
      <c r="J206" s="212">
        <f>ROUND(I206*H206,2)</f>
        <v>0</v>
      </c>
      <c r="K206" s="208" t="s">
        <v>123</v>
      </c>
      <c r="L206" s="46"/>
      <c r="M206" s="213" t="s">
        <v>21</v>
      </c>
      <c r="N206" s="214" t="s">
        <v>44</v>
      </c>
      <c r="O206" s="86"/>
      <c r="P206" s="215">
        <f>O206*H206</f>
        <v>0</v>
      </c>
      <c r="Q206" s="215">
        <v>0.00033</v>
      </c>
      <c r="R206" s="215">
        <f>Q206*H206</f>
        <v>0.32158500000000001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124</v>
      </c>
      <c r="AT206" s="217" t="s">
        <v>119</v>
      </c>
      <c r="AU206" s="217" t="s">
        <v>83</v>
      </c>
      <c r="AY206" s="19" t="s">
        <v>117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81</v>
      </c>
      <c r="BK206" s="218">
        <f>ROUND(I206*H206,2)</f>
        <v>0</v>
      </c>
      <c r="BL206" s="19" t="s">
        <v>124</v>
      </c>
      <c r="BM206" s="217" t="s">
        <v>229</v>
      </c>
    </row>
    <row r="207" s="2" customFormat="1">
      <c r="A207" s="40"/>
      <c r="B207" s="41"/>
      <c r="C207" s="42"/>
      <c r="D207" s="219" t="s">
        <v>126</v>
      </c>
      <c r="E207" s="42"/>
      <c r="F207" s="220" t="s">
        <v>230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126</v>
      </c>
      <c r="AU207" s="19" t="s">
        <v>83</v>
      </c>
    </row>
    <row r="208" s="15" customFormat="1">
      <c r="A208" s="15"/>
      <c r="B208" s="247"/>
      <c r="C208" s="248"/>
      <c r="D208" s="226" t="s">
        <v>128</v>
      </c>
      <c r="E208" s="249" t="s">
        <v>21</v>
      </c>
      <c r="F208" s="250" t="s">
        <v>231</v>
      </c>
      <c r="G208" s="248"/>
      <c r="H208" s="249" t="s">
        <v>21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128</v>
      </c>
      <c r="AU208" s="256" t="s">
        <v>83</v>
      </c>
      <c r="AV208" s="15" t="s">
        <v>81</v>
      </c>
      <c r="AW208" s="15" t="s">
        <v>34</v>
      </c>
      <c r="AX208" s="15" t="s">
        <v>73</v>
      </c>
      <c r="AY208" s="256" t="s">
        <v>117</v>
      </c>
    </row>
    <row r="209" s="15" customFormat="1">
      <c r="A209" s="15"/>
      <c r="B209" s="247"/>
      <c r="C209" s="248"/>
      <c r="D209" s="226" t="s">
        <v>128</v>
      </c>
      <c r="E209" s="249" t="s">
        <v>21</v>
      </c>
      <c r="F209" s="250" t="s">
        <v>232</v>
      </c>
      <c r="G209" s="248"/>
      <c r="H209" s="249" t="s">
        <v>21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128</v>
      </c>
      <c r="AU209" s="256" t="s">
        <v>83</v>
      </c>
      <c r="AV209" s="15" t="s">
        <v>81</v>
      </c>
      <c r="AW209" s="15" t="s">
        <v>34</v>
      </c>
      <c r="AX209" s="15" t="s">
        <v>73</v>
      </c>
      <c r="AY209" s="256" t="s">
        <v>117</v>
      </c>
    </row>
    <row r="210" s="13" customFormat="1">
      <c r="A210" s="13"/>
      <c r="B210" s="224"/>
      <c r="C210" s="225"/>
      <c r="D210" s="226" t="s">
        <v>128</v>
      </c>
      <c r="E210" s="227" t="s">
        <v>21</v>
      </c>
      <c r="F210" s="228" t="s">
        <v>233</v>
      </c>
      <c r="G210" s="225"/>
      <c r="H210" s="229">
        <v>225.5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128</v>
      </c>
      <c r="AU210" s="235" t="s">
        <v>83</v>
      </c>
      <c r="AV210" s="13" t="s">
        <v>83</v>
      </c>
      <c r="AW210" s="13" t="s">
        <v>34</v>
      </c>
      <c r="AX210" s="13" t="s">
        <v>73</v>
      </c>
      <c r="AY210" s="235" t="s">
        <v>117</v>
      </c>
    </row>
    <row r="211" s="13" customFormat="1">
      <c r="A211" s="13"/>
      <c r="B211" s="224"/>
      <c r="C211" s="225"/>
      <c r="D211" s="226" t="s">
        <v>128</v>
      </c>
      <c r="E211" s="227" t="s">
        <v>21</v>
      </c>
      <c r="F211" s="228" t="s">
        <v>234</v>
      </c>
      <c r="G211" s="225"/>
      <c r="H211" s="229">
        <v>88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128</v>
      </c>
      <c r="AU211" s="235" t="s">
        <v>83</v>
      </c>
      <c r="AV211" s="13" t="s">
        <v>83</v>
      </c>
      <c r="AW211" s="13" t="s">
        <v>34</v>
      </c>
      <c r="AX211" s="13" t="s">
        <v>73</v>
      </c>
      <c r="AY211" s="235" t="s">
        <v>117</v>
      </c>
    </row>
    <row r="212" s="13" customFormat="1">
      <c r="A212" s="13"/>
      <c r="B212" s="224"/>
      <c r="C212" s="225"/>
      <c r="D212" s="226" t="s">
        <v>128</v>
      </c>
      <c r="E212" s="227" t="s">
        <v>21</v>
      </c>
      <c r="F212" s="228" t="s">
        <v>235</v>
      </c>
      <c r="G212" s="225"/>
      <c r="H212" s="229">
        <v>177.5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128</v>
      </c>
      <c r="AU212" s="235" t="s">
        <v>83</v>
      </c>
      <c r="AV212" s="13" t="s">
        <v>83</v>
      </c>
      <c r="AW212" s="13" t="s">
        <v>34</v>
      </c>
      <c r="AX212" s="13" t="s">
        <v>73</v>
      </c>
      <c r="AY212" s="235" t="s">
        <v>117</v>
      </c>
    </row>
    <row r="213" s="13" customFormat="1">
      <c r="A213" s="13"/>
      <c r="B213" s="224"/>
      <c r="C213" s="225"/>
      <c r="D213" s="226" t="s">
        <v>128</v>
      </c>
      <c r="E213" s="227" t="s">
        <v>21</v>
      </c>
      <c r="F213" s="228" t="s">
        <v>236</v>
      </c>
      <c r="G213" s="225"/>
      <c r="H213" s="229">
        <v>220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128</v>
      </c>
      <c r="AU213" s="235" t="s">
        <v>83</v>
      </c>
      <c r="AV213" s="13" t="s">
        <v>83</v>
      </c>
      <c r="AW213" s="13" t="s">
        <v>34</v>
      </c>
      <c r="AX213" s="13" t="s">
        <v>73</v>
      </c>
      <c r="AY213" s="235" t="s">
        <v>117</v>
      </c>
    </row>
    <row r="214" s="13" customFormat="1">
      <c r="A214" s="13"/>
      <c r="B214" s="224"/>
      <c r="C214" s="225"/>
      <c r="D214" s="226" t="s">
        <v>128</v>
      </c>
      <c r="E214" s="227" t="s">
        <v>21</v>
      </c>
      <c r="F214" s="228" t="s">
        <v>237</v>
      </c>
      <c r="G214" s="225"/>
      <c r="H214" s="229">
        <v>140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128</v>
      </c>
      <c r="AU214" s="235" t="s">
        <v>83</v>
      </c>
      <c r="AV214" s="13" t="s">
        <v>83</v>
      </c>
      <c r="AW214" s="13" t="s">
        <v>34</v>
      </c>
      <c r="AX214" s="13" t="s">
        <v>73</v>
      </c>
      <c r="AY214" s="235" t="s">
        <v>117</v>
      </c>
    </row>
    <row r="215" s="13" customFormat="1">
      <c r="A215" s="13"/>
      <c r="B215" s="224"/>
      <c r="C215" s="225"/>
      <c r="D215" s="226" t="s">
        <v>128</v>
      </c>
      <c r="E215" s="227" t="s">
        <v>21</v>
      </c>
      <c r="F215" s="228" t="s">
        <v>238</v>
      </c>
      <c r="G215" s="225"/>
      <c r="H215" s="229">
        <v>123.5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128</v>
      </c>
      <c r="AU215" s="235" t="s">
        <v>83</v>
      </c>
      <c r="AV215" s="13" t="s">
        <v>83</v>
      </c>
      <c r="AW215" s="13" t="s">
        <v>34</v>
      </c>
      <c r="AX215" s="13" t="s">
        <v>73</v>
      </c>
      <c r="AY215" s="235" t="s">
        <v>117</v>
      </c>
    </row>
    <row r="216" s="14" customFormat="1">
      <c r="A216" s="14"/>
      <c r="B216" s="236"/>
      <c r="C216" s="237"/>
      <c r="D216" s="226" t="s">
        <v>128</v>
      </c>
      <c r="E216" s="238" t="s">
        <v>21</v>
      </c>
      <c r="F216" s="239" t="s">
        <v>131</v>
      </c>
      <c r="G216" s="237"/>
      <c r="H216" s="240">
        <v>974.5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128</v>
      </c>
      <c r="AU216" s="246" t="s">
        <v>83</v>
      </c>
      <c r="AV216" s="14" t="s">
        <v>124</v>
      </c>
      <c r="AW216" s="14" t="s">
        <v>34</v>
      </c>
      <c r="AX216" s="14" t="s">
        <v>81</v>
      </c>
      <c r="AY216" s="246" t="s">
        <v>117</v>
      </c>
    </row>
    <row r="217" s="2" customFormat="1" ht="21.75" customHeight="1">
      <c r="A217" s="40"/>
      <c r="B217" s="41"/>
      <c r="C217" s="206" t="s">
        <v>239</v>
      </c>
      <c r="D217" s="206" t="s">
        <v>119</v>
      </c>
      <c r="E217" s="207" t="s">
        <v>240</v>
      </c>
      <c r="F217" s="208" t="s">
        <v>241</v>
      </c>
      <c r="G217" s="209" t="s">
        <v>228</v>
      </c>
      <c r="H217" s="210">
        <v>24</v>
      </c>
      <c r="I217" s="211"/>
      <c r="J217" s="212">
        <f>ROUND(I217*H217,2)</f>
        <v>0</v>
      </c>
      <c r="K217" s="208" t="s">
        <v>123</v>
      </c>
      <c r="L217" s="46"/>
      <c r="M217" s="213" t="s">
        <v>21</v>
      </c>
      <c r="N217" s="214" t="s">
        <v>44</v>
      </c>
      <c r="O217" s="86"/>
      <c r="P217" s="215">
        <f>O217*H217</f>
        <v>0</v>
      </c>
      <c r="Q217" s="215">
        <v>0.00064999999999999997</v>
      </c>
      <c r="R217" s="215">
        <f>Q217*H217</f>
        <v>0.015599999999999999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124</v>
      </c>
      <c r="AT217" s="217" t="s">
        <v>119</v>
      </c>
      <c r="AU217" s="217" t="s">
        <v>83</v>
      </c>
      <c r="AY217" s="19" t="s">
        <v>117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124</v>
      </c>
      <c r="BM217" s="217" t="s">
        <v>242</v>
      </c>
    </row>
    <row r="218" s="2" customFormat="1">
      <c r="A218" s="40"/>
      <c r="B218" s="41"/>
      <c r="C218" s="42"/>
      <c r="D218" s="219" t="s">
        <v>126</v>
      </c>
      <c r="E218" s="42"/>
      <c r="F218" s="220" t="s">
        <v>243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126</v>
      </c>
      <c r="AU218" s="19" t="s">
        <v>83</v>
      </c>
    </row>
    <row r="219" s="15" customFormat="1">
      <c r="A219" s="15"/>
      <c r="B219" s="247"/>
      <c r="C219" s="248"/>
      <c r="D219" s="226" t="s">
        <v>128</v>
      </c>
      <c r="E219" s="249" t="s">
        <v>21</v>
      </c>
      <c r="F219" s="250" t="s">
        <v>231</v>
      </c>
      <c r="G219" s="248"/>
      <c r="H219" s="249" t="s">
        <v>21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128</v>
      </c>
      <c r="AU219" s="256" t="s">
        <v>83</v>
      </c>
      <c r="AV219" s="15" t="s">
        <v>81</v>
      </c>
      <c r="AW219" s="15" t="s">
        <v>34</v>
      </c>
      <c r="AX219" s="15" t="s">
        <v>73</v>
      </c>
      <c r="AY219" s="256" t="s">
        <v>117</v>
      </c>
    </row>
    <row r="220" s="15" customFormat="1">
      <c r="A220" s="15"/>
      <c r="B220" s="247"/>
      <c r="C220" s="248"/>
      <c r="D220" s="226" t="s">
        <v>128</v>
      </c>
      <c r="E220" s="249" t="s">
        <v>21</v>
      </c>
      <c r="F220" s="250" t="s">
        <v>232</v>
      </c>
      <c r="G220" s="248"/>
      <c r="H220" s="249" t="s">
        <v>21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128</v>
      </c>
      <c r="AU220" s="256" t="s">
        <v>83</v>
      </c>
      <c r="AV220" s="15" t="s">
        <v>81</v>
      </c>
      <c r="AW220" s="15" t="s">
        <v>34</v>
      </c>
      <c r="AX220" s="15" t="s">
        <v>73</v>
      </c>
      <c r="AY220" s="256" t="s">
        <v>117</v>
      </c>
    </row>
    <row r="221" s="13" customFormat="1">
      <c r="A221" s="13"/>
      <c r="B221" s="224"/>
      <c r="C221" s="225"/>
      <c r="D221" s="226" t="s">
        <v>128</v>
      </c>
      <c r="E221" s="227" t="s">
        <v>21</v>
      </c>
      <c r="F221" s="228" t="s">
        <v>244</v>
      </c>
      <c r="G221" s="225"/>
      <c r="H221" s="229">
        <v>12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128</v>
      </c>
      <c r="AU221" s="235" t="s">
        <v>83</v>
      </c>
      <c r="AV221" s="13" t="s">
        <v>83</v>
      </c>
      <c r="AW221" s="13" t="s">
        <v>34</v>
      </c>
      <c r="AX221" s="13" t="s">
        <v>73</v>
      </c>
      <c r="AY221" s="235" t="s">
        <v>117</v>
      </c>
    </row>
    <row r="222" s="13" customFormat="1">
      <c r="A222" s="13"/>
      <c r="B222" s="224"/>
      <c r="C222" s="225"/>
      <c r="D222" s="226" t="s">
        <v>128</v>
      </c>
      <c r="E222" s="227" t="s">
        <v>21</v>
      </c>
      <c r="F222" s="228" t="s">
        <v>245</v>
      </c>
      <c r="G222" s="225"/>
      <c r="H222" s="229">
        <v>12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128</v>
      </c>
      <c r="AU222" s="235" t="s">
        <v>83</v>
      </c>
      <c r="AV222" s="13" t="s">
        <v>83</v>
      </c>
      <c r="AW222" s="13" t="s">
        <v>34</v>
      </c>
      <c r="AX222" s="13" t="s">
        <v>73</v>
      </c>
      <c r="AY222" s="235" t="s">
        <v>117</v>
      </c>
    </row>
    <row r="223" s="14" customFormat="1">
      <c r="A223" s="14"/>
      <c r="B223" s="236"/>
      <c r="C223" s="237"/>
      <c r="D223" s="226" t="s">
        <v>128</v>
      </c>
      <c r="E223" s="238" t="s">
        <v>21</v>
      </c>
      <c r="F223" s="239" t="s">
        <v>131</v>
      </c>
      <c r="G223" s="237"/>
      <c r="H223" s="240">
        <v>24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128</v>
      </c>
      <c r="AU223" s="246" t="s">
        <v>83</v>
      </c>
      <c r="AV223" s="14" t="s">
        <v>124</v>
      </c>
      <c r="AW223" s="14" t="s">
        <v>34</v>
      </c>
      <c r="AX223" s="14" t="s">
        <v>81</v>
      </c>
      <c r="AY223" s="246" t="s">
        <v>117</v>
      </c>
    </row>
    <row r="224" s="2" customFormat="1" ht="21.75" customHeight="1">
      <c r="A224" s="40"/>
      <c r="B224" s="41"/>
      <c r="C224" s="206" t="s">
        <v>246</v>
      </c>
      <c r="D224" s="206" t="s">
        <v>119</v>
      </c>
      <c r="E224" s="207" t="s">
        <v>247</v>
      </c>
      <c r="F224" s="208" t="s">
        <v>248</v>
      </c>
      <c r="G224" s="209" t="s">
        <v>228</v>
      </c>
      <c r="H224" s="210">
        <v>77</v>
      </c>
      <c r="I224" s="211"/>
      <c r="J224" s="212">
        <f>ROUND(I224*H224,2)</f>
        <v>0</v>
      </c>
      <c r="K224" s="208" t="s">
        <v>123</v>
      </c>
      <c r="L224" s="46"/>
      <c r="M224" s="213" t="s">
        <v>21</v>
      </c>
      <c r="N224" s="214" t="s">
        <v>44</v>
      </c>
      <c r="O224" s="86"/>
      <c r="P224" s="215">
        <f>O224*H224</f>
        <v>0</v>
      </c>
      <c r="Q224" s="215">
        <v>0.00038000000000000002</v>
      </c>
      <c r="R224" s="215">
        <f>Q224*H224</f>
        <v>0.029260000000000001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124</v>
      </c>
      <c r="AT224" s="217" t="s">
        <v>119</v>
      </c>
      <c r="AU224" s="217" t="s">
        <v>83</v>
      </c>
      <c r="AY224" s="19" t="s">
        <v>117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ROUND(I224*H224,2)</f>
        <v>0</v>
      </c>
      <c r="BL224" s="19" t="s">
        <v>124</v>
      </c>
      <c r="BM224" s="217" t="s">
        <v>249</v>
      </c>
    </row>
    <row r="225" s="2" customFormat="1">
      <c r="A225" s="40"/>
      <c r="B225" s="41"/>
      <c r="C225" s="42"/>
      <c r="D225" s="219" t="s">
        <v>126</v>
      </c>
      <c r="E225" s="42"/>
      <c r="F225" s="220" t="s">
        <v>250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126</v>
      </c>
      <c r="AU225" s="19" t="s">
        <v>83</v>
      </c>
    </row>
    <row r="226" s="15" customFormat="1">
      <c r="A226" s="15"/>
      <c r="B226" s="247"/>
      <c r="C226" s="248"/>
      <c r="D226" s="226" t="s">
        <v>128</v>
      </c>
      <c r="E226" s="249" t="s">
        <v>21</v>
      </c>
      <c r="F226" s="250" t="s">
        <v>231</v>
      </c>
      <c r="G226" s="248"/>
      <c r="H226" s="249" t="s">
        <v>21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128</v>
      </c>
      <c r="AU226" s="256" t="s">
        <v>83</v>
      </c>
      <c r="AV226" s="15" t="s">
        <v>81</v>
      </c>
      <c r="AW226" s="15" t="s">
        <v>34</v>
      </c>
      <c r="AX226" s="15" t="s">
        <v>73</v>
      </c>
      <c r="AY226" s="256" t="s">
        <v>117</v>
      </c>
    </row>
    <row r="227" s="15" customFormat="1">
      <c r="A227" s="15"/>
      <c r="B227" s="247"/>
      <c r="C227" s="248"/>
      <c r="D227" s="226" t="s">
        <v>128</v>
      </c>
      <c r="E227" s="249" t="s">
        <v>21</v>
      </c>
      <c r="F227" s="250" t="s">
        <v>251</v>
      </c>
      <c r="G227" s="248"/>
      <c r="H227" s="249" t="s">
        <v>21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128</v>
      </c>
      <c r="AU227" s="256" t="s">
        <v>83</v>
      </c>
      <c r="AV227" s="15" t="s">
        <v>81</v>
      </c>
      <c r="AW227" s="15" t="s">
        <v>34</v>
      </c>
      <c r="AX227" s="15" t="s">
        <v>73</v>
      </c>
      <c r="AY227" s="256" t="s">
        <v>117</v>
      </c>
    </row>
    <row r="228" s="13" customFormat="1">
      <c r="A228" s="13"/>
      <c r="B228" s="224"/>
      <c r="C228" s="225"/>
      <c r="D228" s="226" t="s">
        <v>128</v>
      </c>
      <c r="E228" s="227" t="s">
        <v>21</v>
      </c>
      <c r="F228" s="228" t="s">
        <v>252</v>
      </c>
      <c r="G228" s="225"/>
      <c r="H228" s="229">
        <v>16.5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128</v>
      </c>
      <c r="AU228" s="235" t="s">
        <v>83</v>
      </c>
      <c r="AV228" s="13" t="s">
        <v>83</v>
      </c>
      <c r="AW228" s="13" t="s">
        <v>34</v>
      </c>
      <c r="AX228" s="13" t="s">
        <v>73</v>
      </c>
      <c r="AY228" s="235" t="s">
        <v>117</v>
      </c>
    </row>
    <row r="229" s="13" customFormat="1">
      <c r="A229" s="13"/>
      <c r="B229" s="224"/>
      <c r="C229" s="225"/>
      <c r="D229" s="226" t="s">
        <v>128</v>
      </c>
      <c r="E229" s="227" t="s">
        <v>21</v>
      </c>
      <c r="F229" s="228" t="s">
        <v>253</v>
      </c>
      <c r="G229" s="225"/>
      <c r="H229" s="229">
        <v>13.5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128</v>
      </c>
      <c r="AU229" s="235" t="s">
        <v>83</v>
      </c>
      <c r="AV229" s="13" t="s">
        <v>83</v>
      </c>
      <c r="AW229" s="13" t="s">
        <v>34</v>
      </c>
      <c r="AX229" s="13" t="s">
        <v>73</v>
      </c>
      <c r="AY229" s="235" t="s">
        <v>117</v>
      </c>
    </row>
    <row r="230" s="15" customFormat="1">
      <c r="A230" s="15"/>
      <c r="B230" s="247"/>
      <c r="C230" s="248"/>
      <c r="D230" s="226" t="s">
        <v>128</v>
      </c>
      <c r="E230" s="249" t="s">
        <v>21</v>
      </c>
      <c r="F230" s="250" t="s">
        <v>254</v>
      </c>
      <c r="G230" s="248"/>
      <c r="H230" s="249" t="s">
        <v>21</v>
      </c>
      <c r="I230" s="251"/>
      <c r="J230" s="248"/>
      <c r="K230" s="248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128</v>
      </c>
      <c r="AU230" s="256" t="s">
        <v>83</v>
      </c>
      <c r="AV230" s="15" t="s">
        <v>81</v>
      </c>
      <c r="AW230" s="15" t="s">
        <v>34</v>
      </c>
      <c r="AX230" s="15" t="s">
        <v>73</v>
      </c>
      <c r="AY230" s="256" t="s">
        <v>117</v>
      </c>
    </row>
    <row r="231" s="13" customFormat="1">
      <c r="A231" s="13"/>
      <c r="B231" s="224"/>
      <c r="C231" s="225"/>
      <c r="D231" s="226" t="s">
        <v>128</v>
      </c>
      <c r="E231" s="227" t="s">
        <v>21</v>
      </c>
      <c r="F231" s="228" t="s">
        <v>255</v>
      </c>
      <c r="G231" s="225"/>
      <c r="H231" s="229">
        <v>22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128</v>
      </c>
      <c r="AU231" s="235" t="s">
        <v>83</v>
      </c>
      <c r="AV231" s="13" t="s">
        <v>83</v>
      </c>
      <c r="AW231" s="13" t="s">
        <v>34</v>
      </c>
      <c r="AX231" s="13" t="s">
        <v>73</v>
      </c>
      <c r="AY231" s="235" t="s">
        <v>117</v>
      </c>
    </row>
    <row r="232" s="13" customFormat="1">
      <c r="A232" s="13"/>
      <c r="B232" s="224"/>
      <c r="C232" s="225"/>
      <c r="D232" s="226" t="s">
        <v>128</v>
      </c>
      <c r="E232" s="227" t="s">
        <v>21</v>
      </c>
      <c r="F232" s="228" t="s">
        <v>256</v>
      </c>
      <c r="G232" s="225"/>
      <c r="H232" s="229">
        <v>25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128</v>
      </c>
      <c r="AU232" s="235" t="s">
        <v>83</v>
      </c>
      <c r="AV232" s="13" t="s">
        <v>83</v>
      </c>
      <c r="AW232" s="13" t="s">
        <v>34</v>
      </c>
      <c r="AX232" s="13" t="s">
        <v>73</v>
      </c>
      <c r="AY232" s="235" t="s">
        <v>117</v>
      </c>
    </row>
    <row r="233" s="14" customFormat="1">
      <c r="A233" s="14"/>
      <c r="B233" s="236"/>
      <c r="C233" s="237"/>
      <c r="D233" s="226" t="s">
        <v>128</v>
      </c>
      <c r="E233" s="238" t="s">
        <v>21</v>
      </c>
      <c r="F233" s="239" t="s">
        <v>131</v>
      </c>
      <c r="G233" s="237"/>
      <c r="H233" s="240">
        <v>77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128</v>
      </c>
      <c r="AU233" s="246" t="s">
        <v>83</v>
      </c>
      <c r="AV233" s="14" t="s">
        <v>124</v>
      </c>
      <c r="AW233" s="14" t="s">
        <v>34</v>
      </c>
      <c r="AX233" s="14" t="s">
        <v>81</v>
      </c>
      <c r="AY233" s="246" t="s">
        <v>117</v>
      </c>
    </row>
    <row r="234" s="2" customFormat="1" ht="24.15" customHeight="1">
      <c r="A234" s="40"/>
      <c r="B234" s="41"/>
      <c r="C234" s="206" t="s">
        <v>257</v>
      </c>
      <c r="D234" s="206" t="s">
        <v>119</v>
      </c>
      <c r="E234" s="207" t="s">
        <v>258</v>
      </c>
      <c r="F234" s="208" t="s">
        <v>259</v>
      </c>
      <c r="G234" s="209" t="s">
        <v>228</v>
      </c>
      <c r="H234" s="210">
        <v>1075.5</v>
      </c>
      <c r="I234" s="211"/>
      <c r="J234" s="212">
        <f>ROUND(I234*H234,2)</f>
        <v>0</v>
      </c>
      <c r="K234" s="208" t="s">
        <v>123</v>
      </c>
      <c r="L234" s="46"/>
      <c r="M234" s="213" t="s">
        <v>21</v>
      </c>
      <c r="N234" s="214" t="s">
        <v>44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124</v>
      </c>
      <c r="AT234" s="217" t="s">
        <v>119</v>
      </c>
      <c r="AU234" s="217" t="s">
        <v>83</v>
      </c>
      <c r="AY234" s="19" t="s">
        <v>117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81</v>
      </c>
      <c r="BK234" s="218">
        <f>ROUND(I234*H234,2)</f>
        <v>0</v>
      </c>
      <c r="BL234" s="19" t="s">
        <v>124</v>
      </c>
      <c r="BM234" s="217" t="s">
        <v>260</v>
      </c>
    </row>
    <row r="235" s="2" customFormat="1">
      <c r="A235" s="40"/>
      <c r="B235" s="41"/>
      <c r="C235" s="42"/>
      <c r="D235" s="219" t="s">
        <v>126</v>
      </c>
      <c r="E235" s="42"/>
      <c r="F235" s="220" t="s">
        <v>261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126</v>
      </c>
      <c r="AU235" s="19" t="s">
        <v>83</v>
      </c>
    </row>
    <row r="236" s="15" customFormat="1">
      <c r="A236" s="15"/>
      <c r="B236" s="247"/>
      <c r="C236" s="248"/>
      <c r="D236" s="226" t="s">
        <v>128</v>
      </c>
      <c r="E236" s="249" t="s">
        <v>21</v>
      </c>
      <c r="F236" s="250" t="s">
        <v>231</v>
      </c>
      <c r="G236" s="248"/>
      <c r="H236" s="249" t="s">
        <v>21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128</v>
      </c>
      <c r="AU236" s="256" t="s">
        <v>83</v>
      </c>
      <c r="AV236" s="15" t="s">
        <v>81</v>
      </c>
      <c r="AW236" s="15" t="s">
        <v>34</v>
      </c>
      <c r="AX236" s="15" t="s">
        <v>73</v>
      </c>
      <c r="AY236" s="256" t="s">
        <v>117</v>
      </c>
    </row>
    <row r="237" s="15" customFormat="1">
      <c r="A237" s="15"/>
      <c r="B237" s="247"/>
      <c r="C237" s="248"/>
      <c r="D237" s="226" t="s">
        <v>128</v>
      </c>
      <c r="E237" s="249" t="s">
        <v>21</v>
      </c>
      <c r="F237" s="250" t="s">
        <v>262</v>
      </c>
      <c r="G237" s="248"/>
      <c r="H237" s="249" t="s">
        <v>21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128</v>
      </c>
      <c r="AU237" s="256" t="s">
        <v>83</v>
      </c>
      <c r="AV237" s="15" t="s">
        <v>81</v>
      </c>
      <c r="AW237" s="15" t="s">
        <v>34</v>
      </c>
      <c r="AX237" s="15" t="s">
        <v>73</v>
      </c>
      <c r="AY237" s="256" t="s">
        <v>117</v>
      </c>
    </row>
    <row r="238" s="13" customFormat="1">
      <c r="A238" s="13"/>
      <c r="B238" s="224"/>
      <c r="C238" s="225"/>
      <c r="D238" s="226" t="s">
        <v>128</v>
      </c>
      <c r="E238" s="227" t="s">
        <v>21</v>
      </c>
      <c r="F238" s="228" t="s">
        <v>263</v>
      </c>
      <c r="G238" s="225"/>
      <c r="H238" s="229">
        <v>16.5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128</v>
      </c>
      <c r="AU238" s="235" t="s">
        <v>83</v>
      </c>
      <c r="AV238" s="13" t="s">
        <v>83</v>
      </c>
      <c r="AW238" s="13" t="s">
        <v>34</v>
      </c>
      <c r="AX238" s="13" t="s">
        <v>73</v>
      </c>
      <c r="AY238" s="235" t="s">
        <v>117</v>
      </c>
    </row>
    <row r="239" s="13" customFormat="1">
      <c r="A239" s="13"/>
      <c r="B239" s="224"/>
      <c r="C239" s="225"/>
      <c r="D239" s="226" t="s">
        <v>128</v>
      </c>
      <c r="E239" s="227" t="s">
        <v>21</v>
      </c>
      <c r="F239" s="228" t="s">
        <v>253</v>
      </c>
      <c r="G239" s="225"/>
      <c r="H239" s="229">
        <v>13.5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128</v>
      </c>
      <c r="AU239" s="235" t="s">
        <v>83</v>
      </c>
      <c r="AV239" s="13" t="s">
        <v>83</v>
      </c>
      <c r="AW239" s="13" t="s">
        <v>34</v>
      </c>
      <c r="AX239" s="13" t="s">
        <v>73</v>
      </c>
      <c r="AY239" s="235" t="s">
        <v>117</v>
      </c>
    </row>
    <row r="240" s="15" customFormat="1">
      <c r="A240" s="15"/>
      <c r="B240" s="247"/>
      <c r="C240" s="248"/>
      <c r="D240" s="226" t="s">
        <v>128</v>
      </c>
      <c r="E240" s="249" t="s">
        <v>21</v>
      </c>
      <c r="F240" s="250" t="s">
        <v>264</v>
      </c>
      <c r="G240" s="248"/>
      <c r="H240" s="249" t="s">
        <v>21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128</v>
      </c>
      <c r="AU240" s="256" t="s">
        <v>83</v>
      </c>
      <c r="AV240" s="15" t="s">
        <v>81</v>
      </c>
      <c r="AW240" s="15" t="s">
        <v>34</v>
      </c>
      <c r="AX240" s="15" t="s">
        <v>73</v>
      </c>
      <c r="AY240" s="256" t="s">
        <v>117</v>
      </c>
    </row>
    <row r="241" s="13" customFormat="1">
      <c r="A241" s="13"/>
      <c r="B241" s="224"/>
      <c r="C241" s="225"/>
      <c r="D241" s="226" t="s">
        <v>128</v>
      </c>
      <c r="E241" s="227" t="s">
        <v>21</v>
      </c>
      <c r="F241" s="228" t="s">
        <v>233</v>
      </c>
      <c r="G241" s="225"/>
      <c r="H241" s="229">
        <v>225.5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128</v>
      </c>
      <c r="AU241" s="235" t="s">
        <v>83</v>
      </c>
      <c r="AV241" s="13" t="s">
        <v>83</v>
      </c>
      <c r="AW241" s="13" t="s">
        <v>34</v>
      </c>
      <c r="AX241" s="13" t="s">
        <v>73</v>
      </c>
      <c r="AY241" s="235" t="s">
        <v>117</v>
      </c>
    </row>
    <row r="242" s="13" customFormat="1">
      <c r="A242" s="13"/>
      <c r="B242" s="224"/>
      <c r="C242" s="225"/>
      <c r="D242" s="226" t="s">
        <v>128</v>
      </c>
      <c r="E242" s="227" t="s">
        <v>21</v>
      </c>
      <c r="F242" s="228" t="s">
        <v>234</v>
      </c>
      <c r="G242" s="225"/>
      <c r="H242" s="229">
        <v>88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128</v>
      </c>
      <c r="AU242" s="235" t="s">
        <v>83</v>
      </c>
      <c r="AV242" s="13" t="s">
        <v>83</v>
      </c>
      <c r="AW242" s="13" t="s">
        <v>34</v>
      </c>
      <c r="AX242" s="13" t="s">
        <v>73</v>
      </c>
      <c r="AY242" s="235" t="s">
        <v>117</v>
      </c>
    </row>
    <row r="243" s="13" customFormat="1">
      <c r="A243" s="13"/>
      <c r="B243" s="224"/>
      <c r="C243" s="225"/>
      <c r="D243" s="226" t="s">
        <v>128</v>
      </c>
      <c r="E243" s="227" t="s">
        <v>21</v>
      </c>
      <c r="F243" s="228" t="s">
        <v>235</v>
      </c>
      <c r="G243" s="225"/>
      <c r="H243" s="229">
        <v>177.5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128</v>
      </c>
      <c r="AU243" s="235" t="s">
        <v>83</v>
      </c>
      <c r="AV243" s="13" t="s">
        <v>83</v>
      </c>
      <c r="AW243" s="13" t="s">
        <v>34</v>
      </c>
      <c r="AX243" s="13" t="s">
        <v>73</v>
      </c>
      <c r="AY243" s="235" t="s">
        <v>117</v>
      </c>
    </row>
    <row r="244" s="13" customFormat="1">
      <c r="A244" s="13"/>
      <c r="B244" s="224"/>
      <c r="C244" s="225"/>
      <c r="D244" s="226" t="s">
        <v>128</v>
      </c>
      <c r="E244" s="227" t="s">
        <v>21</v>
      </c>
      <c r="F244" s="228" t="s">
        <v>236</v>
      </c>
      <c r="G244" s="225"/>
      <c r="H244" s="229">
        <v>220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128</v>
      </c>
      <c r="AU244" s="235" t="s">
        <v>83</v>
      </c>
      <c r="AV244" s="13" t="s">
        <v>83</v>
      </c>
      <c r="AW244" s="13" t="s">
        <v>34</v>
      </c>
      <c r="AX244" s="13" t="s">
        <v>73</v>
      </c>
      <c r="AY244" s="235" t="s">
        <v>117</v>
      </c>
    </row>
    <row r="245" s="13" customFormat="1">
      <c r="A245" s="13"/>
      <c r="B245" s="224"/>
      <c r="C245" s="225"/>
      <c r="D245" s="226" t="s">
        <v>128</v>
      </c>
      <c r="E245" s="227" t="s">
        <v>21</v>
      </c>
      <c r="F245" s="228" t="s">
        <v>237</v>
      </c>
      <c r="G245" s="225"/>
      <c r="H245" s="229">
        <v>140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128</v>
      </c>
      <c r="AU245" s="235" t="s">
        <v>83</v>
      </c>
      <c r="AV245" s="13" t="s">
        <v>83</v>
      </c>
      <c r="AW245" s="13" t="s">
        <v>34</v>
      </c>
      <c r="AX245" s="13" t="s">
        <v>73</v>
      </c>
      <c r="AY245" s="235" t="s">
        <v>117</v>
      </c>
    </row>
    <row r="246" s="13" customFormat="1">
      <c r="A246" s="13"/>
      <c r="B246" s="224"/>
      <c r="C246" s="225"/>
      <c r="D246" s="226" t="s">
        <v>128</v>
      </c>
      <c r="E246" s="227" t="s">
        <v>21</v>
      </c>
      <c r="F246" s="228" t="s">
        <v>238</v>
      </c>
      <c r="G246" s="225"/>
      <c r="H246" s="229">
        <v>123.5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128</v>
      </c>
      <c r="AU246" s="235" t="s">
        <v>83</v>
      </c>
      <c r="AV246" s="13" t="s">
        <v>83</v>
      </c>
      <c r="AW246" s="13" t="s">
        <v>34</v>
      </c>
      <c r="AX246" s="13" t="s">
        <v>73</v>
      </c>
      <c r="AY246" s="235" t="s">
        <v>117</v>
      </c>
    </row>
    <row r="247" s="15" customFormat="1">
      <c r="A247" s="15"/>
      <c r="B247" s="247"/>
      <c r="C247" s="248"/>
      <c r="D247" s="226" t="s">
        <v>128</v>
      </c>
      <c r="E247" s="249" t="s">
        <v>21</v>
      </c>
      <c r="F247" s="250" t="s">
        <v>265</v>
      </c>
      <c r="G247" s="248"/>
      <c r="H247" s="249" t="s">
        <v>21</v>
      </c>
      <c r="I247" s="251"/>
      <c r="J247" s="248"/>
      <c r="K247" s="248"/>
      <c r="L247" s="252"/>
      <c r="M247" s="253"/>
      <c r="N247" s="254"/>
      <c r="O247" s="254"/>
      <c r="P247" s="254"/>
      <c r="Q247" s="254"/>
      <c r="R247" s="254"/>
      <c r="S247" s="254"/>
      <c r="T247" s="25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6" t="s">
        <v>128</v>
      </c>
      <c r="AU247" s="256" t="s">
        <v>83</v>
      </c>
      <c r="AV247" s="15" t="s">
        <v>81</v>
      </c>
      <c r="AW247" s="15" t="s">
        <v>34</v>
      </c>
      <c r="AX247" s="15" t="s">
        <v>73</v>
      </c>
      <c r="AY247" s="256" t="s">
        <v>117</v>
      </c>
    </row>
    <row r="248" s="13" customFormat="1">
      <c r="A248" s="13"/>
      <c r="B248" s="224"/>
      <c r="C248" s="225"/>
      <c r="D248" s="226" t="s">
        <v>128</v>
      </c>
      <c r="E248" s="227" t="s">
        <v>21</v>
      </c>
      <c r="F248" s="228" t="s">
        <v>244</v>
      </c>
      <c r="G248" s="225"/>
      <c r="H248" s="229">
        <v>12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128</v>
      </c>
      <c r="AU248" s="235" t="s">
        <v>83</v>
      </c>
      <c r="AV248" s="13" t="s">
        <v>83</v>
      </c>
      <c r="AW248" s="13" t="s">
        <v>34</v>
      </c>
      <c r="AX248" s="13" t="s">
        <v>73</v>
      </c>
      <c r="AY248" s="235" t="s">
        <v>117</v>
      </c>
    </row>
    <row r="249" s="13" customFormat="1">
      <c r="A249" s="13"/>
      <c r="B249" s="224"/>
      <c r="C249" s="225"/>
      <c r="D249" s="226" t="s">
        <v>128</v>
      </c>
      <c r="E249" s="227" t="s">
        <v>21</v>
      </c>
      <c r="F249" s="228" t="s">
        <v>245</v>
      </c>
      <c r="G249" s="225"/>
      <c r="H249" s="229">
        <v>12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128</v>
      </c>
      <c r="AU249" s="235" t="s">
        <v>83</v>
      </c>
      <c r="AV249" s="13" t="s">
        <v>83</v>
      </c>
      <c r="AW249" s="13" t="s">
        <v>34</v>
      </c>
      <c r="AX249" s="13" t="s">
        <v>73</v>
      </c>
      <c r="AY249" s="235" t="s">
        <v>117</v>
      </c>
    </row>
    <row r="250" s="15" customFormat="1">
      <c r="A250" s="15"/>
      <c r="B250" s="247"/>
      <c r="C250" s="248"/>
      <c r="D250" s="226" t="s">
        <v>128</v>
      </c>
      <c r="E250" s="249" t="s">
        <v>21</v>
      </c>
      <c r="F250" s="250" t="s">
        <v>266</v>
      </c>
      <c r="G250" s="248"/>
      <c r="H250" s="249" t="s">
        <v>21</v>
      </c>
      <c r="I250" s="251"/>
      <c r="J250" s="248"/>
      <c r="K250" s="248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128</v>
      </c>
      <c r="AU250" s="256" t="s">
        <v>83</v>
      </c>
      <c r="AV250" s="15" t="s">
        <v>81</v>
      </c>
      <c r="AW250" s="15" t="s">
        <v>34</v>
      </c>
      <c r="AX250" s="15" t="s">
        <v>73</v>
      </c>
      <c r="AY250" s="256" t="s">
        <v>117</v>
      </c>
    </row>
    <row r="251" s="13" customFormat="1">
      <c r="A251" s="13"/>
      <c r="B251" s="224"/>
      <c r="C251" s="225"/>
      <c r="D251" s="226" t="s">
        <v>128</v>
      </c>
      <c r="E251" s="227" t="s">
        <v>21</v>
      </c>
      <c r="F251" s="228" t="s">
        <v>255</v>
      </c>
      <c r="G251" s="225"/>
      <c r="H251" s="229">
        <v>22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128</v>
      </c>
      <c r="AU251" s="235" t="s">
        <v>83</v>
      </c>
      <c r="AV251" s="13" t="s">
        <v>83</v>
      </c>
      <c r="AW251" s="13" t="s">
        <v>34</v>
      </c>
      <c r="AX251" s="13" t="s">
        <v>73</v>
      </c>
      <c r="AY251" s="235" t="s">
        <v>117</v>
      </c>
    </row>
    <row r="252" s="13" customFormat="1">
      <c r="A252" s="13"/>
      <c r="B252" s="224"/>
      <c r="C252" s="225"/>
      <c r="D252" s="226" t="s">
        <v>128</v>
      </c>
      <c r="E252" s="227" t="s">
        <v>21</v>
      </c>
      <c r="F252" s="228" t="s">
        <v>256</v>
      </c>
      <c r="G252" s="225"/>
      <c r="H252" s="229">
        <v>25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128</v>
      </c>
      <c r="AU252" s="235" t="s">
        <v>83</v>
      </c>
      <c r="AV252" s="13" t="s">
        <v>83</v>
      </c>
      <c r="AW252" s="13" t="s">
        <v>34</v>
      </c>
      <c r="AX252" s="13" t="s">
        <v>73</v>
      </c>
      <c r="AY252" s="235" t="s">
        <v>117</v>
      </c>
    </row>
    <row r="253" s="14" customFormat="1">
      <c r="A253" s="14"/>
      <c r="B253" s="236"/>
      <c r="C253" s="237"/>
      <c r="D253" s="226" t="s">
        <v>128</v>
      </c>
      <c r="E253" s="238" t="s">
        <v>21</v>
      </c>
      <c r="F253" s="239" t="s">
        <v>131</v>
      </c>
      <c r="G253" s="237"/>
      <c r="H253" s="240">
        <v>1075.5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128</v>
      </c>
      <c r="AU253" s="246" t="s">
        <v>83</v>
      </c>
      <c r="AV253" s="14" t="s">
        <v>124</v>
      </c>
      <c r="AW253" s="14" t="s">
        <v>34</v>
      </c>
      <c r="AX253" s="14" t="s">
        <v>81</v>
      </c>
      <c r="AY253" s="246" t="s">
        <v>117</v>
      </c>
    </row>
    <row r="254" s="2" customFormat="1" ht="24.15" customHeight="1">
      <c r="A254" s="40"/>
      <c r="B254" s="41"/>
      <c r="C254" s="206" t="s">
        <v>267</v>
      </c>
      <c r="D254" s="206" t="s">
        <v>119</v>
      </c>
      <c r="E254" s="207" t="s">
        <v>268</v>
      </c>
      <c r="F254" s="208" t="s">
        <v>269</v>
      </c>
      <c r="G254" s="209" t="s">
        <v>228</v>
      </c>
      <c r="H254" s="210">
        <v>34</v>
      </c>
      <c r="I254" s="211"/>
      <c r="J254" s="212">
        <f>ROUND(I254*H254,2)</f>
        <v>0</v>
      </c>
      <c r="K254" s="208" t="s">
        <v>123</v>
      </c>
      <c r="L254" s="46"/>
      <c r="M254" s="213" t="s">
        <v>21</v>
      </c>
      <c r="N254" s="214" t="s">
        <v>44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124</v>
      </c>
      <c r="AT254" s="217" t="s">
        <v>119</v>
      </c>
      <c r="AU254" s="217" t="s">
        <v>83</v>
      </c>
      <c r="AY254" s="19" t="s">
        <v>117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81</v>
      </c>
      <c r="BK254" s="218">
        <f>ROUND(I254*H254,2)</f>
        <v>0</v>
      </c>
      <c r="BL254" s="19" t="s">
        <v>124</v>
      </c>
      <c r="BM254" s="217" t="s">
        <v>270</v>
      </c>
    </row>
    <row r="255" s="2" customFormat="1">
      <c r="A255" s="40"/>
      <c r="B255" s="41"/>
      <c r="C255" s="42"/>
      <c r="D255" s="219" t="s">
        <v>126</v>
      </c>
      <c r="E255" s="42"/>
      <c r="F255" s="220" t="s">
        <v>271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126</v>
      </c>
      <c r="AU255" s="19" t="s">
        <v>83</v>
      </c>
    </row>
    <row r="256" s="13" customFormat="1">
      <c r="A256" s="13"/>
      <c r="B256" s="224"/>
      <c r="C256" s="225"/>
      <c r="D256" s="226" t="s">
        <v>128</v>
      </c>
      <c r="E256" s="227" t="s">
        <v>21</v>
      </c>
      <c r="F256" s="228" t="s">
        <v>272</v>
      </c>
      <c r="G256" s="225"/>
      <c r="H256" s="229">
        <v>6.5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128</v>
      </c>
      <c r="AU256" s="235" t="s">
        <v>83</v>
      </c>
      <c r="AV256" s="13" t="s">
        <v>83</v>
      </c>
      <c r="AW256" s="13" t="s">
        <v>34</v>
      </c>
      <c r="AX256" s="13" t="s">
        <v>73</v>
      </c>
      <c r="AY256" s="235" t="s">
        <v>117</v>
      </c>
    </row>
    <row r="257" s="13" customFormat="1">
      <c r="A257" s="13"/>
      <c r="B257" s="224"/>
      <c r="C257" s="225"/>
      <c r="D257" s="226" t="s">
        <v>128</v>
      </c>
      <c r="E257" s="227" t="s">
        <v>21</v>
      </c>
      <c r="F257" s="228" t="s">
        <v>273</v>
      </c>
      <c r="G257" s="225"/>
      <c r="H257" s="229">
        <v>4.5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128</v>
      </c>
      <c r="AU257" s="235" t="s">
        <v>83</v>
      </c>
      <c r="AV257" s="13" t="s">
        <v>83</v>
      </c>
      <c r="AW257" s="13" t="s">
        <v>34</v>
      </c>
      <c r="AX257" s="13" t="s">
        <v>73</v>
      </c>
      <c r="AY257" s="235" t="s">
        <v>117</v>
      </c>
    </row>
    <row r="258" s="13" customFormat="1">
      <c r="A258" s="13"/>
      <c r="B258" s="224"/>
      <c r="C258" s="225"/>
      <c r="D258" s="226" t="s">
        <v>128</v>
      </c>
      <c r="E258" s="227" t="s">
        <v>21</v>
      </c>
      <c r="F258" s="228" t="s">
        <v>274</v>
      </c>
      <c r="G258" s="225"/>
      <c r="H258" s="229">
        <v>4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128</v>
      </c>
      <c r="AU258" s="235" t="s">
        <v>83</v>
      </c>
      <c r="AV258" s="13" t="s">
        <v>83</v>
      </c>
      <c r="AW258" s="13" t="s">
        <v>34</v>
      </c>
      <c r="AX258" s="13" t="s">
        <v>73</v>
      </c>
      <c r="AY258" s="235" t="s">
        <v>117</v>
      </c>
    </row>
    <row r="259" s="13" customFormat="1">
      <c r="A259" s="13"/>
      <c r="B259" s="224"/>
      <c r="C259" s="225"/>
      <c r="D259" s="226" t="s">
        <v>128</v>
      </c>
      <c r="E259" s="227" t="s">
        <v>21</v>
      </c>
      <c r="F259" s="228" t="s">
        <v>275</v>
      </c>
      <c r="G259" s="225"/>
      <c r="H259" s="229">
        <v>8.5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128</v>
      </c>
      <c r="AU259" s="235" t="s">
        <v>83</v>
      </c>
      <c r="AV259" s="13" t="s">
        <v>83</v>
      </c>
      <c r="AW259" s="13" t="s">
        <v>34</v>
      </c>
      <c r="AX259" s="13" t="s">
        <v>73</v>
      </c>
      <c r="AY259" s="235" t="s">
        <v>117</v>
      </c>
    </row>
    <row r="260" s="13" customFormat="1">
      <c r="A260" s="13"/>
      <c r="B260" s="224"/>
      <c r="C260" s="225"/>
      <c r="D260" s="226" t="s">
        <v>128</v>
      </c>
      <c r="E260" s="227" t="s">
        <v>21</v>
      </c>
      <c r="F260" s="228" t="s">
        <v>276</v>
      </c>
      <c r="G260" s="225"/>
      <c r="H260" s="229">
        <v>4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128</v>
      </c>
      <c r="AU260" s="235" t="s">
        <v>83</v>
      </c>
      <c r="AV260" s="13" t="s">
        <v>83</v>
      </c>
      <c r="AW260" s="13" t="s">
        <v>34</v>
      </c>
      <c r="AX260" s="13" t="s">
        <v>73</v>
      </c>
      <c r="AY260" s="235" t="s">
        <v>117</v>
      </c>
    </row>
    <row r="261" s="13" customFormat="1">
      <c r="A261" s="13"/>
      <c r="B261" s="224"/>
      <c r="C261" s="225"/>
      <c r="D261" s="226" t="s">
        <v>128</v>
      </c>
      <c r="E261" s="227" t="s">
        <v>21</v>
      </c>
      <c r="F261" s="228" t="s">
        <v>277</v>
      </c>
      <c r="G261" s="225"/>
      <c r="H261" s="229">
        <v>6.5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128</v>
      </c>
      <c r="AU261" s="235" t="s">
        <v>83</v>
      </c>
      <c r="AV261" s="13" t="s">
        <v>83</v>
      </c>
      <c r="AW261" s="13" t="s">
        <v>34</v>
      </c>
      <c r="AX261" s="13" t="s">
        <v>73</v>
      </c>
      <c r="AY261" s="235" t="s">
        <v>117</v>
      </c>
    </row>
    <row r="262" s="14" customFormat="1">
      <c r="A262" s="14"/>
      <c r="B262" s="236"/>
      <c r="C262" s="237"/>
      <c r="D262" s="226" t="s">
        <v>128</v>
      </c>
      <c r="E262" s="238" t="s">
        <v>21</v>
      </c>
      <c r="F262" s="239" t="s">
        <v>131</v>
      </c>
      <c r="G262" s="237"/>
      <c r="H262" s="240">
        <v>34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128</v>
      </c>
      <c r="AU262" s="246" t="s">
        <v>83</v>
      </c>
      <c r="AV262" s="14" t="s">
        <v>124</v>
      </c>
      <c r="AW262" s="14" t="s">
        <v>34</v>
      </c>
      <c r="AX262" s="14" t="s">
        <v>81</v>
      </c>
      <c r="AY262" s="246" t="s">
        <v>117</v>
      </c>
    </row>
    <row r="263" s="2" customFormat="1" ht="33" customHeight="1">
      <c r="A263" s="40"/>
      <c r="B263" s="41"/>
      <c r="C263" s="206" t="s">
        <v>7</v>
      </c>
      <c r="D263" s="206" t="s">
        <v>119</v>
      </c>
      <c r="E263" s="207" t="s">
        <v>278</v>
      </c>
      <c r="F263" s="208" t="s">
        <v>279</v>
      </c>
      <c r="G263" s="209" t="s">
        <v>228</v>
      </c>
      <c r="H263" s="210">
        <v>34</v>
      </c>
      <c r="I263" s="211"/>
      <c r="J263" s="212">
        <f>ROUND(I263*H263,2)</f>
        <v>0</v>
      </c>
      <c r="K263" s="208" t="s">
        <v>123</v>
      </c>
      <c r="L263" s="46"/>
      <c r="M263" s="213" t="s">
        <v>21</v>
      </c>
      <c r="N263" s="214" t="s">
        <v>44</v>
      </c>
      <c r="O263" s="86"/>
      <c r="P263" s="215">
        <f>O263*H263</f>
        <v>0</v>
      </c>
      <c r="Q263" s="215">
        <v>0.00060999999999999997</v>
      </c>
      <c r="R263" s="215">
        <f>Q263*H263</f>
        <v>0.020739999999999998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124</v>
      </c>
      <c r="AT263" s="217" t="s">
        <v>119</v>
      </c>
      <c r="AU263" s="217" t="s">
        <v>83</v>
      </c>
      <c r="AY263" s="19" t="s">
        <v>117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81</v>
      </c>
      <c r="BK263" s="218">
        <f>ROUND(I263*H263,2)</f>
        <v>0</v>
      </c>
      <c r="BL263" s="19" t="s">
        <v>124</v>
      </c>
      <c r="BM263" s="217" t="s">
        <v>280</v>
      </c>
    </row>
    <row r="264" s="2" customFormat="1">
      <c r="A264" s="40"/>
      <c r="B264" s="41"/>
      <c r="C264" s="42"/>
      <c r="D264" s="219" t="s">
        <v>126</v>
      </c>
      <c r="E264" s="42"/>
      <c r="F264" s="220" t="s">
        <v>281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126</v>
      </c>
      <c r="AU264" s="19" t="s">
        <v>83</v>
      </c>
    </row>
    <row r="265" s="13" customFormat="1">
      <c r="A265" s="13"/>
      <c r="B265" s="224"/>
      <c r="C265" s="225"/>
      <c r="D265" s="226" t="s">
        <v>128</v>
      </c>
      <c r="E265" s="227" t="s">
        <v>21</v>
      </c>
      <c r="F265" s="228" t="s">
        <v>272</v>
      </c>
      <c r="G265" s="225"/>
      <c r="H265" s="229">
        <v>6.5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128</v>
      </c>
      <c r="AU265" s="235" t="s">
        <v>83</v>
      </c>
      <c r="AV265" s="13" t="s">
        <v>83</v>
      </c>
      <c r="AW265" s="13" t="s">
        <v>34</v>
      </c>
      <c r="AX265" s="13" t="s">
        <v>73</v>
      </c>
      <c r="AY265" s="235" t="s">
        <v>117</v>
      </c>
    </row>
    <row r="266" s="13" customFormat="1">
      <c r="A266" s="13"/>
      <c r="B266" s="224"/>
      <c r="C266" s="225"/>
      <c r="D266" s="226" t="s">
        <v>128</v>
      </c>
      <c r="E266" s="227" t="s">
        <v>21</v>
      </c>
      <c r="F266" s="228" t="s">
        <v>273</v>
      </c>
      <c r="G266" s="225"/>
      <c r="H266" s="229">
        <v>4.5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128</v>
      </c>
      <c r="AU266" s="235" t="s">
        <v>83</v>
      </c>
      <c r="AV266" s="13" t="s">
        <v>83</v>
      </c>
      <c r="AW266" s="13" t="s">
        <v>34</v>
      </c>
      <c r="AX266" s="13" t="s">
        <v>73</v>
      </c>
      <c r="AY266" s="235" t="s">
        <v>117</v>
      </c>
    </row>
    <row r="267" s="13" customFormat="1">
      <c r="A267" s="13"/>
      <c r="B267" s="224"/>
      <c r="C267" s="225"/>
      <c r="D267" s="226" t="s">
        <v>128</v>
      </c>
      <c r="E267" s="227" t="s">
        <v>21</v>
      </c>
      <c r="F267" s="228" t="s">
        <v>274</v>
      </c>
      <c r="G267" s="225"/>
      <c r="H267" s="229">
        <v>4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128</v>
      </c>
      <c r="AU267" s="235" t="s">
        <v>83</v>
      </c>
      <c r="AV267" s="13" t="s">
        <v>83</v>
      </c>
      <c r="AW267" s="13" t="s">
        <v>34</v>
      </c>
      <c r="AX267" s="13" t="s">
        <v>73</v>
      </c>
      <c r="AY267" s="235" t="s">
        <v>117</v>
      </c>
    </row>
    <row r="268" s="13" customFormat="1">
      <c r="A268" s="13"/>
      <c r="B268" s="224"/>
      <c r="C268" s="225"/>
      <c r="D268" s="226" t="s">
        <v>128</v>
      </c>
      <c r="E268" s="227" t="s">
        <v>21</v>
      </c>
      <c r="F268" s="228" t="s">
        <v>275</v>
      </c>
      <c r="G268" s="225"/>
      <c r="H268" s="229">
        <v>8.5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128</v>
      </c>
      <c r="AU268" s="235" t="s">
        <v>83</v>
      </c>
      <c r="AV268" s="13" t="s">
        <v>83</v>
      </c>
      <c r="AW268" s="13" t="s">
        <v>34</v>
      </c>
      <c r="AX268" s="13" t="s">
        <v>73</v>
      </c>
      <c r="AY268" s="235" t="s">
        <v>117</v>
      </c>
    </row>
    <row r="269" s="13" customFormat="1">
      <c r="A269" s="13"/>
      <c r="B269" s="224"/>
      <c r="C269" s="225"/>
      <c r="D269" s="226" t="s">
        <v>128</v>
      </c>
      <c r="E269" s="227" t="s">
        <v>21</v>
      </c>
      <c r="F269" s="228" t="s">
        <v>276</v>
      </c>
      <c r="G269" s="225"/>
      <c r="H269" s="229">
        <v>4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128</v>
      </c>
      <c r="AU269" s="235" t="s">
        <v>83</v>
      </c>
      <c r="AV269" s="13" t="s">
        <v>83</v>
      </c>
      <c r="AW269" s="13" t="s">
        <v>34</v>
      </c>
      <c r="AX269" s="13" t="s">
        <v>73</v>
      </c>
      <c r="AY269" s="235" t="s">
        <v>117</v>
      </c>
    </row>
    <row r="270" s="13" customFormat="1">
      <c r="A270" s="13"/>
      <c r="B270" s="224"/>
      <c r="C270" s="225"/>
      <c r="D270" s="226" t="s">
        <v>128</v>
      </c>
      <c r="E270" s="227" t="s">
        <v>21</v>
      </c>
      <c r="F270" s="228" t="s">
        <v>277</v>
      </c>
      <c r="G270" s="225"/>
      <c r="H270" s="229">
        <v>6.5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128</v>
      </c>
      <c r="AU270" s="235" t="s">
        <v>83</v>
      </c>
      <c r="AV270" s="13" t="s">
        <v>83</v>
      </c>
      <c r="AW270" s="13" t="s">
        <v>34</v>
      </c>
      <c r="AX270" s="13" t="s">
        <v>73</v>
      </c>
      <c r="AY270" s="235" t="s">
        <v>117</v>
      </c>
    </row>
    <row r="271" s="14" customFormat="1">
      <c r="A271" s="14"/>
      <c r="B271" s="236"/>
      <c r="C271" s="237"/>
      <c r="D271" s="226" t="s">
        <v>128</v>
      </c>
      <c r="E271" s="238" t="s">
        <v>21</v>
      </c>
      <c r="F271" s="239" t="s">
        <v>131</v>
      </c>
      <c r="G271" s="237"/>
      <c r="H271" s="240">
        <v>34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128</v>
      </c>
      <c r="AU271" s="246" t="s">
        <v>83</v>
      </c>
      <c r="AV271" s="14" t="s">
        <v>124</v>
      </c>
      <c r="AW271" s="14" t="s">
        <v>34</v>
      </c>
      <c r="AX271" s="14" t="s">
        <v>81</v>
      </c>
      <c r="AY271" s="246" t="s">
        <v>117</v>
      </c>
    </row>
    <row r="272" s="2" customFormat="1" ht="16.5" customHeight="1">
      <c r="A272" s="40"/>
      <c r="B272" s="41"/>
      <c r="C272" s="206" t="s">
        <v>282</v>
      </c>
      <c r="D272" s="206" t="s">
        <v>119</v>
      </c>
      <c r="E272" s="207" t="s">
        <v>283</v>
      </c>
      <c r="F272" s="208" t="s">
        <v>284</v>
      </c>
      <c r="G272" s="209" t="s">
        <v>228</v>
      </c>
      <c r="H272" s="210">
        <v>34</v>
      </c>
      <c r="I272" s="211"/>
      <c r="J272" s="212">
        <f>ROUND(I272*H272,2)</f>
        <v>0</v>
      </c>
      <c r="K272" s="208" t="s">
        <v>123</v>
      </c>
      <c r="L272" s="46"/>
      <c r="M272" s="213" t="s">
        <v>21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124</v>
      </c>
      <c r="AT272" s="217" t="s">
        <v>119</v>
      </c>
      <c r="AU272" s="217" t="s">
        <v>83</v>
      </c>
      <c r="AY272" s="19" t="s">
        <v>117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81</v>
      </c>
      <c r="BK272" s="218">
        <f>ROUND(I272*H272,2)</f>
        <v>0</v>
      </c>
      <c r="BL272" s="19" t="s">
        <v>124</v>
      </c>
      <c r="BM272" s="217" t="s">
        <v>285</v>
      </c>
    </row>
    <row r="273" s="2" customFormat="1">
      <c r="A273" s="40"/>
      <c r="B273" s="41"/>
      <c r="C273" s="42"/>
      <c r="D273" s="219" t="s">
        <v>126</v>
      </c>
      <c r="E273" s="42"/>
      <c r="F273" s="220" t="s">
        <v>286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126</v>
      </c>
      <c r="AU273" s="19" t="s">
        <v>83</v>
      </c>
    </row>
    <row r="274" s="13" customFormat="1">
      <c r="A274" s="13"/>
      <c r="B274" s="224"/>
      <c r="C274" s="225"/>
      <c r="D274" s="226" t="s">
        <v>128</v>
      </c>
      <c r="E274" s="227" t="s">
        <v>21</v>
      </c>
      <c r="F274" s="228" t="s">
        <v>272</v>
      </c>
      <c r="G274" s="225"/>
      <c r="H274" s="229">
        <v>6.5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128</v>
      </c>
      <c r="AU274" s="235" t="s">
        <v>83</v>
      </c>
      <c r="AV274" s="13" t="s">
        <v>83</v>
      </c>
      <c r="AW274" s="13" t="s">
        <v>34</v>
      </c>
      <c r="AX274" s="13" t="s">
        <v>73</v>
      </c>
      <c r="AY274" s="235" t="s">
        <v>117</v>
      </c>
    </row>
    <row r="275" s="13" customFormat="1">
      <c r="A275" s="13"/>
      <c r="B275" s="224"/>
      <c r="C275" s="225"/>
      <c r="D275" s="226" t="s">
        <v>128</v>
      </c>
      <c r="E275" s="227" t="s">
        <v>21</v>
      </c>
      <c r="F275" s="228" t="s">
        <v>273</v>
      </c>
      <c r="G275" s="225"/>
      <c r="H275" s="229">
        <v>4.5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128</v>
      </c>
      <c r="AU275" s="235" t="s">
        <v>83</v>
      </c>
      <c r="AV275" s="13" t="s">
        <v>83</v>
      </c>
      <c r="AW275" s="13" t="s">
        <v>34</v>
      </c>
      <c r="AX275" s="13" t="s">
        <v>73</v>
      </c>
      <c r="AY275" s="235" t="s">
        <v>117</v>
      </c>
    </row>
    <row r="276" s="13" customFormat="1">
      <c r="A276" s="13"/>
      <c r="B276" s="224"/>
      <c r="C276" s="225"/>
      <c r="D276" s="226" t="s">
        <v>128</v>
      </c>
      <c r="E276" s="227" t="s">
        <v>21</v>
      </c>
      <c r="F276" s="228" t="s">
        <v>274</v>
      </c>
      <c r="G276" s="225"/>
      <c r="H276" s="229">
        <v>4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128</v>
      </c>
      <c r="AU276" s="235" t="s">
        <v>83</v>
      </c>
      <c r="AV276" s="13" t="s">
        <v>83</v>
      </c>
      <c r="AW276" s="13" t="s">
        <v>34</v>
      </c>
      <c r="AX276" s="13" t="s">
        <v>73</v>
      </c>
      <c r="AY276" s="235" t="s">
        <v>117</v>
      </c>
    </row>
    <row r="277" s="13" customFormat="1">
      <c r="A277" s="13"/>
      <c r="B277" s="224"/>
      <c r="C277" s="225"/>
      <c r="D277" s="226" t="s">
        <v>128</v>
      </c>
      <c r="E277" s="227" t="s">
        <v>21</v>
      </c>
      <c r="F277" s="228" t="s">
        <v>275</v>
      </c>
      <c r="G277" s="225"/>
      <c r="H277" s="229">
        <v>8.5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128</v>
      </c>
      <c r="AU277" s="235" t="s">
        <v>83</v>
      </c>
      <c r="AV277" s="13" t="s">
        <v>83</v>
      </c>
      <c r="AW277" s="13" t="s">
        <v>34</v>
      </c>
      <c r="AX277" s="13" t="s">
        <v>73</v>
      </c>
      <c r="AY277" s="235" t="s">
        <v>117</v>
      </c>
    </row>
    <row r="278" s="13" customFormat="1">
      <c r="A278" s="13"/>
      <c r="B278" s="224"/>
      <c r="C278" s="225"/>
      <c r="D278" s="226" t="s">
        <v>128</v>
      </c>
      <c r="E278" s="227" t="s">
        <v>21</v>
      </c>
      <c r="F278" s="228" t="s">
        <v>276</v>
      </c>
      <c r="G278" s="225"/>
      <c r="H278" s="229">
        <v>4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128</v>
      </c>
      <c r="AU278" s="235" t="s">
        <v>83</v>
      </c>
      <c r="AV278" s="13" t="s">
        <v>83</v>
      </c>
      <c r="AW278" s="13" t="s">
        <v>34</v>
      </c>
      <c r="AX278" s="13" t="s">
        <v>73</v>
      </c>
      <c r="AY278" s="235" t="s">
        <v>117</v>
      </c>
    </row>
    <row r="279" s="13" customFormat="1">
      <c r="A279" s="13"/>
      <c r="B279" s="224"/>
      <c r="C279" s="225"/>
      <c r="D279" s="226" t="s">
        <v>128</v>
      </c>
      <c r="E279" s="227" t="s">
        <v>21</v>
      </c>
      <c r="F279" s="228" t="s">
        <v>277</v>
      </c>
      <c r="G279" s="225"/>
      <c r="H279" s="229">
        <v>6.5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128</v>
      </c>
      <c r="AU279" s="235" t="s">
        <v>83</v>
      </c>
      <c r="AV279" s="13" t="s">
        <v>83</v>
      </c>
      <c r="AW279" s="13" t="s">
        <v>34</v>
      </c>
      <c r="AX279" s="13" t="s">
        <v>73</v>
      </c>
      <c r="AY279" s="235" t="s">
        <v>117</v>
      </c>
    </row>
    <row r="280" s="14" customFormat="1">
      <c r="A280" s="14"/>
      <c r="B280" s="236"/>
      <c r="C280" s="237"/>
      <c r="D280" s="226" t="s">
        <v>128</v>
      </c>
      <c r="E280" s="238" t="s">
        <v>21</v>
      </c>
      <c r="F280" s="239" t="s">
        <v>131</v>
      </c>
      <c r="G280" s="237"/>
      <c r="H280" s="240">
        <v>34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128</v>
      </c>
      <c r="AU280" s="246" t="s">
        <v>83</v>
      </c>
      <c r="AV280" s="14" t="s">
        <v>124</v>
      </c>
      <c r="AW280" s="14" t="s">
        <v>34</v>
      </c>
      <c r="AX280" s="14" t="s">
        <v>81</v>
      </c>
      <c r="AY280" s="246" t="s">
        <v>117</v>
      </c>
    </row>
    <row r="281" s="2" customFormat="1" ht="21.75" customHeight="1">
      <c r="A281" s="40"/>
      <c r="B281" s="41"/>
      <c r="C281" s="206" t="s">
        <v>287</v>
      </c>
      <c r="D281" s="206" t="s">
        <v>119</v>
      </c>
      <c r="E281" s="207" t="s">
        <v>288</v>
      </c>
      <c r="F281" s="208" t="s">
        <v>289</v>
      </c>
      <c r="G281" s="209" t="s">
        <v>122</v>
      </c>
      <c r="H281" s="210">
        <v>3625</v>
      </c>
      <c r="I281" s="211"/>
      <c r="J281" s="212">
        <f>ROUND(I281*H281,2)</f>
        <v>0</v>
      </c>
      <c r="K281" s="208" t="s">
        <v>123</v>
      </c>
      <c r="L281" s="46"/>
      <c r="M281" s="213" t="s">
        <v>21</v>
      </c>
      <c r="N281" s="214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0.01</v>
      </c>
      <c r="T281" s="216">
        <f>S281*H281</f>
        <v>36.25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124</v>
      </c>
      <c r="AT281" s="217" t="s">
        <v>119</v>
      </c>
      <c r="AU281" s="217" t="s">
        <v>83</v>
      </c>
      <c r="AY281" s="19" t="s">
        <v>117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81</v>
      </c>
      <c r="BK281" s="218">
        <f>ROUND(I281*H281,2)</f>
        <v>0</v>
      </c>
      <c r="BL281" s="19" t="s">
        <v>124</v>
      </c>
      <c r="BM281" s="217" t="s">
        <v>290</v>
      </c>
    </row>
    <row r="282" s="2" customFormat="1">
      <c r="A282" s="40"/>
      <c r="B282" s="41"/>
      <c r="C282" s="42"/>
      <c r="D282" s="219" t="s">
        <v>126</v>
      </c>
      <c r="E282" s="42"/>
      <c r="F282" s="220" t="s">
        <v>291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126</v>
      </c>
      <c r="AU282" s="19" t="s">
        <v>83</v>
      </c>
    </row>
    <row r="283" s="15" customFormat="1">
      <c r="A283" s="15"/>
      <c r="B283" s="247"/>
      <c r="C283" s="248"/>
      <c r="D283" s="226" t="s">
        <v>128</v>
      </c>
      <c r="E283" s="249" t="s">
        <v>21</v>
      </c>
      <c r="F283" s="250" t="s">
        <v>137</v>
      </c>
      <c r="G283" s="248"/>
      <c r="H283" s="249" t="s">
        <v>21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128</v>
      </c>
      <c r="AU283" s="256" t="s">
        <v>83</v>
      </c>
      <c r="AV283" s="15" t="s">
        <v>81</v>
      </c>
      <c r="AW283" s="15" t="s">
        <v>34</v>
      </c>
      <c r="AX283" s="15" t="s">
        <v>73</v>
      </c>
      <c r="AY283" s="256" t="s">
        <v>117</v>
      </c>
    </row>
    <row r="284" s="13" customFormat="1">
      <c r="A284" s="13"/>
      <c r="B284" s="224"/>
      <c r="C284" s="225"/>
      <c r="D284" s="226" t="s">
        <v>128</v>
      </c>
      <c r="E284" s="227" t="s">
        <v>21</v>
      </c>
      <c r="F284" s="228" t="s">
        <v>138</v>
      </c>
      <c r="G284" s="225"/>
      <c r="H284" s="229">
        <v>3530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128</v>
      </c>
      <c r="AU284" s="235" t="s">
        <v>83</v>
      </c>
      <c r="AV284" s="13" t="s">
        <v>83</v>
      </c>
      <c r="AW284" s="13" t="s">
        <v>34</v>
      </c>
      <c r="AX284" s="13" t="s">
        <v>73</v>
      </c>
      <c r="AY284" s="235" t="s">
        <v>117</v>
      </c>
    </row>
    <row r="285" s="15" customFormat="1">
      <c r="A285" s="15"/>
      <c r="B285" s="247"/>
      <c r="C285" s="248"/>
      <c r="D285" s="226" t="s">
        <v>128</v>
      </c>
      <c r="E285" s="249" t="s">
        <v>21</v>
      </c>
      <c r="F285" s="250" t="s">
        <v>139</v>
      </c>
      <c r="G285" s="248"/>
      <c r="H285" s="249" t="s">
        <v>21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128</v>
      </c>
      <c r="AU285" s="256" t="s">
        <v>83</v>
      </c>
      <c r="AV285" s="15" t="s">
        <v>81</v>
      </c>
      <c r="AW285" s="15" t="s">
        <v>34</v>
      </c>
      <c r="AX285" s="15" t="s">
        <v>73</v>
      </c>
      <c r="AY285" s="256" t="s">
        <v>117</v>
      </c>
    </row>
    <row r="286" s="13" customFormat="1">
      <c r="A286" s="13"/>
      <c r="B286" s="224"/>
      <c r="C286" s="225"/>
      <c r="D286" s="226" t="s">
        <v>128</v>
      </c>
      <c r="E286" s="227" t="s">
        <v>21</v>
      </c>
      <c r="F286" s="228" t="s">
        <v>140</v>
      </c>
      <c r="G286" s="225"/>
      <c r="H286" s="229">
        <v>35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128</v>
      </c>
      <c r="AU286" s="235" t="s">
        <v>83</v>
      </c>
      <c r="AV286" s="13" t="s">
        <v>83</v>
      </c>
      <c r="AW286" s="13" t="s">
        <v>34</v>
      </c>
      <c r="AX286" s="13" t="s">
        <v>73</v>
      </c>
      <c r="AY286" s="235" t="s">
        <v>117</v>
      </c>
    </row>
    <row r="287" s="13" customFormat="1">
      <c r="A287" s="13"/>
      <c r="B287" s="224"/>
      <c r="C287" s="225"/>
      <c r="D287" s="226" t="s">
        <v>128</v>
      </c>
      <c r="E287" s="227" t="s">
        <v>21</v>
      </c>
      <c r="F287" s="228" t="s">
        <v>141</v>
      </c>
      <c r="G287" s="225"/>
      <c r="H287" s="229">
        <v>20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128</v>
      </c>
      <c r="AU287" s="235" t="s">
        <v>83</v>
      </c>
      <c r="AV287" s="13" t="s">
        <v>83</v>
      </c>
      <c r="AW287" s="13" t="s">
        <v>34</v>
      </c>
      <c r="AX287" s="13" t="s">
        <v>73</v>
      </c>
      <c r="AY287" s="235" t="s">
        <v>117</v>
      </c>
    </row>
    <row r="288" s="15" customFormat="1">
      <c r="A288" s="15"/>
      <c r="B288" s="247"/>
      <c r="C288" s="248"/>
      <c r="D288" s="226" t="s">
        <v>128</v>
      </c>
      <c r="E288" s="249" t="s">
        <v>21</v>
      </c>
      <c r="F288" s="250" t="s">
        <v>142</v>
      </c>
      <c r="G288" s="248"/>
      <c r="H288" s="249" t="s">
        <v>21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128</v>
      </c>
      <c r="AU288" s="256" t="s">
        <v>83</v>
      </c>
      <c r="AV288" s="15" t="s">
        <v>81</v>
      </c>
      <c r="AW288" s="15" t="s">
        <v>34</v>
      </c>
      <c r="AX288" s="15" t="s">
        <v>73</v>
      </c>
      <c r="AY288" s="256" t="s">
        <v>117</v>
      </c>
    </row>
    <row r="289" s="13" customFormat="1">
      <c r="A289" s="13"/>
      <c r="B289" s="224"/>
      <c r="C289" s="225"/>
      <c r="D289" s="226" t="s">
        <v>128</v>
      </c>
      <c r="E289" s="227" t="s">
        <v>21</v>
      </c>
      <c r="F289" s="228" t="s">
        <v>143</v>
      </c>
      <c r="G289" s="225"/>
      <c r="H289" s="229">
        <v>20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128</v>
      </c>
      <c r="AU289" s="235" t="s">
        <v>83</v>
      </c>
      <c r="AV289" s="13" t="s">
        <v>83</v>
      </c>
      <c r="AW289" s="13" t="s">
        <v>34</v>
      </c>
      <c r="AX289" s="13" t="s">
        <v>73</v>
      </c>
      <c r="AY289" s="235" t="s">
        <v>117</v>
      </c>
    </row>
    <row r="290" s="13" customFormat="1">
      <c r="A290" s="13"/>
      <c r="B290" s="224"/>
      <c r="C290" s="225"/>
      <c r="D290" s="226" t="s">
        <v>128</v>
      </c>
      <c r="E290" s="227" t="s">
        <v>21</v>
      </c>
      <c r="F290" s="228" t="s">
        <v>144</v>
      </c>
      <c r="G290" s="225"/>
      <c r="H290" s="229">
        <v>20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128</v>
      </c>
      <c r="AU290" s="235" t="s">
        <v>83</v>
      </c>
      <c r="AV290" s="13" t="s">
        <v>83</v>
      </c>
      <c r="AW290" s="13" t="s">
        <v>34</v>
      </c>
      <c r="AX290" s="13" t="s">
        <v>73</v>
      </c>
      <c r="AY290" s="235" t="s">
        <v>117</v>
      </c>
    </row>
    <row r="291" s="14" customFormat="1">
      <c r="A291" s="14"/>
      <c r="B291" s="236"/>
      <c r="C291" s="237"/>
      <c r="D291" s="226" t="s">
        <v>128</v>
      </c>
      <c r="E291" s="238" t="s">
        <v>21</v>
      </c>
      <c r="F291" s="239" t="s">
        <v>131</v>
      </c>
      <c r="G291" s="237"/>
      <c r="H291" s="240">
        <v>3625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128</v>
      </c>
      <c r="AU291" s="246" t="s">
        <v>83</v>
      </c>
      <c r="AV291" s="14" t="s">
        <v>124</v>
      </c>
      <c r="AW291" s="14" t="s">
        <v>34</v>
      </c>
      <c r="AX291" s="14" t="s">
        <v>81</v>
      </c>
      <c r="AY291" s="246" t="s">
        <v>117</v>
      </c>
    </row>
    <row r="292" s="2" customFormat="1" ht="33" customHeight="1">
      <c r="A292" s="40"/>
      <c r="B292" s="41"/>
      <c r="C292" s="206" t="s">
        <v>292</v>
      </c>
      <c r="D292" s="206" t="s">
        <v>119</v>
      </c>
      <c r="E292" s="207" t="s">
        <v>293</v>
      </c>
      <c r="F292" s="208" t="s">
        <v>294</v>
      </c>
      <c r="G292" s="209" t="s">
        <v>122</v>
      </c>
      <c r="H292" s="210">
        <v>3625</v>
      </c>
      <c r="I292" s="211"/>
      <c r="J292" s="212">
        <f>ROUND(I292*H292,2)</f>
        <v>0</v>
      </c>
      <c r="K292" s="208" t="s">
        <v>123</v>
      </c>
      <c r="L292" s="46"/>
      <c r="M292" s="213" t="s">
        <v>21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0.02</v>
      </c>
      <c r="T292" s="216">
        <f>S292*H292</f>
        <v>72.5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124</v>
      </c>
      <c r="AT292" s="217" t="s">
        <v>119</v>
      </c>
      <c r="AU292" s="217" t="s">
        <v>83</v>
      </c>
      <c r="AY292" s="19" t="s">
        <v>117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81</v>
      </c>
      <c r="BK292" s="218">
        <f>ROUND(I292*H292,2)</f>
        <v>0</v>
      </c>
      <c r="BL292" s="19" t="s">
        <v>124</v>
      </c>
      <c r="BM292" s="217" t="s">
        <v>295</v>
      </c>
    </row>
    <row r="293" s="2" customFormat="1">
      <c r="A293" s="40"/>
      <c r="B293" s="41"/>
      <c r="C293" s="42"/>
      <c r="D293" s="219" t="s">
        <v>126</v>
      </c>
      <c r="E293" s="42"/>
      <c r="F293" s="220" t="s">
        <v>296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126</v>
      </c>
      <c r="AU293" s="19" t="s">
        <v>83</v>
      </c>
    </row>
    <row r="294" s="15" customFormat="1">
      <c r="A294" s="15"/>
      <c r="B294" s="247"/>
      <c r="C294" s="248"/>
      <c r="D294" s="226" t="s">
        <v>128</v>
      </c>
      <c r="E294" s="249" t="s">
        <v>21</v>
      </c>
      <c r="F294" s="250" t="s">
        <v>137</v>
      </c>
      <c r="G294" s="248"/>
      <c r="H294" s="249" t="s">
        <v>21</v>
      </c>
      <c r="I294" s="251"/>
      <c r="J294" s="248"/>
      <c r="K294" s="248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128</v>
      </c>
      <c r="AU294" s="256" t="s">
        <v>83</v>
      </c>
      <c r="AV294" s="15" t="s">
        <v>81</v>
      </c>
      <c r="AW294" s="15" t="s">
        <v>34</v>
      </c>
      <c r="AX294" s="15" t="s">
        <v>73</v>
      </c>
      <c r="AY294" s="256" t="s">
        <v>117</v>
      </c>
    </row>
    <row r="295" s="13" customFormat="1">
      <c r="A295" s="13"/>
      <c r="B295" s="224"/>
      <c r="C295" s="225"/>
      <c r="D295" s="226" t="s">
        <v>128</v>
      </c>
      <c r="E295" s="227" t="s">
        <v>21</v>
      </c>
      <c r="F295" s="228" t="s">
        <v>138</v>
      </c>
      <c r="G295" s="225"/>
      <c r="H295" s="229">
        <v>3530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128</v>
      </c>
      <c r="AU295" s="235" t="s">
        <v>83</v>
      </c>
      <c r="AV295" s="13" t="s">
        <v>83</v>
      </c>
      <c r="AW295" s="13" t="s">
        <v>34</v>
      </c>
      <c r="AX295" s="13" t="s">
        <v>73</v>
      </c>
      <c r="AY295" s="235" t="s">
        <v>117</v>
      </c>
    </row>
    <row r="296" s="15" customFormat="1">
      <c r="A296" s="15"/>
      <c r="B296" s="247"/>
      <c r="C296" s="248"/>
      <c r="D296" s="226" t="s">
        <v>128</v>
      </c>
      <c r="E296" s="249" t="s">
        <v>21</v>
      </c>
      <c r="F296" s="250" t="s">
        <v>139</v>
      </c>
      <c r="G296" s="248"/>
      <c r="H296" s="249" t="s">
        <v>21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128</v>
      </c>
      <c r="AU296" s="256" t="s">
        <v>83</v>
      </c>
      <c r="AV296" s="15" t="s">
        <v>81</v>
      </c>
      <c r="AW296" s="15" t="s">
        <v>34</v>
      </c>
      <c r="AX296" s="15" t="s">
        <v>73</v>
      </c>
      <c r="AY296" s="256" t="s">
        <v>117</v>
      </c>
    </row>
    <row r="297" s="13" customFormat="1">
      <c r="A297" s="13"/>
      <c r="B297" s="224"/>
      <c r="C297" s="225"/>
      <c r="D297" s="226" t="s">
        <v>128</v>
      </c>
      <c r="E297" s="227" t="s">
        <v>21</v>
      </c>
      <c r="F297" s="228" t="s">
        <v>140</v>
      </c>
      <c r="G297" s="225"/>
      <c r="H297" s="229">
        <v>35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128</v>
      </c>
      <c r="AU297" s="235" t="s">
        <v>83</v>
      </c>
      <c r="AV297" s="13" t="s">
        <v>83</v>
      </c>
      <c r="AW297" s="13" t="s">
        <v>34</v>
      </c>
      <c r="AX297" s="13" t="s">
        <v>73</v>
      </c>
      <c r="AY297" s="235" t="s">
        <v>117</v>
      </c>
    </row>
    <row r="298" s="13" customFormat="1">
      <c r="A298" s="13"/>
      <c r="B298" s="224"/>
      <c r="C298" s="225"/>
      <c r="D298" s="226" t="s">
        <v>128</v>
      </c>
      <c r="E298" s="227" t="s">
        <v>21</v>
      </c>
      <c r="F298" s="228" t="s">
        <v>141</v>
      </c>
      <c r="G298" s="225"/>
      <c r="H298" s="229">
        <v>20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128</v>
      </c>
      <c r="AU298" s="235" t="s">
        <v>83</v>
      </c>
      <c r="AV298" s="13" t="s">
        <v>83</v>
      </c>
      <c r="AW298" s="13" t="s">
        <v>34</v>
      </c>
      <c r="AX298" s="13" t="s">
        <v>73</v>
      </c>
      <c r="AY298" s="235" t="s">
        <v>117</v>
      </c>
    </row>
    <row r="299" s="15" customFormat="1">
      <c r="A299" s="15"/>
      <c r="B299" s="247"/>
      <c r="C299" s="248"/>
      <c r="D299" s="226" t="s">
        <v>128</v>
      </c>
      <c r="E299" s="249" t="s">
        <v>21</v>
      </c>
      <c r="F299" s="250" t="s">
        <v>142</v>
      </c>
      <c r="G299" s="248"/>
      <c r="H299" s="249" t="s">
        <v>21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128</v>
      </c>
      <c r="AU299" s="256" t="s">
        <v>83</v>
      </c>
      <c r="AV299" s="15" t="s">
        <v>81</v>
      </c>
      <c r="AW299" s="15" t="s">
        <v>34</v>
      </c>
      <c r="AX299" s="15" t="s">
        <v>73</v>
      </c>
      <c r="AY299" s="256" t="s">
        <v>117</v>
      </c>
    </row>
    <row r="300" s="13" customFormat="1">
      <c r="A300" s="13"/>
      <c r="B300" s="224"/>
      <c r="C300" s="225"/>
      <c r="D300" s="226" t="s">
        <v>128</v>
      </c>
      <c r="E300" s="227" t="s">
        <v>21</v>
      </c>
      <c r="F300" s="228" t="s">
        <v>143</v>
      </c>
      <c r="G300" s="225"/>
      <c r="H300" s="229">
        <v>20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128</v>
      </c>
      <c r="AU300" s="235" t="s">
        <v>83</v>
      </c>
      <c r="AV300" s="13" t="s">
        <v>83</v>
      </c>
      <c r="AW300" s="13" t="s">
        <v>34</v>
      </c>
      <c r="AX300" s="13" t="s">
        <v>73</v>
      </c>
      <c r="AY300" s="235" t="s">
        <v>117</v>
      </c>
    </row>
    <row r="301" s="13" customFormat="1">
      <c r="A301" s="13"/>
      <c r="B301" s="224"/>
      <c r="C301" s="225"/>
      <c r="D301" s="226" t="s">
        <v>128</v>
      </c>
      <c r="E301" s="227" t="s">
        <v>21</v>
      </c>
      <c r="F301" s="228" t="s">
        <v>144</v>
      </c>
      <c r="G301" s="225"/>
      <c r="H301" s="229">
        <v>20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128</v>
      </c>
      <c r="AU301" s="235" t="s">
        <v>83</v>
      </c>
      <c r="AV301" s="13" t="s">
        <v>83</v>
      </c>
      <c r="AW301" s="13" t="s">
        <v>34</v>
      </c>
      <c r="AX301" s="13" t="s">
        <v>73</v>
      </c>
      <c r="AY301" s="235" t="s">
        <v>117</v>
      </c>
    </row>
    <row r="302" s="14" customFormat="1">
      <c r="A302" s="14"/>
      <c r="B302" s="236"/>
      <c r="C302" s="237"/>
      <c r="D302" s="226" t="s">
        <v>128</v>
      </c>
      <c r="E302" s="238" t="s">
        <v>21</v>
      </c>
      <c r="F302" s="239" t="s">
        <v>131</v>
      </c>
      <c r="G302" s="237"/>
      <c r="H302" s="240">
        <v>3625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128</v>
      </c>
      <c r="AU302" s="246" t="s">
        <v>83</v>
      </c>
      <c r="AV302" s="14" t="s">
        <v>124</v>
      </c>
      <c r="AW302" s="14" t="s">
        <v>34</v>
      </c>
      <c r="AX302" s="14" t="s">
        <v>81</v>
      </c>
      <c r="AY302" s="246" t="s">
        <v>117</v>
      </c>
    </row>
    <row r="303" s="2" customFormat="1" ht="37.8" customHeight="1">
      <c r="A303" s="40"/>
      <c r="B303" s="41"/>
      <c r="C303" s="206" t="s">
        <v>297</v>
      </c>
      <c r="D303" s="206" t="s">
        <v>119</v>
      </c>
      <c r="E303" s="207" t="s">
        <v>298</v>
      </c>
      <c r="F303" s="208" t="s">
        <v>299</v>
      </c>
      <c r="G303" s="209" t="s">
        <v>122</v>
      </c>
      <c r="H303" s="210">
        <v>66</v>
      </c>
      <c r="I303" s="211"/>
      <c r="J303" s="212">
        <f>ROUND(I303*H303,2)</f>
        <v>0</v>
      </c>
      <c r="K303" s="208" t="s">
        <v>123</v>
      </c>
      <c r="L303" s="46"/>
      <c r="M303" s="213" t="s">
        <v>21</v>
      </c>
      <c r="N303" s="214" t="s">
        <v>44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0.126</v>
      </c>
      <c r="T303" s="216">
        <f>S303*H303</f>
        <v>8.3160000000000007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124</v>
      </c>
      <c r="AT303" s="217" t="s">
        <v>119</v>
      </c>
      <c r="AU303" s="217" t="s">
        <v>83</v>
      </c>
      <c r="AY303" s="19" t="s">
        <v>117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81</v>
      </c>
      <c r="BK303" s="218">
        <f>ROUND(I303*H303,2)</f>
        <v>0</v>
      </c>
      <c r="BL303" s="19" t="s">
        <v>124</v>
      </c>
      <c r="BM303" s="217" t="s">
        <v>300</v>
      </c>
    </row>
    <row r="304" s="2" customFormat="1">
      <c r="A304" s="40"/>
      <c r="B304" s="41"/>
      <c r="C304" s="42"/>
      <c r="D304" s="219" t="s">
        <v>126</v>
      </c>
      <c r="E304" s="42"/>
      <c r="F304" s="220" t="s">
        <v>301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126</v>
      </c>
      <c r="AU304" s="19" t="s">
        <v>83</v>
      </c>
    </row>
    <row r="305" s="15" customFormat="1">
      <c r="A305" s="15"/>
      <c r="B305" s="247"/>
      <c r="C305" s="248"/>
      <c r="D305" s="226" t="s">
        <v>128</v>
      </c>
      <c r="E305" s="249" t="s">
        <v>21</v>
      </c>
      <c r="F305" s="250" t="s">
        <v>162</v>
      </c>
      <c r="G305" s="248"/>
      <c r="H305" s="249" t="s">
        <v>21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128</v>
      </c>
      <c r="AU305" s="256" t="s">
        <v>83</v>
      </c>
      <c r="AV305" s="15" t="s">
        <v>81</v>
      </c>
      <c r="AW305" s="15" t="s">
        <v>34</v>
      </c>
      <c r="AX305" s="15" t="s">
        <v>73</v>
      </c>
      <c r="AY305" s="256" t="s">
        <v>117</v>
      </c>
    </row>
    <row r="306" s="13" customFormat="1">
      <c r="A306" s="13"/>
      <c r="B306" s="224"/>
      <c r="C306" s="225"/>
      <c r="D306" s="226" t="s">
        <v>128</v>
      </c>
      <c r="E306" s="227" t="s">
        <v>21</v>
      </c>
      <c r="F306" s="228" t="s">
        <v>163</v>
      </c>
      <c r="G306" s="225"/>
      <c r="H306" s="229">
        <v>13.5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128</v>
      </c>
      <c r="AU306" s="235" t="s">
        <v>83</v>
      </c>
      <c r="AV306" s="13" t="s">
        <v>83</v>
      </c>
      <c r="AW306" s="13" t="s">
        <v>34</v>
      </c>
      <c r="AX306" s="13" t="s">
        <v>73</v>
      </c>
      <c r="AY306" s="235" t="s">
        <v>117</v>
      </c>
    </row>
    <row r="307" s="13" customFormat="1">
      <c r="A307" s="13"/>
      <c r="B307" s="224"/>
      <c r="C307" s="225"/>
      <c r="D307" s="226" t="s">
        <v>128</v>
      </c>
      <c r="E307" s="227" t="s">
        <v>21</v>
      </c>
      <c r="F307" s="228" t="s">
        <v>164</v>
      </c>
      <c r="G307" s="225"/>
      <c r="H307" s="229">
        <v>52.5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128</v>
      </c>
      <c r="AU307" s="235" t="s">
        <v>83</v>
      </c>
      <c r="AV307" s="13" t="s">
        <v>83</v>
      </c>
      <c r="AW307" s="13" t="s">
        <v>34</v>
      </c>
      <c r="AX307" s="13" t="s">
        <v>73</v>
      </c>
      <c r="AY307" s="235" t="s">
        <v>117</v>
      </c>
    </row>
    <row r="308" s="14" customFormat="1">
      <c r="A308" s="14"/>
      <c r="B308" s="236"/>
      <c r="C308" s="237"/>
      <c r="D308" s="226" t="s">
        <v>128</v>
      </c>
      <c r="E308" s="238" t="s">
        <v>21</v>
      </c>
      <c r="F308" s="239" t="s">
        <v>131</v>
      </c>
      <c r="G308" s="237"/>
      <c r="H308" s="240">
        <v>66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128</v>
      </c>
      <c r="AU308" s="246" t="s">
        <v>83</v>
      </c>
      <c r="AV308" s="14" t="s">
        <v>124</v>
      </c>
      <c r="AW308" s="14" t="s">
        <v>34</v>
      </c>
      <c r="AX308" s="14" t="s">
        <v>81</v>
      </c>
      <c r="AY308" s="246" t="s">
        <v>117</v>
      </c>
    </row>
    <row r="309" s="12" customFormat="1" ht="22.8" customHeight="1">
      <c r="A309" s="12"/>
      <c r="B309" s="190"/>
      <c r="C309" s="191"/>
      <c r="D309" s="192" t="s">
        <v>72</v>
      </c>
      <c r="E309" s="204" t="s">
        <v>302</v>
      </c>
      <c r="F309" s="204" t="s">
        <v>303</v>
      </c>
      <c r="G309" s="191"/>
      <c r="H309" s="191"/>
      <c r="I309" s="194"/>
      <c r="J309" s="205">
        <f>BK309</f>
        <v>0</v>
      </c>
      <c r="K309" s="191"/>
      <c r="L309" s="196"/>
      <c r="M309" s="197"/>
      <c r="N309" s="198"/>
      <c r="O309" s="198"/>
      <c r="P309" s="199">
        <f>SUM(P310:P342)</f>
        <v>0</v>
      </c>
      <c r="Q309" s="198"/>
      <c r="R309" s="199">
        <f>SUM(R310:R342)</f>
        <v>0</v>
      </c>
      <c r="S309" s="198"/>
      <c r="T309" s="200">
        <f>SUM(T310:T342)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1" t="s">
        <v>81</v>
      </c>
      <c r="AT309" s="202" t="s">
        <v>72</v>
      </c>
      <c r="AU309" s="202" t="s">
        <v>81</v>
      </c>
      <c r="AY309" s="201" t="s">
        <v>117</v>
      </c>
      <c r="BK309" s="203">
        <f>SUM(BK310:BK342)</f>
        <v>0</v>
      </c>
    </row>
    <row r="310" s="2" customFormat="1" ht="24.15" customHeight="1">
      <c r="A310" s="40"/>
      <c r="B310" s="41"/>
      <c r="C310" s="206" t="s">
        <v>304</v>
      </c>
      <c r="D310" s="206" t="s">
        <v>119</v>
      </c>
      <c r="E310" s="207" t="s">
        <v>305</v>
      </c>
      <c r="F310" s="208" t="s">
        <v>306</v>
      </c>
      <c r="G310" s="209" t="s">
        <v>307</v>
      </c>
      <c r="H310" s="210">
        <v>1284.4000000000001</v>
      </c>
      <c r="I310" s="211"/>
      <c r="J310" s="212">
        <f>ROUND(I310*H310,2)</f>
        <v>0</v>
      </c>
      <c r="K310" s="208" t="s">
        <v>123</v>
      </c>
      <c r="L310" s="46"/>
      <c r="M310" s="213" t="s">
        <v>21</v>
      </c>
      <c r="N310" s="214" t="s">
        <v>44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124</v>
      </c>
      <c r="AT310" s="217" t="s">
        <v>119</v>
      </c>
      <c r="AU310" s="217" t="s">
        <v>83</v>
      </c>
      <c r="AY310" s="19" t="s">
        <v>117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81</v>
      </c>
      <c r="BK310" s="218">
        <f>ROUND(I310*H310,2)</f>
        <v>0</v>
      </c>
      <c r="BL310" s="19" t="s">
        <v>124</v>
      </c>
      <c r="BM310" s="217" t="s">
        <v>308</v>
      </c>
    </row>
    <row r="311" s="2" customFormat="1">
      <c r="A311" s="40"/>
      <c r="B311" s="41"/>
      <c r="C311" s="42"/>
      <c r="D311" s="219" t="s">
        <v>126</v>
      </c>
      <c r="E311" s="42"/>
      <c r="F311" s="220" t="s">
        <v>309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126</v>
      </c>
      <c r="AU311" s="19" t="s">
        <v>83</v>
      </c>
    </row>
    <row r="312" s="13" customFormat="1">
      <c r="A312" s="13"/>
      <c r="B312" s="224"/>
      <c r="C312" s="225"/>
      <c r="D312" s="226" t="s">
        <v>128</v>
      </c>
      <c r="E312" s="227" t="s">
        <v>21</v>
      </c>
      <c r="F312" s="228" t="s">
        <v>310</v>
      </c>
      <c r="G312" s="225"/>
      <c r="H312" s="229">
        <v>1167.3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128</v>
      </c>
      <c r="AU312" s="235" t="s">
        <v>83</v>
      </c>
      <c r="AV312" s="13" t="s">
        <v>83</v>
      </c>
      <c r="AW312" s="13" t="s">
        <v>34</v>
      </c>
      <c r="AX312" s="13" t="s">
        <v>73</v>
      </c>
      <c r="AY312" s="235" t="s">
        <v>117</v>
      </c>
    </row>
    <row r="313" s="13" customFormat="1">
      <c r="A313" s="13"/>
      <c r="B313" s="224"/>
      <c r="C313" s="225"/>
      <c r="D313" s="226" t="s">
        <v>128</v>
      </c>
      <c r="E313" s="227" t="s">
        <v>21</v>
      </c>
      <c r="F313" s="228" t="s">
        <v>311</v>
      </c>
      <c r="G313" s="225"/>
      <c r="H313" s="229">
        <v>8.3000000000000007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128</v>
      </c>
      <c r="AU313" s="235" t="s">
        <v>83</v>
      </c>
      <c r="AV313" s="13" t="s">
        <v>83</v>
      </c>
      <c r="AW313" s="13" t="s">
        <v>34</v>
      </c>
      <c r="AX313" s="13" t="s">
        <v>73</v>
      </c>
      <c r="AY313" s="235" t="s">
        <v>117</v>
      </c>
    </row>
    <row r="314" s="13" customFormat="1">
      <c r="A314" s="13"/>
      <c r="B314" s="224"/>
      <c r="C314" s="225"/>
      <c r="D314" s="226" t="s">
        <v>128</v>
      </c>
      <c r="E314" s="227" t="s">
        <v>21</v>
      </c>
      <c r="F314" s="228" t="s">
        <v>312</v>
      </c>
      <c r="G314" s="225"/>
      <c r="H314" s="229">
        <v>108.8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128</v>
      </c>
      <c r="AU314" s="235" t="s">
        <v>83</v>
      </c>
      <c r="AV314" s="13" t="s">
        <v>83</v>
      </c>
      <c r="AW314" s="13" t="s">
        <v>34</v>
      </c>
      <c r="AX314" s="13" t="s">
        <v>73</v>
      </c>
      <c r="AY314" s="235" t="s">
        <v>117</v>
      </c>
    </row>
    <row r="315" s="14" customFormat="1">
      <c r="A315" s="14"/>
      <c r="B315" s="236"/>
      <c r="C315" s="237"/>
      <c r="D315" s="226" t="s">
        <v>128</v>
      </c>
      <c r="E315" s="238" t="s">
        <v>21</v>
      </c>
      <c r="F315" s="239" t="s">
        <v>131</v>
      </c>
      <c r="G315" s="237"/>
      <c r="H315" s="240">
        <v>1284.3999999999999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128</v>
      </c>
      <c r="AU315" s="246" t="s">
        <v>83</v>
      </c>
      <c r="AV315" s="14" t="s">
        <v>124</v>
      </c>
      <c r="AW315" s="14" t="s">
        <v>34</v>
      </c>
      <c r="AX315" s="14" t="s">
        <v>81</v>
      </c>
      <c r="AY315" s="246" t="s">
        <v>117</v>
      </c>
    </row>
    <row r="316" s="2" customFormat="1" ht="24.15" customHeight="1">
      <c r="A316" s="40"/>
      <c r="B316" s="41"/>
      <c r="C316" s="206" t="s">
        <v>313</v>
      </c>
      <c r="D316" s="206" t="s">
        <v>119</v>
      </c>
      <c r="E316" s="207" t="s">
        <v>314</v>
      </c>
      <c r="F316" s="208" t="s">
        <v>315</v>
      </c>
      <c r="G316" s="209" t="s">
        <v>307</v>
      </c>
      <c r="H316" s="210">
        <v>26653.200000000001</v>
      </c>
      <c r="I316" s="211"/>
      <c r="J316" s="212">
        <f>ROUND(I316*H316,2)</f>
        <v>0</v>
      </c>
      <c r="K316" s="208" t="s">
        <v>123</v>
      </c>
      <c r="L316" s="46"/>
      <c r="M316" s="213" t="s">
        <v>21</v>
      </c>
      <c r="N316" s="214" t="s">
        <v>44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124</v>
      </c>
      <c r="AT316" s="217" t="s">
        <v>119</v>
      </c>
      <c r="AU316" s="217" t="s">
        <v>83</v>
      </c>
      <c r="AY316" s="19" t="s">
        <v>117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81</v>
      </c>
      <c r="BK316" s="218">
        <f>ROUND(I316*H316,2)</f>
        <v>0</v>
      </c>
      <c r="BL316" s="19" t="s">
        <v>124</v>
      </c>
      <c r="BM316" s="217" t="s">
        <v>316</v>
      </c>
    </row>
    <row r="317" s="2" customFormat="1">
      <c r="A317" s="40"/>
      <c r="B317" s="41"/>
      <c r="C317" s="42"/>
      <c r="D317" s="219" t="s">
        <v>126</v>
      </c>
      <c r="E317" s="42"/>
      <c r="F317" s="220" t="s">
        <v>317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126</v>
      </c>
      <c r="AU317" s="19" t="s">
        <v>83</v>
      </c>
    </row>
    <row r="318" s="15" customFormat="1">
      <c r="A318" s="15"/>
      <c r="B318" s="247"/>
      <c r="C318" s="248"/>
      <c r="D318" s="226" t="s">
        <v>128</v>
      </c>
      <c r="E318" s="249" t="s">
        <v>21</v>
      </c>
      <c r="F318" s="250" t="s">
        <v>318</v>
      </c>
      <c r="G318" s="248"/>
      <c r="H318" s="249" t="s">
        <v>21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128</v>
      </c>
      <c r="AU318" s="256" t="s">
        <v>83</v>
      </c>
      <c r="AV318" s="15" t="s">
        <v>81</v>
      </c>
      <c r="AW318" s="15" t="s">
        <v>34</v>
      </c>
      <c r="AX318" s="15" t="s">
        <v>73</v>
      </c>
      <c r="AY318" s="256" t="s">
        <v>117</v>
      </c>
    </row>
    <row r="319" s="13" customFormat="1">
      <c r="A319" s="13"/>
      <c r="B319" s="224"/>
      <c r="C319" s="225"/>
      <c r="D319" s="226" t="s">
        <v>128</v>
      </c>
      <c r="E319" s="227" t="s">
        <v>21</v>
      </c>
      <c r="F319" s="228" t="s">
        <v>319</v>
      </c>
      <c r="G319" s="225"/>
      <c r="H319" s="229">
        <v>14.300000000000001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128</v>
      </c>
      <c r="AU319" s="235" t="s">
        <v>83</v>
      </c>
      <c r="AV319" s="13" t="s">
        <v>83</v>
      </c>
      <c r="AW319" s="13" t="s">
        <v>34</v>
      </c>
      <c r="AX319" s="13" t="s">
        <v>73</v>
      </c>
      <c r="AY319" s="235" t="s">
        <v>117</v>
      </c>
    </row>
    <row r="320" s="15" customFormat="1">
      <c r="A320" s="15"/>
      <c r="B320" s="247"/>
      <c r="C320" s="248"/>
      <c r="D320" s="226" t="s">
        <v>128</v>
      </c>
      <c r="E320" s="249" t="s">
        <v>21</v>
      </c>
      <c r="F320" s="250" t="s">
        <v>320</v>
      </c>
      <c r="G320" s="248"/>
      <c r="H320" s="249" t="s">
        <v>21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128</v>
      </c>
      <c r="AU320" s="256" t="s">
        <v>83</v>
      </c>
      <c r="AV320" s="15" t="s">
        <v>81</v>
      </c>
      <c r="AW320" s="15" t="s">
        <v>34</v>
      </c>
      <c r="AX320" s="15" t="s">
        <v>73</v>
      </c>
      <c r="AY320" s="256" t="s">
        <v>117</v>
      </c>
    </row>
    <row r="321" s="13" customFormat="1">
      <c r="A321" s="13"/>
      <c r="B321" s="224"/>
      <c r="C321" s="225"/>
      <c r="D321" s="226" t="s">
        <v>128</v>
      </c>
      <c r="E321" s="227" t="s">
        <v>21</v>
      </c>
      <c r="F321" s="228" t="s">
        <v>321</v>
      </c>
      <c r="G321" s="225"/>
      <c r="H321" s="229">
        <v>24213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128</v>
      </c>
      <c r="AU321" s="235" t="s">
        <v>83</v>
      </c>
      <c r="AV321" s="13" t="s">
        <v>83</v>
      </c>
      <c r="AW321" s="13" t="s">
        <v>34</v>
      </c>
      <c r="AX321" s="13" t="s">
        <v>73</v>
      </c>
      <c r="AY321" s="235" t="s">
        <v>117</v>
      </c>
    </row>
    <row r="322" s="13" customFormat="1">
      <c r="A322" s="13"/>
      <c r="B322" s="224"/>
      <c r="C322" s="225"/>
      <c r="D322" s="226" t="s">
        <v>128</v>
      </c>
      <c r="E322" s="227" t="s">
        <v>21</v>
      </c>
      <c r="F322" s="228" t="s">
        <v>322</v>
      </c>
      <c r="G322" s="225"/>
      <c r="H322" s="229">
        <v>2284.8000000000002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128</v>
      </c>
      <c r="AU322" s="235" t="s">
        <v>83</v>
      </c>
      <c r="AV322" s="13" t="s">
        <v>83</v>
      </c>
      <c r="AW322" s="13" t="s">
        <v>34</v>
      </c>
      <c r="AX322" s="13" t="s">
        <v>73</v>
      </c>
      <c r="AY322" s="235" t="s">
        <v>117</v>
      </c>
    </row>
    <row r="323" s="15" customFormat="1">
      <c r="A323" s="15"/>
      <c r="B323" s="247"/>
      <c r="C323" s="248"/>
      <c r="D323" s="226" t="s">
        <v>128</v>
      </c>
      <c r="E323" s="249" t="s">
        <v>21</v>
      </c>
      <c r="F323" s="250" t="s">
        <v>323</v>
      </c>
      <c r="G323" s="248"/>
      <c r="H323" s="249" t="s">
        <v>21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128</v>
      </c>
      <c r="AU323" s="256" t="s">
        <v>83</v>
      </c>
      <c r="AV323" s="15" t="s">
        <v>81</v>
      </c>
      <c r="AW323" s="15" t="s">
        <v>34</v>
      </c>
      <c r="AX323" s="15" t="s">
        <v>73</v>
      </c>
      <c r="AY323" s="256" t="s">
        <v>117</v>
      </c>
    </row>
    <row r="324" s="13" customFormat="1">
      <c r="A324" s="13"/>
      <c r="B324" s="224"/>
      <c r="C324" s="225"/>
      <c r="D324" s="226" t="s">
        <v>128</v>
      </c>
      <c r="E324" s="227" t="s">
        <v>21</v>
      </c>
      <c r="F324" s="228" t="s">
        <v>324</v>
      </c>
      <c r="G324" s="225"/>
      <c r="H324" s="229">
        <v>141.09999999999999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128</v>
      </c>
      <c r="AU324" s="235" t="s">
        <v>83</v>
      </c>
      <c r="AV324" s="13" t="s">
        <v>83</v>
      </c>
      <c r="AW324" s="13" t="s">
        <v>34</v>
      </c>
      <c r="AX324" s="13" t="s">
        <v>73</v>
      </c>
      <c r="AY324" s="235" t="s">
        <v>117</v>
      </c>
    </row>
    <row r="325" s="14" customFormat="1">
      <c r="A325" s="14"/>
      <c r="B325" s="236"/>
      <c r="C325" s="237"/>
      <c r="D325" s="226" t="s">
        <v>128</v>
      </c>
      <c r="E325" s="238" t="s">
        <v>21</v>
      </c>
      <c r="F325" s="239" t="s">
        <v>131</v>
      </c>
      <c r="G325" s="237"/>
      <c r="H325" s="240">
        <v>26653.199999999997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128</v>
      </c>
      <c r="AU325" s="246" t="s">
        <v>83</v>
      </c>
      <c r="AV325" s="14" t="s">
        <v>124</v>
      </c>
      <c r="AW325" s="14" t="s">
        <v>34</v>
      </c>
      <c r="AX325" s="14" t="s">
        <v>81</v>
      </c>
      <c r="AY325" s="246" t="s">
        <v>117</v>
      </c>
    </row>
    <row r="326" s="2" customFormat="1" ht="24.15" customHeight="1">
      <c r="A326" s="40"/>
      <c r="B326" s="41"/>
      <c r="C326" s="206" t="s">
        <v>325</v>
      </c>
      <c r="D326" s="206" t="s">
        <v>119</v>
      </c>
      <c r="E326" s="207" t="s">
        <v>326</v>
      </c>
      <c r="F326" s="208" t="s">
        <v>327</v>
      </c>
      <c r="G326" s="209" t="s">
        <v>307</v>
      </c>
      <c r="H326" s="210">
        <v>3</v>
      </c>
      <c r="I326" s="211"/>
      <c r="J326" s="212">
        <f>ROUND(I326*H326,2)</f>
        <v>0</v>
      </c>
      <c r="K326" s="208" t="s">
        <v>123</v>
      </c>
      <c r="L326" s="46"/>
      <c r="M326" s="213" t="s">
        <v>21</v>
      </c>
      <c r="N326" s="214" t="s">
        <v>44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124</v>
      </c>
      <c r="AT326" s="217" t="s">
        <v>119</v>
      </c>
      <c r="AU326" s="217" t="s">
        <v>83</v>
      </c>
      <c r="AY326" s="19" t="s">
        <v>117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81</v>
      </c>
      <c r="BK326" s="218">
        <f>ROUND(I326*H326,2)</f>
        <v>0</v>
      </c>
      <c r="BL326" s="19" t="s">
        <v>124</v>
      </c>
      <c r="BM326" s="217" t="s">
        <v>328</v>
      </c>
    </row>
    <row r="327" s="2" customFormat="1">
      <c r="A327" s="40"/>
      <c r="B327" s="41"/>
      <c r="C327" s="42"/>
      <c r="D327" s="219" t="s">
        <v>126</v>
      </c>
      <c r="E327" s="42"/>
      <c r="F327" s="220" t="s">
        <v>329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126</v>
      </c>
      <c r="AU327" s="19" t="s">
        <v>83</v>
      </c>
    </row>
    <row r="328" s="13" customFormat="1">
      <c r="A328" s="13"/>
      <c r="B328" s="224"/>
      <c r="C328" s="225"/>
      <c r="D328" s="226" t="s">
        <v>128</v>
      </c>
      <c r="E328" s="227" t="s">
        <v>21</v>
      </c>
      <c r="F328" s="228" t="s">
        <v>330</v>
      </c>
      <c r="G328" s="225"/>
      <c r="H328" s="229">
        <v>3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128</v>
      </c>
      <c r="AU328" s="235" t="s">
        <v>83</v>
      </c>
      <c r="AV328" s="13" t="s">
        <v>83</v>
      </c>
      <c r="AW328" s="13" t="s">
        <v>34</v>
      </c>
      <c r="AX328" s="13" t="s">
        <v>81</v>
      </c>
      <c r="AY328" s="235" t="s">
        <v>117</v>
      </c>
    </row>
    <row r="329" s="2" customFormat="1" ht="24.15" customHeight="1">
      <c r="A329" s="40"/>
      <c r="B329" s="41"/>
      <c r="C329" s="206" t="s">
        <v>331</v>
      </c>
      <c r="D329" s="206" t="s">
        <v>119</v>
      </c>
      <c r="E329" s="207" t="s">
        <v>332</v>
      </c>
      <c r="F329" s="208" t="s">
        <v>315</v>
      </c>
      <c r="G329" s="209" t="s">
        <v>307</v>
      </c>
      <c r="H329" s="210">
        <v>51</v>
      </c>
      <c r="I329" s="211"/>
      <c r="J329" s="212">
        <f>ROUND(I329*H329,2)</f>
        <v>0</v>
      </c>
      <c r="K329" s="208" t="s">
        <v>123</v>
      </c>
      <c r="L329" s="46"/>
      <c r="M329" s="213" t="s">
        <v>21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124</v>
      </c>
      <c r="AT329" s="217" t="s">
        <v>119</v>
      </c>
      <c r="AU329" s="217" t="s">
        <v>83</v>
      </c>
      <c r="AY329" s="19" t="s">
        <v>117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81</v>
      </c>
      <c r="BK329" s="218">
        <f>ROUND(I329*H329,2)</f>
        <v>0</v>
      </c>
      <c r="BL329" s="19" t="s">
        <v>124</v>
      </c>
      <c r="BM329" s="217" t="s">
        <v>333</v>
      </c>
    </row>
    <row r="330" s="2" customFormat="1">
      <c r="A330" s="40"/>
      <c r="B330" s="41"/>
      <c r="C330" s="42"/>
      <c r="D330" s="219" t="s">
        <v>126</v>
      </c>
      <c r="E330" s="42"/>
      <c r="F330" s="220" t="s">
        <v>334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126</v>
      </c>
      <c r="AU330" s="19" t="s">
        <v>83</v>
      </c>
    </row>
    <row r="331" s="15" customFormat="1">
      <c r="A331" s="15"/>
      <c r="B331" s="247"/>
      <c r="C331" s="248"/>
      <c r="D331" s="226" t="s">
        <v>128</v>
      </c>
      <c r="E331" s="249" t="s">
        <v>21</v>
      </c>
      <c r="F331" s="250" t="s">
        <v>323</v>
      </c>
      <c r="G331" s="248"/>
      <c r="H331" s="249" t="s">
        <v>21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128</v>
      </c>
      <c r="AU331" s="256" t="s">
        <v>83</v>
      </c>
      <c r="AV331" s="15" t="s">
        <v>81</v>
      </c>
      <c r="AW331" s="15" t="s">
        <v>34</v>
      </c>
      <c r="AX331" s="15" t="s">
        <v>73</v>
      </c>
      <c r="AY331" s="256" t="s">
        <v>117</v>
      </c>
    </row>
    <row r="332" s="13" customFormat="1">
      <c r="A332" s="13"/>
      <c r="B332" s="224"/>
      <c r="C332" s="225"/>
      <c r="D332" s="226" t="s">
        <v>128</v>
      </c>
      <c r="E332" s="227" t="s">
        <v>21</v>
      </c>
      <c r="F332" s="228" t="s">
        <v>335</v>
      </c>
      <c r="G332" s="225"/>
      <c r="H332" s="229">
        <v>51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128</v>
      </c>
      <c r="AU332" s="235" t="s">
        <v>83</v>
      </c>
      <c r="AV332" s="13" t="s">
        <v>83</v>
      </c>
      <c r="AW332" s="13" t="s">
        <v>34</v>
      </c>
      <c r="AX332" s="13" t="s">
        <v>81</v>
      </c>
      <c r="AY332" s="235" t="s">
        <v>117</v>
      </c>
    </row>
    <row r="333" s="2" customFormat="1" ht="16.5" customHeight="1">
      <c r="A333" s="40"/>
      <c r="B333" s="41"/>
      <c r="C333" s="206" t="s">
        <v>336</v>
      </c>
      <c r="D333" s="206" t="s">
        <v>119</v>
      </c>
      <c r="E333" s="207" t="s">
        <v>337</v>
      </c>
      <c r="F333" s="208" t="s">
        <v>338</v>
      </c>
      <c r="G333" s="209" t="s">
        <v>307</v>
      </c>
      <c r="H333" s="210">
        <v>14.300000000000001</v>
      </c>
      <c r="I333" s="211"/>
      <c r="J333" s="212">
        <f>ROUND(I333*H333,2)</f>
        <v>0</v>
      </c>
      <c r="K333" s="208" t="s">
        <v>123</v>
      </c>
      <c r="L333" s="46"/>
      <c r="M333" s="213" t="s">
        <v>21</v>
      </c>
      <c r="N333" s="214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124</v>
      </c>
      <c r="AT333" s="217" t="s">
        <v>119</v>
      </c>
      <c r="AU333" s="217" t="s">
        <v>83</v>
      </c>
      <c r="AY333" s="19" t="s">
        <v>117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81</v>
      </c>
      <c r="BK333" s="218">
        <f>ROUND(I333*H333,2)</f>
        <v>0</v>
      </c>
      <c r="BL333" s="19" t="s">
        <v>124</v>
      </c>
      <c r="BM333" s="217" t="s">
        <v>339</v>
      </c>
    </row>
    <row r="334" s="2" customFormat="1">
      <c r="A334" s="40"/>
      <c r="B334" s="41"/>
      <c r="C334" s="42"/>
      <c r="D334" s="219" t="s">
        <v>126</v>
      </c>
      <c r="E334" s="42"/>
      <c r="F334" s="220" t="s">
        <v>340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126</v>
      </c>
      <c r="AU334" s="19" t="s">
        <v>83</v>
      </c>
    </row>
    <row r="335" s="15" customFormat="1">
      <c r="A335" s="15"/>
      <c r="B335" s="247"/>
      <c r="C335" s="248"/>
      <c r="D335" s="226" t="s">
        <v>128</v>
      </c>
      <c r="E335" s="249" t="s">
        <v>21</v>
      </c>
      <c r="F335" s="250" t="s">
        <v>341</v>
      </c>
      <c r="G335" s="248"/>
      <c r="H335" s="249" t="s">
        <v>21</v>
      </c>
      <c r="I335" s="251"/>
      <c r="J335" s="248"/>
      <c r="K335" s="248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128</v>
      </c>
      <c r="AU335" s="256" t="s">
        <v>83</v>
      </c>
      <c r="AV335" s="15" t="s">
        <v>81</v>
      </c>
      <c r="AW335" s="15" t="s">
        <v>34</v>
      </c>
      <c r="AX335" s="15" t="s">
        <v>73</v>
      </c>
      <c r="AY335" s="256" t="s">
        <v>117</v>
      </c>
    </row>
    <row r="336" s="13" customFormat="1">
      <c r="A336" s="13"/>
      <c r="B336" s="224"/>
      <c r="C336" s="225"/>
      <c r="D336" s="226" t="s">
        <v>128</v>
      </c>
      <c r="E336" s="227" t="s">
        <v>21</v>
      </c>
      <c r="F336" s="228" t="s">
        <v>342</v>
      </c>
      <c r="G336" s="225"/>
      <c r="H336" s="229">
        <v>14.300000000000001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128</v>
      </c>
      <c r="AU336" s="235" t="s">
        <v>83</v>
      </c>
      <c r="AV336" s="13" t="s">
        <v>83</v>
      </c>
      <c r="AW336" s="13" t="s">
        <v>34</v>
      </c>
      <c r="AX336" s="13" t="s">
        <v>81</v>
      </c>
      <c r="AY336" s="235" t="s">
        <v>117</v>
      </c>
    </row>
    <row r="337" s="2" customFormat="1" ht="24.15" customHeight="1">
      <c r="A337" s="40"/>
      <c r="B337" s="41"/>
      <c r="C337" s="206" t="s">
        <v>343</v>
      </c>
      <c r="D337" s="206" t="s">
        <v>119</v>
      </c>
      <c r="E337" s="207" t="s">
        <v>344</v>
      </c>
      <c r="F337" s="208" t="s">
        <v>345</v>
      </c>
      <c r="G337" s="209" t="s">
        <v>307</v>
      </c>
      <c r="H337" s="210">
        <v>8.3000000000000007</v>
      </c>
      <c r="I337" s="211"/>
      <c r="J337" s="212">
        <f>ROUND(I337*H337,2)</f>
        <v>0</v>
      </c>
      <c r="K337" s="208" t="s">
        <v>123</v>
      </c>
      <c r="L337" s="46"/>
      <c r="M337" s="213" t="s">
        <v>21</v>
      </c>
      <c r="N337" s="214" t="s">
        <v>44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124</v>
      </c>
      <c r="AT337" s="217" t="s">
        <v>119</v>
      </c>
      <c r="AU337" s="217" t="s">
        <v>83</v>
      </c>
      <c r="AY337" s="19" t="s">
        <v>117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81</v>
      </c>
      <c r="BK337" s="218">
        <f>ROUND(I337*H337,2)</f>
        <v>0</v>
      </c>
      <c r="BL337" s="19" t="s">
        <v>124</v>
      </c>
      <c r="BM337" s="217" t="s">
        <v>346</v>
      </c>
    </row>
    <row r="338" s="2" customFormat="1">
      <c r="A338" s="40"/>
      <c r="B338" s="41"/>
      <c r="C338" s="42"/>
      <c r="D338" s="219" t="s">
        <v>126</v>
      </c>
      <c r="E338" s="42"/>
      <c r="F338" s="220" t="s">
        <v>347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126</v>
      </c>
      <c r="AU338" s="19" t="s">
        <v>83</v>
      </c>
    </row>
    <row r="339" s="13" customFormat="1">
      <c r="A339" s="13"/>
      <c r="B339" s="224"/>
      <c r="C339" s="225"/>
      <c r="D339" s="226" t="s">
        <v>128</v>
      </c>
      <c r="E339" s="227" t="s">
        <v>21</v>
      </c>
      <c r="F339" s="228" t="s">
        <v>311</v>
      </c>
      <c r="G339" s="225"/>
      <c r="H339" s="229">
        <v>8.3000000000000007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128</v>
      </c>
      <c r="AU339" s="235" t="s">
        <v>83</v>
      </c>
      <c r="AV339" s="13" t="s">
        <v>83</v>
      </c>
      <c r="AW339" s="13" t="s">
        <v>34</v>
      </c>
      <c r="AX339" s="13" t="s">
        <v>81</v>
      </c>
      <c r="AY339" s="235" t="s">
        <v>117</v>
      </c>
    </row>
    <row r="340" s="2" customFormat="1" ht="24.15" customHeight="1">
      <c r="A340" s="40"/>
      <c r="B340" s="41"/>
      <c r="C340" s="206" t="s">
        <v>348</v>
      </c>
      <c r="D340" s="206" t="s">
        <v>119</v>
      </c>
      <c r="E340" s="207" t="s">
        <v>349</v>
      </c>
      <c r="F340" s="208" t="s">
        <v>350</v>
      </c>
      <c r="G340" s="209" t="s">
        <v>307</v>
      </c>
      <c r="H340" s="210">
        <v>3</v>
      </c>
      <c r="I340" s="211"/>
      <c r="J340" s="212">
        <f>ROUND(I340*H340,2)</f>
        <v>0</v>
      </c>
      <c r="K340" s="208" t="s">
        <v>123</v>
      </c>
      <c r="L340" s="46"/>
      <c r="M340" s="213" t="s">
        <v>21</v>
      </c>
      <c r="N340" s="214" t="s">
        <v>44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124</v>
      </c>
      <c r="AT340" s="217" t="s">
        <v>119</v>
      </c>
      <c r="AU340" s="217" t="s">
        <v>83</v>
      </c>
      <c r="AY340" s="19" t="s">
        <v>117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81</v>
      </c>
      <c r="BK340" s="218">
        <f>ROUND(I340*H340,2)</f>
        <v>0</v>
      </c>
      <c r="BL340" s="19" t="s">
        <v>124</v>
      </c>
      <c r="BM340" s="217" t="s">
        <v>351</v>
      </c>
    </row>
    <row r="341" s="2" customFormat="1">
      <c r="A341" s="40"/>
      <c r="B341" s="41"/>
      <c r="C341" s="42"/>
      <c r="D341" s="219" t="s">
        <v>126</v>
      </c>
      <c r="E341" s="42"/>
      <c r="F341" s="220" t="s">
        <v>352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126</v>
      </c>
      <c r="AU341" s="19" t="s">
        <v>83</v>
      </c>
    </row>
    <row r="342" s="13" customFormat="1">
      <c r="A342" s="13"/>
      <c r="B342" s="224"/>
      <c r="C342" s="225"/>
      <c r="D342" s="226" t="s">
        <v>128</v>
      </c>
      <c r="E342" s="227" t="s">
        <v>21</v>
      </c>
      <c r="F342" s="228" t="s">
        <v>330</v>
      </c>
      <c r="G342" s="225"/>
      <c r="H342" s="229">
        <v>3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128</v>
      </c>
      <c r="AU342" s="235" t="s">
        <v>83</v>
      </c>
      <c r="AV342" s="13" t="s">
        <v>83</v>
      </c>
      <c r="AW342" s="13" t="s">
        <v>34</v>
      </c>
      <c r="AX342" s="13" t="s">
        <v>81</v>
      </c>
      <c r="AY342" s="235" t="s">
        <v>117</v>
      </c>
    </row>
    <row r="343" s="12" customFormat="1" ht="22.8" customHeight="1">
      <c r="A343" s="12"/>
      <c r="B343" s="190"/>
      <c r="C343" s="191"/>
      <c r="D343" s="192" t="s">
        <v>72</v>
      </c>
      <c r="E343" s="204" t="s">
        <v>353</v>
      </c>
      <c r="F343" s="204" t="s">
        <v>354</v>
      </c>
      <c r="G343" s="191"/>
      <c r="H343" s="191"/>
      <c r="I343" s="194"/>
      <c r="J343" s="205">
        <f>BK343</f>
        <v>0</v>
      </c>
      <c r="K343" s="191"/>
      <c r="L343" s="196"/>
      <c r="M343" s="197"/>
      <c r="N343" s="198"/>
      <c r="O343" s="198"/>
      <c r="P343" s="199">
        <f>SUM(P344:P347)</f>
        <v>0</v>
      </c>
      <c r="Q343" s="198"/>
      <c r="R343" s="199">
        <f>SUM(R344:R347)</f>
        <v>0</v>
      </c>
      <c r="S343" s="198"/>
      <c r="T343" s="200">
        <f>SUM(T344:T347)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1" t="s">
        <v>81</v>
      </c>
      <c r="AT343" s="202" t="s">
        <v>72</v>
      </c>
      <c r="AU343" s="202" t="s">
        <v>81</v>
      </c>
      <c r="AY343" s="201" t="s">
        <v>117</v>
      </c>
      <c r="BK343" s="203">
        <f>SUM(BK344:BK347)</f>
        <v>0</v>
      </c>
    </row>
    <row r="344" s="2" customFormat="1" ht="24.15" customHeight="1">
      <c r="A344" s="40"/>
      <c r="B344" s="41"/>
      <c r="C344" s="206" t="s">
        <v>355</v>
      </c>
      <c r="D344" s="206" t="s">
        <v>119</v>
      </c>
      <c r="E344" s="207" t="s">
        <v>356</v>
      </c>
      <c r="F344" s="208" t="s">
        <v>357</v>
      </c>
      <c r="G344" s="209" t="s">
        <v>307</v>
      </c>
      <c r="H344" s="210">
        <v>42.604999999999997</v>
      </c>
      <c r="I344" s="211"/>
      <c r="J344" s="212">
        <f>ROUND(I344*H344,2)</f>
        <v>0</v>
      </c>
      <c r="K344" s="208" t="s">
        <v>123</v>
      </c>
      <c r="L344" s="46"/>
      <c r="M344" s="213" t="s">
        <v>21</v>
      </c>
      <c r="N344" s="214" t="s">
        <v>44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124</v>
      </c>
      <c r="AT344" s="217" t="s">
        <v>119</v>
      </c>
      <c r="AU344" s="217" t="s">
        <v>83</v>
      </c>
      <c r="AY344" s="19" t="s">
        <v>117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81</v>
      </c>
      <c r="BK344" s="218">
        <f>ROUND(I344*H344,2)</f>
        <v>0</v>
      </c>
      <c r="BL344" s="19" t="s">
        <v>124</v>
      </c>
      <c r="BM344" s="217" t="s">
        <v>358</v>
      </c>
    </row>
    <row r="345" s="2" customFormat="1">
      <c r="A345" s="40"/>
      <c r="B345" s="41"/>
      <c r="C345" s="42"/>
      <c r="D345" s="219" t="s">
        <v>126</v>
      </c>
      <c r="E345" s="42"/>
      <c r="F345" s="220" t="s">
        <v>359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126</v>
      </c>
      <c r="AU345" s="19" t="s">
        <v>83</v>
      </c>
    </row>
    <row r="346" s="2" customFormat="1" ht="24.15" customHeight="1">
      <c r="A346" s="40"/>
      <c r="B346" s="41"/>
      <c r="C346" s="206" t="s">
        <v>360</v>
      </c>
      <c r="D346" s="206" t="s">
        <v>119</v>
      </c>
      <c r="E346" s="207" t="s">
        <v>361</v>
      </c>
      <c r="F346" s="208" t="s">
        <v>362</v>
      </c>
      <c r="G346" s="209" t="s">
        <v>307</v>
      </c>
      <c r="H346" s="210">
        <v>42.604999999999997</v>
      </c>
      <c r="I346" s="211"/>
      <c r="J346" s="212">
        <f>ROUND(I346*H346,2)</f>
        <v>0</v>
      </c>
      <c r="K346" s="208" t="s">
        <v>123</v>
      </c>
      <c r="L346" s="46"/>
      <c r="M346" s="213" t="s">
        <v>21</v>
      </c>
      <c r="N346" s="214" t="s">
        <v>44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124</v>
      </c>
      <c r="AT346" s="217" t="s">
        <v>119</v>
      </c>
      <c r="AU346" s="217" t="s">
        <v>83</v>
      </c>
      <c r="AY346" s="19" t="s">
        <v>117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81</v>
      </c>
      <c r="BK346" s="218">
        <f>ROUND(I346*H346,2)</f>
        <v>0</v>
      </c>
      <c r="BL346" s="19" t="s">
        <v>124</v>
      </c>
      <c r="BM346" s="217" t="s">
        <v>363</v>
      </c>
    </row>
    <row r="347" s="2" customFormat="1">
      <c r="A347" s="40"/>
      <c r="B347" s="41"/>
      <c r="C347" s="42"/>
      <c r="D347" s="219" t="s">
        <v>126</v>
      </c>
      <c r="E347" s="42"/>
      <c r="F347" s="220" t="s">
        <v>364</v>
      </c>
      <c r="G347" s="42"/>
      <c r="H347" s="42"/>
      <c r="I347" s="221"/>
      <c r="J347" s="42"/>
      <c r="K347" s="42"/>
      <c r="L347" s="46"/>
      <c r="M347" s="267"/>
      <c r="N347" s="268"/>
      <c r="O347" s="269"/>
      <c r="P347" s="269"/>
      <c r="Q347" s="269"/>
      <c r="R347" s="269"/>
      <c r="S347" s="269"/>
      <c r="T347" s="27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126</v>
      </c>
      <c r="AU347" s="19" t="s">
        <v>83</v>
      </c>
    </row>
    <row r="348" s="2" customFormat="1" ht="6.96" customHeight="1">
      <c r="A348" s="40"/>
      <c r="B348" s="61"/>
      <c r="C348" s="62"/>
      <c r="D348" s="62"/>
      <c r="E348" s="62"/>
      <c r="F348" s="62"/>
      <c r="G348" s="62"/>
      <c r="H348" s="62"/>
      <c r="I348" s="62"/>
      <c r="J348" s="62"/>
      <c r="K348" s="62"/>
      <c r="L348" s="46"/>
      <c r="M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</sheetData>
  <sheetProtection sheet="1" autoFilter="0" formatColumns="0" formatRows="0" objects="1" scenarios="1" spinCount="100000" saltValue="RhM7TmOSkcDNWnSHpT2hHoNFRNoF4OzCoFsjGsA6UEn3sjfuMJbPlbaiEKysaRY8AjSTh6cbxgGcQYe7aGp+2Q==" hashValue="/DVp1h7SZeTf8c0kHZ/0eey/QfJkbqx1Uv6fzmjjtyHIPnVRlhIBMtilFALzummPm7vAhap/gkIXPgKa/XQQaw==" algorithmName="SHA-512" password="CC35"/>
  <autoFilter ref="C85:K34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107143"/>
    <hyperlink ref="F96" r:id="rId2" display="https://podminky.urs.cz/item/CS_URS_2024_02/113154558"/>
    <hyperlink ref="F107" r:id="rId3" display="https://podminky.urs.cz/item/CS_URS_2024_02/113154590"/>
    <hyperlink ref="F120" r:id="rId4" display="https://podminky.urs.cz/item/CS_URS_2024_02/569931132"/>
    <hyperlink ref="F126" r:id="rId5" display="https://podminky.urs.cz/item/CS_URS_2024_02/572141112"/>
    <hyperlink ref="F131" r:id="rId6" display="https://podminky.urs.cz/item/CS_URS_2024_02/573111111"/>
    <hyperlink ref="F142" r:id="rId7" display="https://podminky.urs.cz/item/CS_URS_2024_02/573211107"/>
    <hyperlink ref="F153" r:id="rId8" display="https://podminky.urs.cz/item/CS_URS_2024_02/573211108"/>
    <hyperlink ref="F164" r:id="rId9" display="https://podminky.urs.cz/item/CS_URS_2024_02/577134141"/>
    <hyperlink ref="F175" r:id="rId10" display="https://podminky.urs.cz/item/CS_URS_2024_02/577145122"/>
    <hyperlink ref="F186" r:id="rId11" display="https://podminky.urs.cz/item/CS_URS_2024_02/577155142"/>
    <hyperlink ref="F198" r:id="rId12" display="https://podminky.urs.cz/item/CS_URS_2024_02/899132212"/>
    <hyperlink ref="F202" r:id="rId13" display="https://podminky.urs.cz/item/CS_URS_2024_02/899133211"/>
    <hyperlink ref="F207" r:id="rId14" display="https://podminky.urs.cz/item/CS_URS_2024_02/915211112"/>
    <hyperlink ref="F218" r:id="rId15" display="https://podminky.urs.cz/item/CS_URS_2024_02/915221112"/>
    <hyperlink ref="F225" r:id="rId16" display="https://podminky.urs.cz/item/CS_URS_2024_02/915221122"/>
    <hyperlink ref="F235" r:id="rId17" display="https://podminky.urs.cz/item/CS_URS_2024_02/915611111"/>
    <hyperlink ref="F255" r:id="rId18" display="https://podminky.urs.cz/item/CS_URS_2024_02/919731122"/>
    <hyperlink ref="F264" r:id="rId19" display="https://podminky.urs.cz/item/CS_URS_2024_02/919732211"/>
    <hyperlink ref="F273" r:id="rId20" display="https://podminky.urs.cz/item/CS_URS_2024_02/919735112"/>
    <hyperlink ref="F282" r:id="rId21" display="https://podminky.urs.cz/item/CS_URS_2024_02/938908411"/>
    <hyperlink ref="F293" r:id="rId22" display="https://podminky.urs.cz/item/CS_URS_2024_02/938909311"/>
    <hyperlink ref="F304" r:id="rId23" display="https://podminky.urs.cz/item/CS_URS_2024_02/938909611"/>
    <hyperlink ref="F311" r:id="rId24" display="https://podminky.urs.cz/item/CS_URS_2024_02/997221551"/>
    <hyperlink ref="F317" r:id="rId25" display="https://podminky.urs.cz/item/CS_URS_2024_02/997221559"/>
    <hyperlink ref="F327" r:id="rId26" display="https://podminky.urs.cz/item/CS_URS_2024_02/997221561"/>
    <hyperlink ref="F330" r:id="rId27" display="https://podminky.urs.cz/item/CS_URS_2024_02/997221569"/>
    <hyperlink ref="F334" r:id="rId28" display="https://podminky.urs.cz/item/CS_URS_2024_02/997221611"/>
    <hyperlink ref="F338" r:id="rId29" display="https://podminky.urs.cz/item/CS_URS_2024_02/997221873"/>
    <hyperlink ref="F341" r:id="rId30" display="https://podminky.urs.cz/item/CS_URS_2024_02/997221875"/>
    <hyperlink ref="F345" r:id="rId31" display="https://podminky.urs.cz/item/CS_URS_2024_02/998225111"/>
    <hyperlink ref="F347" r:id="rId32" display="https://podminky.urs.cz/item/CS_URS_2024_02/9982251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II/184 BRŮDEK - PRŮTAH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365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21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30. 7. 2024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21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21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21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ROUND((SUM(BE83:BE120)),  2)</f>
        <v>0</v>
      </c>
      <c r="G33" s="40"/>
      <c r="H33" s="40"/>
      <c r="I33" s="150">
        <v>0.20999999999999999</v>
      </c>
      <c r="J33" s="149">
        <f>ROUND(((SUM(BE83:BE120))*I33),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ROUND((SUM(BF83:BF120)),  2)</f>
        <v>0</v>
      </c>
      <c r="G34" s="40"/>
      <c r="H34" s="40"/>
      <c r="I34" s="150">
        <v>0.12</v>
      </c>
      <c r="J34" s="149">
        <f>ROUND(((SUM(BF83:BF120))*I34),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ROUND((SUM(BG83:BG120)),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ROUND((SUM(BH83:BH120)),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ROUND((SUM(BI83:BI120)),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II/184 BRŮDEK - PRŮTAH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901 -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Brůdek</v>
      </c>
      <c r="G52" s="42"/>
      <c r="H52" s="42"/>
      <c r="I52" s="34" t="s">
        <v>24</v>
      </c>
      <c r="J52" s="74" t="str">
        <f>IF(J12="","",J12)</f>
        <v>30. 7. 2024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SÚS Plzeňského kraje, p.o.</v>
      </c>
      <c r="G54" s="42"/>
      <c r="H54" s="42"/>
      <c r="I54" s="34" t="s">
        <v>32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366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367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368</v>
      </c>
      <c r="E62" s="176"/>
      <c r="F62" s="176"/>
      <c r="G62" s="176"/>
      <c r="H62" s="176"/>
      <c r="I62" s="176"/>
      <c r="J62" s="177">
        <f>J98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369</v>
      </c>
      <c r="E63" s="176"/>
      <c r="F63" s="176"/>
      <c r="G63" s="176"/>
      <c r="H63" s="176"/>
      <c r="I63" s="176"/>
      <c r="J63" s="177">
        <f>J110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102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II/184 BRŮDEK - PRŮTAH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89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901 - Vedlejší rozpočtové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Brůdek</v>
      </c>
      <c r="G77" s="42"/>
      <c r="H77" s="42"/>
      <c r="I77" s="34" t="s">
        <v>24</v>
      </c>
      <c r="J77" s="74" t="str">
        <f>IF(J12="","",J12)</f>
        <v>30. 7. 2024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26</v>
      </c>
      <c r="D79" s="42"/>
      <c r="E79" s="42"/>
      <c r="F79" s="29" t="str">
        <f>E15</f>
        <v>SÚS Plzeňského kraje, p.o.</v>
      </c>
      <c r="G79" s="42"/>
      <c r="H79" s="42"/>
      <c r="I79" s="34" t="s">
        <v>32</v>
      </c>
      <c r="J79" s="38" t="str">
        <f>E21</f>
        <v>Ing. Jaroslav Rojt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30</v>
      </c>
      <c r="D80" s="42"/>
      <c r="E80" s="42"/>
      <c r="F80" s="29" t="str">
        <f>IF(E18="","",E18)</f>
        <v>Vyplň údaj</v>
      </c>
      <c r="G80" s="42"/>
      <c r="H80" s="42"/>
      <c r="I80" s="34" t="s">
        <v>35</v>
      </c>
      <c r="J80" s="38" t="str">
        <f>E24</f>
        <v>Jan Leinhäupel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103</v>
      </c>
      <c r="D82" s="182" t="s">
        <v>58</v>
      </c>
      <c r="E82" s="182" t="s">
        <v>54</v>
      </c>
      <c r="F82" s="182" t="s">
        <v>55</v>
      </c>
      <c r="G82" s="182" t="s">
        <v>104</v>
      </c>
      <c r="H82" s="182" t="s">
        <v>105</v>
      </c>
      <c r="I82" s="182" t="s">
        <v>106</v>
      </c>
      <c r="J82" s="182" t="s">
        <v>93</v>
      </c>
      <c r="K82" s="183" t="s">
        <v>107</v>
      </c>
      <c r="L82" s="184"/>
      <c r="M82" s="94" t="s">
        <v>21</v>
      </c>
      <c r="N82" s="95" t="s">
        <v>43</v>
      </c>
      <c r="O82" s="95" t="s">
        <v>108</v>
      </c>
      <c r="P82" s="95" t="s">
        <v>109</v>
      </c>
      <c r="Q82" s="95" t="s">
        <v>110</v>
      </c>
      <c r="R82" s="95" t="s">
        <v>111</v>
      </c>
      <c r="S82" s="95" t="s">
        <v>112</v>
      </c>
      <c r="T82" s="96" t="s">
        <v>113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114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72</v>
      </c>
      <c r="AU83" s="19" t="s">
        <v>94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72</v>
      </c>
      <c r="E84" s="193" t="s">
        <v>370</v>
      </c>
      <c r="F84" s="193" t="s">
        <v>85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P85+P98+P110</f>
        <v>0</v>
      </c>
      <c r="Q84" s="198"/>
      <c r="R84" s="199">
        <f>R85+R98+R110</f>
        <v>0</v>
      </c>
      <c r="S84" s="198"/>
      <c r="T84" s="200">
        <f>T85+T98+T110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156</v>
      </c>
      <c r="AT84" s="202" t="s">
        <v>72</v>
      </c>
      <c r="AU84" s="202" t="s">
        <v>73</v>
      </c>
      <c r="AY84" s="201" t="s">
        <v>117</v>
      </c>
      <c r="BK84" s="203">
        <f>BK85+BK98+BK110</f>
        <v>0</v>
      </c>
    </row>
    <row r="85" s="12" customFormat="1" ht="22.8" customHeight="1">
      <c r="A85" s="12"/>
      <c r="B85" s="190"/>
      <c r="C85" s="191"/>
      <c r="D85" s="192" t="s">
        <v>72</v>
      </c>
      <c r="E85" s="204" t="s">
        <v>371</v>
      </c>
      <c r="F85" s="204" t="s">
        <v>372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SUM(P86:P97)</f>
        <v>0</v>
      </c>
      <c r="Q85" s="198"/>
      <c r="R85" s="199">
        <f>SUM(R86:R97)</f>
        <v>0</v>
      </c>
      <c r="S85" s="198"/>
      <c r="T85" s="200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156</v>
      </c>
      <c r="AT85" s="202" t="s">
        <v>72</v>
      </c>
      <c r="AU85" s="202" t="s">
        <v>81</v>
      </c>
      <c r="AY85" s="201" t="s">
        <v>117</v>
      </c>
      <c r="BK85" s="203">
        <f>SUM(BK86:BK97)</f>
        <v>0</v>
      </c>
    </row>
    <row r="86" s="2" customFormat="1" ht="24.15" customHeight="1">
      <c r="A86" s="40"/>
      <c r="B86" s="41"/>
      <c r="C86" s="206" t="s">
        <v>81</v>
      </c>
      <c r="D86" s="206" t="s">
        <v>119</v>
      </c>
      <c r="E86" s="207" t="s">
        <v>373</v>
      </c>
      <c r="F86" s="208" t="s">
        <v>374</v>
      </c>
      <c r="G86" s="209" t="s">
        <v>375</v>
      </c>
      <c r="H86" s="210">
        <v>1</v>
      </c>
      <c r="I86" s="211"/>
      <c r="J86" s="212">
        <f>ROUND(I86*H86,2)</f>
        <v>0</v>
      </c>
      <c r="K86" s="208" t="s">
        <v>123</v>
      </c>
      <c r="L86" s="46"/>
      <c r="M86" s="213" t="s">
        <v>21</v>
      </c>
      <c r="N86" s="214" t="s">
        <v>44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376</v>
      </c>
      <c r="AT86" s="217" t="s">
        <v>119</v>
      </c>
      <c r="AU86" s="217" t="s">
        <v>83</v>
      </c>
      <c r="AY86" s="19" t="s">
        <v>117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81</v>
      </c>
      <c r="BK86" s="218">
        <f>ROUND(I86*H86,2)</f>
        <v>0</v>
      </c>
      <c r="BL86" s="19" t="s">
        <v>376</v>
      </c>
      <c r="BM86" s="217" t="s">
        <v>377</v>
      </c>
    </row>
    <row r="87" s="2" customFormat="1">
      <c r="A87" s="40"/>
      <c r="B87" s="41"/>
      <c r="C87" s="42"/>
      <c r="D87" s="219" t="s">
        <v>126</v>
      </c>
      <c r="E87" s="42"/>
      <c r="F87" s="220" t="s">
        <v>378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126</v>
      </c>
      <c r="AU87" s="19" t="s">
        <v>83</v>
      </c>
    </row>
    <row r="88" s="13" customFormat="1">
      <c r="A88" s="13"/>
      <c r="B88" s="224"/>
      <c r="C88" s="225"/>
      <c r="D88" s="226" t="s">
        <v>128</v>
      </c>
      <c r="E88" s="227" t="s">
        <v>21</v>
      </c>
      <c r="F88" s="228" t="s">
        <v>379</v>
      </c>
      <c r="G88" s="225"/>
      <c r="H88" s="229">
        <v>1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128</v>
      </c>
      <c r="AU88" s="235" t="s">
        <v>83</v>
      </c>
      <c r="AV88" s="13" t="s">
        <v>83</v>
      </c>
      <c r="AW88" s="13" t="s">
        <v>34</v>
      </c>
      <c r="AX88" s="13" t="s">
        <v>81</v>
      </c>
      <c r="AY88" s="235" t="s">
        <v>117</v>
      </c>
    </row>
    <row r="89" s="15" customFormat="1">
      <c r="A89" s="15"/>
      <c r="B89" s="247"/>
      <c r="C89" s="248"/>
      <c r="D89" s="226" t="s">
        <v>128</v>
      </c>
      <c r="E89" s="249" t="s">
        <v>21</v>
      </c>
      <c r="F89" s="250" t="s">
        <v>380</v>
      </c>
      <c r="G89" s="248"/>
      <c r="H89" s="249" t="s">
        <v>21</v>
      </c>
      <c r="I89" s="251"/>
      <c r="J89" s="248"/>
      <c r="K89" s="248"/>
      <c r="L89" s="252"/>
      <c r="M89" s="253"/>
      <c r="N89" s="254"/>
      <c r="O89" s="254"/>
      <c r="P89" s="254"/>
      <c r="Q89" s="254"/>
      <c r="R89" s="254"/>
      <c r="S89" s="254"/>
      <c r="T89" s="25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56" t="s">
        <v>128</v>
      </c>
      <c r="AU89" s="256" t="s">
        <v>83</v>
      </c>
      <c r="AV89" s="15" t="s">
        <v>81</v>
      </c>
      <c r="AW89" s="15" t="s">
        <v>34</v>
      </c>
      <c r="AX89" s="15" t="s">
        <v>73</v>
      </c>
      <c r="AY89" s="256" t="s">
        <v>117</v>
      </c>
    </row>
    <row r="90" s="2" customFormat="1" ht="24.15" customHeight="1">
      <c r="A90" s="40"/>
      <c r="B90" s="41"/>
      <c r="C90" s="206" t="s">
        <v>83</v>
      </c>
      <c r="D90" s="206" t="s">
        <v>119</v>
      </c>
      <c r="E90" s="207" t="s">
        <v>381</v>
      </c>
      <c r="F90" s="208" t="s">
        <v>382</v>
      </c>
      <c r="G90" s="209" t="s">
        <v>375</v>
      </c>
      <c r="H90" s="210">
        <v>1</v>
      </c>
      <c r="I90" s="211"/>
      <c r="J90" s="212">
        <f>ROUND(I90*H90,2)</f>
        <v>0</v>
      </c>
      <c r="K90" s="208" t="s">
        <v>123</v>
      </c>
      <c r="L90" s="46"/>
      <c r="M90" s="213" t="s">
        <v>21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376</v>
      </c>
      <c r="AT90" s="217" t="s">
        <v>119</v>
      </c>
      <c r="AU90" s="217" t="s">
        <v>83</v>
      </c>
      <c r="AY90" s="19" t="s">
        <v>117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376</v>
      </c>
      <c r="BM90" s="217" t="s">
        <v>383</v>
      </c>
    </row>
    <row r="91" s="2" customFormat="1">
      <c r="A91" s="40"/>
      <c r="B91" s="41"/>
      <c r="C91" s="42"/>
      <c r="D91" s="219" t="s">
        <v>126</v>
      </c>
      <c r="E91" s="42"/>
      <c r="F91" s="220" t="s">
        <v>384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126</v>
      </c>
      <c r="AU91" s="19" t="s">
        <v>83</v>
      </c>
    </row>
    <row r="92" s="13" customFormat="1">
      <c r="A92" s="13"/>
      <c r="B92" s="224"/>
      <c r="C92" s="225"/>
      <c r="D92" s="226" t="s">
        <v>128</v>
      </c>
      <c r="E92" s="227" t="s">
        <v>21</v>
      </c>
      <c r="F92" s="228" t="s">
        <v>385</v>
      </c>
      <c r="G92" s="225"/>
      <c r="H92" s="229">
        <v>1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128</v>
      </c>
      <c r="AU92" s="235" t="s">
        <v>83</v>
      </c>
      <c r="AV92" s="13" t="s">
        <v>83</v>
      </c>
      <c r="AW92" s="13" t="s">
        <v>34</v>
      </c>
      <c r="AX92" s="13" t="s">
        <v>81</v>
      </c>
      <c r="AY92" s="235" t="s">
        <v>117</v>
      </c>
    </row>
    <row r="93" s="15" customFormat="1">
      <c r="A93" s="15"/>
      <c r="B93" s="247"/>
      <c r="C93" s="248"/>
      <c r="D93" s="226" t="s">
        <v>128</v>
      </c>
      <c r="E93" s="249" t="s">
        <v>21</v>
      </c>
      <c r="F93" s="250" t="s">
        <v>386</v>
      </c>
      <c r="G93" s="248"/>
      <c r="H93" s="249" t="s">
        <v>21</v>
      </c>
      <c r="I93" s="251"/>
      <c r="J93" s="248"/>
      <c r="K93" s="248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128</v>
      </c>
      <c r="AU93" s="256" t="s">
        <v>83</v>
      </c>
      <c r="AV93" s="15" t="s">
        <v>81</v>
      </c>
      <c r="AW93" s="15" t="s">
        <v>34</v>
      </c>
      <c r="AX93" s="15" t="s">
        <v>73</v>
      </c>
      <c r="AY93" s="256" t="s">
        <v>117</v>
      </c>
    </row>
    <row r="94" s="2" customFormat="1" ht="16.5" customHeight="1">
      <c r="A94" s="40"/>
      <c r="B94" s="41"/>
      <c r="C94" s="206" t="s">
        <v>145</v>
      </c>
      <c r="D94" s="206" t="s">
        <v>119</v>
      </c>
      <c r="E94" s="207" t="s">
        <v>387</v>
      </c>
      <c r="F94" s="208" t="s">
        <v>388</v>
      </c>
      <c r="G94" s="209" t="s">
        <v>205</v>
      </c>
      <c r="H94" s="210">
        <v>4</v>
      </c>
      <c r="I94" s="211"/>
      <c r="J94" s="212">
        <f>ROUND(I94*H94,2)</f>
        <v>0</v>
      </c>
      <c r="K94" s="208" t="s">
        <v>123</v>
      </c>
      <c r="L94" s="46"/>
      <c r="M94" s="213" t="s">
        <v>21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376</v>
      </c>
      <c r="AT94" s="217" t="s">
        <v>119</v>
      </c>
      <c r="AU94" s="217" t="s">
        <v>83</v>
      </c>
      <c r="AY94" s="19" t="s">
        <v>117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376</v>
      </c>
      <c r="BM94" s="217" t="s">
        <v>389</v>
      </c>
    </row>
    <row r="95" s="2" customFormat="1">
      <c r="A95" s="40"/>
      <c r="B95" s="41"/>
      <c r="C95" s="42"/>
      <c r="D95" s="219" t="s">
        <v>126</v>
      </c>
      <c r="E95" s="42"/>
      <c r="F95" s="220" t="s">
        <v>390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126</v>
      </c>
      <c r="AU95" s="19" t="s">
        <v>83</v>
      </c>
    </row>
    <row r="96" s="13" customFormat="1">
      <c r="A96" s="13"/>
      <c r="B96" s="224"/>
      <c r="C96" s="225"/>
      <c r="D96" s="226" t="s">
        <v>128</v>
      </c>
      <c r="E96" s="227" t="s">
        <v>21</v>
      </c>
      <c r="F96" s="228" t="s">
        <v>391</v>
      </c>
      <c r="G96" s="225"/>
      <c r="H96" s="229">
        <v>4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128</v>
      </c>
      <c r="AU96" s="235" t="s">
        <v>83</v>
      </c>
      <c r="AV96" s="13" t="s">
        <v>83</v>
      </c>
      <c r="AW96" s="13" t="s">
        <v>34</v>
      </c>
      <c r="AX96" s="13" t="s">
        <v>81</v>
      </c>
      <c r="AY96" s="235" t="s">
        <v>117</v>
      </c>
    </row>
    <row r="97" s="15" customFormat="1">
      <c r="A97" s="15"/>
      <c r="B97" s="247"/>
      <c r="C97" s="248"/>
      <c r="D97" s="226" t="s">
        <v>128</v>
      </c>
      <c r="E97" s="249" t="s">
        <v>21</v>
      </c>
      <c r="F97" s="250" t="s">
        <v>380</v>
      </c>
      <c r="G97" s="248"/>
      <c r="H97" s="249" t="s">
        <v>21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128</v>
      </c>
      <c r="AU97" s="256" t="s">
        <v>83</v>
      </c>
      <c r="AV97" s="15" t="s">
        <v>81</v>
      </c>
      <c r="AW97" s="15" t="s">
        <v>34</v>
      </c>
      <c r="AX97" s="15" t="s">
        <v>73</v>
      </c>
      <c r="AY97" s="256" t="s">
        <v>117</v>
      </c>
    </row>
    <row r="98" s="12" customFormat="1" ht="22.8" customHeight="1">
      <c r="A98" s="12"/>
      <c r="B98" s="190"/>
      <c r="C98" s="191"/>
      <c r="D98" s="192" t="s">
        <v>72</v>
      </c>
      <c r="E98" s="204" t="s">
        <v>392</v>
      </c>
      <c r="F98" s="204" t="s">
        <v>393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SUM(P99:P109)</f>
        <v>0</v>
      </c>
      <c r="Q98" s="198"/>
      <c r="R98" s="199">
        <f>SUM(R99:R109)</f>
        <v>0</v>
      </c>
      <c r="S98" s="198"/>
      <c r="T98" s="200">
        <f>SUM(T99:T109)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156</v>
      </c>
      <c r="AT98" s="202" t="s">
        <v>72</v>
      </c>
      <c r="AU98" s="202" t="s">
        <v>81</v>
      </c>
      <c r="AY98" s="201" t="s">
        <v>117</v>
      </c>
      <c r="BK98" s="203">
        <f>SUM(BK99:BK109)</f>
        <v>0</v>
      </c>
    </row>
    <row r="99" s="2" customFormat="1" ht="16.5" customHeight="1">
      <c r="A99" s="40"/>
      <c r="B99" s="41"/>
      <c r="C99" s="206" t="s">
        <v>124</v>
      </c>
      <c r="D99" s="206" t="s">
        <v>119</v>
      </c>
      <c r="E99" s="207" t="s">
        <v>394</v>
      </c>
      <c r="F99" s="208" t="s">
        <v>395</v>
      </c>
      <c r="G99" s="209" t="s">
        <v>205</v>
      </c>
      <c r="H99" s="210">
        <v>2</v>
      </c>
      <c r="I99" s="211"/>
      <c r="J99" s="212">
        <f>ROUND(I99*H99,2)</f>
        <v>0</v>
      </c>
      <c r="K99" s="208" t="s">
        <v>123</v>
      </c>
      <c r="L99" s="46"/>
      <c r="M99" s="213" t="s">
        <v>21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376</v>
      </c>
      <c r="AT99" s="217" t="s">
        <v>119</v>
      </c>
      <c r="AU99" s="217" t="s">
        <v>83</v>
      </c>
      <c r="AY99" s="19" t="s">
        <v>117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376</v>
      </c>
      <c r="BM99" s="217" t="s">
        <v>396</v>
      </c>
    </row>
    <row r="100" s="2" customFormat="1">
      <c r="A100" s="40"/>
      <c r="B100" s="41"/>
      <c r="C100" s="42"/>
      <c r="D100" s="219" t="s">
        <v>126</v>
      </c>
      <c r="E100" s="42"/>
      <c r="F100" s="220" t="s">
        <v>397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126</v>
      </c>
      <c r="AU100" s="19" t="s">
        <v>83</v>
      </c>
    </row>
    <row r="101" s="13" customFormat="1">
      <c r="A101" s="13"/>
      <c r="B101" s="224"/>
      <c r="C101" s="225"/>
      <c r="D101" s="226" t="s">
        <v>128</v>
      </c>
      <c r="E101" s="227" t="s">
        <v>21</v>
      </c>
      <c r="F101" s="228" t="s">
        <v>398</v>
      </c>
      <c r="G101" s="225"/>
      <c r="H101" s="229">
        <v>1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128</v>
      </c>
      <c r="AU101" s="235" t="s">
        <v>83</v>
      </c>
      <c r="AV101" s="13" t="s">
        <v>83</v>
      </c>
      <c r="AW101" s="13" t="s">
        <v>34</v>
      </c>
      <c r="AX101" s="13" t="s">
        <v>73</v>
      </c>
      <c r="AY101" s="235" t="s">
        <v>117</v>
      </c>
    </row>
    <row r="102" s="13" customFormat="1">
      <c r="A102" s="13"/>
      <c r="B102" s="224"/>
      <c r="C102" s="225"/>
      <c r="D102" s="226" t="s">
        <v>128</v>
      </c>
      <c r="E102" s="227" t="s">
        <v>21</v>
      </c>
      <c r="F102" s="228" t="s">
        <v>399</v>
      </c>
      <c r="G102" s="225"/>
      <c r="H102" s="229">
        <v>1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128</v>
      </c>
      <c r="AU102" s="235" t="s">
        <v>83</v>
      </c>
      <c r="AV102" s="13" t="s">
        <v>83</v>
      </c>
      <c r="AW102" s="13" t="s">
        <v>34</v>
      </c>
      <c r="AX102" s="13" t="s">
        <v>73</v>
      </c>
      <c r="AY102" s="235" t="s">
        <v>117</v>
      </c>
    </row>
    <row r="103" s="14" customFormat="1">
      <c r="A103" s="14"/>
      <c r="B103" s="236"/>
      <c r="C103" s="237"/>
      <c r="D103" s="226" t="s">
        <v>128</v>
      </c>
      <c r="E103" s="238" t="s">
        <v>21</v>
      </c>
      <c r="F103" s="239" t="s">
        <v>131</v>
      </c>
      <c r="G103" s="237"/>
      <c r="H103" s="240">
        <v>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128</v>
      </c>
      <c r="AU103" s="246" t="s">
        <v>83</v>
      </c>
      <c r="AV103" s="14" t="s">
        <v>124</v>
      </c>
      <c r="AW103" s="14" t="s">
        <v>34</v>
      </c>
      <c r="AX103" s="14" t="s">
        <v>81</v>
      </c>
      <c r="AY103" s="246" t="s">
        <v>117</v>
      </c>
    </row>
    <row r="104" s="2" customFormat="1" ht="16.5" customHeight="1">
      <c r="A104" s="40"/>
      <c r="B104" s="41"/>
      <c r="C104" s="206" t="s">
        <v>156</v>
      </c>
      <c r="D104" s="206" t="s">
        <v>119</v>
      </c>
      <c r="E104" s="207" t="s">
        <v>400</v>
      </c>
      <c r="F104" s="208" t="s">
        <v>401</v>
      </c>
      <c r="G104" s="209" t="s">
        <v>205</v>
      </c>
      <c r="H104" s="210">
        <v>4</v>
      </c>
      <c r="I104" s="211"/>
      <c r="J104" s="212">
        <f>ROUND(I104*H104,2)</f>
        <v>0</v>
      </c>
      <c r="K104" s="208" t="s">
        <v>123</v>
      </c>
      <c r="L104" s="46"/>
      <c r="M104" s="213" t="s">
        <v>21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376</v>
      </c>
      <c r="AT104" s="217" t="s">
        <v>119</v>
      </c>
      <c r="AU104" s="217" t="s">
        <v>83</v>
      </c>
      <c r="AY104" s="19" t="s">
        <v>117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376</v>
      </c>
      <c r="BM104" s="217" t="s">
        <v>402</v>
      </c>
    </row>
    <row r="105" s="2" customFormat="1">
      <c r="A105" s="40"/>
      <c r="B105" s="41"/>
      <c r="C105" s="42"/>
      <c r="D105" s="219" t="s">
        <v>126</v>
      </c>
      <c r="E105" s="42"/>
      <c r="F105" s="220" t="s">
        <v>403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126</v>
      </c>
      <c r="AU105" s="19" t="s">
        <v>83</v>
      </c>
    </row>
    <row r="106" s="13" customFormat="1">
      <c r="A106" s="13"/>
      <c r="B106" s="224"/>
      <c r="C106" s="225"/>
      <c r="D106" s="226" t="s">
        <v>128</v>
      </c>
      <c r="E106" s="227" t="s">
        <v>21</v>
      </c>
      <c r="F106" s="228" t="s">
        <v>404</v>
      </c>
      <c r="G106" s="225"/>
      <c r="H106" s="229">
        <v>4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128</v>
      </c>
      <c r="AU106" s="235" t="s">
        <v>83</v>
      </c>
      <c r="AV106" s="13" t="s">
        <v>83</v>
      </c>
      <c r="AW106" s="13" t="s">
        <v>34</v>
      </c>
      <c r="AX106" s="13" t="s">
        <v>81</v>
      </c>
      <c r="AY106" s="235" t="s">
        <v>117</v>
      </c>
    </row>
    <row r="107" s="15" customFormat="1">
      <c r="A107" s="15"/>
      <c r="B107" s="247"/>
      <c r="C107" s="248"/>
      <c r="D107" s="226" t="s">
        <v>128</v>
      </c>
      <c r="E107" s="249" t="s">
        <v>21</v>
      </c>
      <c r="F107" s="250" t="s">
        <v>405</v>
      </c>
      <c r="G107" s="248"/>
      <c r="H107" s="249" t="s">
        <v>21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128</v>
      </c>
      <c r="AU107" s="256" t="s">
        <v>83</v>
      </c>
      <c r="AV107" s="15" t="s">
        <v>81</v>
      </c>
      <c r="AW107" s="15" t="s">
        <v>34</v>
      </c>
      <c r="AX107" s="15" t="s">
        <v>73</v>
      </c>
      <c r="AY107" s="256" t="s">
        <v>117</v>
      </c>
    </row>
    <row r="108" s="2" customFormat="1" ht="16.5" customHeight="1">
      <c r="A108" s="40"/>
      <c r="B108" s="41"/>
      <c r="C108" s="206" t="s">
        <v>172</v>
      </c>
      <c r="D108" s="206" t="s">
        <v>119</v>
      </c>
      <c r="E108" s="207" t="s">
        <v>406</v>
      </c>
      <c r="F108" s="208" t="s">
        <v>407</v>
      </c>
      <c r="G108" s="209" t="s">
        <v>205</v>
      </c>
      <c r="H108" s="210">
        <v>2</v>
      </c>
      <c r="I108" s="211"/>
      <c r="J108" s="212">
        <f>ROUND(I108*H108,2)</f>
        <v>0</v>
      </c>
      <c r="K108" s="208" t="s">
        <v>123</v>
      </c>
      <c r="L108" s="46"/>
      <c r="M108" s="213" t="s">
        <v>21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376</v>
      </c>
      <c r="AT108" s="217" t="s">
        <v>119</v>
      </c>
      <c r="AU108" s="217" t="s">
        <v>83</v>
      </c>
      <c r="AY108" s="19" t="s">
        <v>117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376</v>
      </c>
      <c r="BM108" s="217" t="s">
        <v>408</v>
      </c>
    </row>
    <row r="109" s="2" customFormat="1">
      <c r="A109" s="40"/>
      <c r="B109" s="41"/>
      <c r="C109" s="42"/>
      <c r="D109" s="219" t="s">
        <v>126</v>
      </c>
      <c r="E109" s="42"/>
      <c r="F109" s="220" t="s">
        <v>409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126</v>
      </c>
      <c r="AU109" s="19" t="s">
        <v>83</v>
      </c>
    </row>
    <row r="110" s="12" customFormat="1" ht="22.8" customHeight="1">
      <c r="A110" s="12"/>
      <c r="B110" s="190"/>
      <c r="C110" s="191"/>
      <c r="D110" s="192" t="s">
        <v>72</v>
      </c>
      <c r="E110" s="204" t="s">
        <v>410</v>
      </c>
      <c r="F110" s="204" t="s">
        <v>411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SUM(P111:P120)</f>
        <v>0</v>
      </c>
      <c r="Q110" s="198"/>
      <c r="R110" s="199">
        <f>SUM(R111:R120)</f>
        <v>0</v>
      </c>
      <c r="S110" s="198"/>
      <c r="T110" s="200">
        <f>SUM(T111:T120)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156</v>
      </c>
      <c r="AT110" s="202" t="s">
        <v>72</v>
      </c>
      <c r="AU110" s="202" t="s">
        <v>81</v>
      </c>
      <c r="AY110" s="201" t="s">
        <v>117</v>
      </c>
      <c r="BK110" s="203">
        <f>SUM(BK111:BK120)</f>
        <v>0</v>
      </c>
    </row>
    <row r="111" s="2" customFormat="1" ht="24.15" customHeight="1">
      <c r="A111" s="40"/>
      <c r="B111" s="41"/>
      <c r="C111" s="206" t="s">
        <v>177</v>
      </c>
      <c r="D111" s="206" t="s">
        <v>119</v>
      </c>
      <c r="E111" s="207" t="s">
        <v>412</v>
      </c>
      <c r="F111" s="208" t="s">
        <v>413</v>
      </c>
      <c r="G111" s="209" t="s">
        <v>375</v>
      </c>
      <c r="H111" s="210">
        <v>1</v>
      </c>
      <c r="I111" s="211"/>
      <c r="J111" s="212">
        <f>ROUND(I111*H111,2)</f>
        <v>0</v>
      </c>
      <c r="K111" s="208" t="s">
        <v>123</v>
      </c>
      <c r="L111" s="46"/>
      <c r="M111" s="213" t="s">
        <v>21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376</v>
      </c>
      <c r="AT111" s="217" t="s">
        <v>119</v>
      </c>
      <c r="AU111" s="217" t="s">
        <v>83</v>
      </c>
      <c r="AY111" s="19" t="s">
        <v>117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376</v>
      </c>
      <c r="BM111" s="217" t="s">
        <v>414</v>
      </c>
    </row>
    <row r="112" s="2" customFormat="1">
      <c r="A112" s="40"/>
      <c r="B112" s="41"/>
      <c r="C112" s="42"/>
      <c r="D112" s="219" t="s">
        <v>126</v>
      </c>
      <c r="E112" s="42"/>
      <c r="F112" s="220" t="s">
        <v>415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126</v>
      </c>
      <c r="AU112" s="19" t="s">
        <v>83</v>
      </c>
    </row>
    <row r="113" s="13" customFormat="1">
      <c r="A113" s="13"/>
      <c r="B113" s="224"/>
      <c r="C113" s="225"/>
      <c r="D113" s="226" t="s">
        <v>128</v>
      </c>
      <c r="E113" s="227" t="s">
        <v>21</v>
      </c>
      <c r="F113" s="228" t="s">
        <v>416</v>
      </c>
      <c r="G113" s="225"/>
      <c r="H113" s="229">
        <v>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128</v>
      </c>
      <c r="AU113" s="235" t="s">
        <v>83</v>
      </c>
      <c r="AV113" s="13" t="s">
        <v>83</v>
      </c>
      <c r="AW113" s="13" t="s">
        <v>34</v>
      </c>
      <c r="AX113" s="13" t="s">
        <v>81</v>
      </c>
      <c r="AY113" s="235" t="s">
        <v>117</v>
      </c>
    </row>
    <row r="114" s="15" customFormat="1">
      <c r="A114" s="15"/>
      <c r="B114" s="247"/>
      <c r="C114" s="248"/>
      <c r="D114" s="226" t="s">
        <v>128</v>
      </c>
      <c r="E114" s="249" t="s">
        <v>21</v>
      </c>
      <c r="F114" s="250" t="s">
        <v>417</v>
      </c>
      <c r="G114" s="248"/>
      <c r="H114" s="249" t="s">
        <v>21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128</v>
      </c>
      <c r="AU114" s="256" t="s">
        <v>83</v>
      </c>
      <c r="AV114" s="15" t="s">
        <v>81</v>
      </c>
      <c r="AW114" s="15" t="s">
        <v>34</v>
      </c>
      <c r="AX114" s="15" t="s">
        <v>73</v>
      </c>
      <c r="AY114" s="256" t="s">
        <v>117</v>
      </c>
    </row>
    <row r="115" s="2" customFormat="1" ht="24.15" customHeight="1">
      <c r="A115" s="40"/>
      <c r="B115" s="41"/>
      <c r="C115" s="206" t="s">
        <v>182</v>
      </c>
      <c r="D115" s="206" t="s">
        <v>119</v>
      </c>
      <c r="E115" s="207" t="s">
        <v>418</v>
      </c>
      <c r="F115" s="208" t="s">
        <v>419</v>
      </c>
      <c r="G115" s="209" t="s">
        <v>375</v>
      </c>
      <c r="H115" s="210">
        <v>1</v>
      </c>
      <c r="I115" s="211"/>
      <c r="J115" s="212">
        <f>ROUND(I115*H115,2)</f>
        <v>0</v>
      </c>
      <c r="K115" s="208" t="s">
        <v>123</v>
      </c>
      <c r="L115" s="46"/>
      <c r="M115" s="213" t="s">
        <v>21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376</v>
      </c>
      <c r="AT115" s="217" t="s">
        <v>119</v>
      </c>
      <c r="AU115" s="217" t="s">
        <v>83</v>
      </c>
      <c r="AY115" s="19" t="s">
        <v>117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376</v>
      </c>
      <c r="BM115" s="217" t="s">
        <v>420</v>
      </c>
    </row>
    <row r="116" s="2" customFormat="1">
      <c r="A116" s="40"/>
      <c r="B116" s="41"/>
      <c r="C116" s="42"/>
      <c r="D116" s="219" t="s">
        <v>126</v>
      </c>
      <c r="E116" s="42"/>
      <c r="F116" s="220" t="s">
        <v>421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126</v>
      </c>
      <c r="AU116" s="19" t="s">
        <v>83</v>
      </c>
    </row>
    <row r="117" s="13" customFormat="1">
      <c r="A117" s="13"/>
      <c r="B117" s="224"/>
      <c r="C117" s="225"/>
      <c r="D117" s="226" t="s">
        <v>128</v>
      </c>
      <c r="E117" s="227" t="s">
        <v>21</v>
      </c>
      <c r="F117" s="228" t="s">
        <v>422</v>
      </c>
      <c r="G117" s="225"/>
      <c r="H117" s="229">
        <v>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128</v>
      </c>
      <c r="AU117" s="235" t="s">
        <v>83</v>
      </c>
      <c r="AV117" s="13" t="s">
        <v>83</v>
      </c>
      <c r="AW117" s="13" t="s">
        <v>34</v>
      </c>
      <c r="AX117" s="13" t="s">
        <v>81</v>
      </c>
      <c r="AY117" s="235" t="s">
        <v>117</v>
      </c>
    </row>
    <row r="118" s="2" customFormat="1" ht="24.15" customHeight="1">
      <c r="A118" s="40"/>
      <c r="B118" s="41"/>
      <c r="C118" s="206" t="s">
        <v>187</v>
      </c>
      <c r="D118" s="206" t="s">
        <v>119</v>
      </c>
      <c r="E118" s="207" t="s">
        <v>423</v>
      </c>
      <c r="F118" s="208" t="s">
        <v>424</v>
      </c>
      <c r="G118" s="209" t="s">
        <v>375</v>
      </c>
      <c r="H118" s="210">
        <v>1</v>
      </c>
      <c r="I118" s="211"/>
      <c r="J118" s="212">
        <f>ROUND(I118*H118,2)</f>
        <v>0</v>
      </c>
      <c r="K118" s="208" t="s">
        <v>123</v>
      </c>
      <c r="L118" s="46"/>
      <c r="M118" s="213" t="s">
        <v>21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376</v>
      </c>
      <c r="AT118" s="217" t="s">
        <v>119</v>
      </c>
      <c r="AU118" s="217" t="s">
        <v>83</v>
      </c>
      <c r="AY118" s="19" t="s">
        <v>117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376</v>
      </c>
      <c r="BM118" s="217" t="s">
        <v>425</v>
      </c>
    </row>
    <row r="119" s="2" customFormat="1">
      <c r="A119" s="40"/>
      <c r="B119" s="41"/>
      <c r="C119" s="42"/>
      <c r="D119" s="219" t="s">
        <v>126</v>
      </c>
      <c r="E119" s="42"/>
      <c r="F119" s="220" t="s">
        <v>426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126</v>
      </c>
      <c r="AU119" s="19" t="s">
        <v>83</v>
      </c>
    </row>
    <row r="120" s="13" customFormat="1">
      <c r="A120" s="13"/>
      <c r="B120" s="224"/>
      <c r="C120" s="225"/>
      <c r="D120" s="226" t="s">
        <v>128</v>
      </c>
      <c r="E120" s="227" t="s">
        <v>21</v>
      </c>
      <c r="F120" s="228" t="s">
        <v>416</v>
      </c>
      <c r="G120" s="225"/>
      <c r="H120" s="229">
        <v>1</v>
      </c>
      <c r="I120" s="230"/>
      <c r="J120" s="225"/>
      <c r="K120" s="225"/>
      <c r="L120" s="231"/>
      <c r="M120" s="271"/>
      <c r="N120" s="272"/>
      <c r="O120" s="272"/>
      <c r="P120" s="272"/>
      <c r="Q120" s="272"/>
      <c r="R120" s="272"/>
      <c r="S120" s="272"/>
      <c r="T120" s="27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128</v>
      </c>
      <c r="AU120" s="235" t="s">
        <v>83</v>
      </c>
      <c r="AV120" s="13" t="s">
        <v>83</v>
      </c>
      <c r="AW120" s="13" t="s">
        <v>34</v>
      </c>
      <c r="AX120" s="13" t="s">
        <v>81</v>
      </c>
      <c r="AY120" s="235" t="s">
        <v>117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A2TzCAPyoPeW6dF713XRdNiXaW8e1c9dtB+wMdv2qBRAU38YGwIv07oJ1Zh/OEFob5TiWSQMp3AI/jc9CccwWw==" hashValue="GtXfPP6OoTUF2RsG3eOPMqWSW3gyVYH77ifFk9pCPBB41AvmDgTLZsQjxYS+Vp9oXMTOM/i0LlHc8EgAnFQpnA==" algorithmName="SHA-512" password="CC35"/>
  <autoFilter ref="C82:K12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2/012303000"/>
    <hyperlink ref="F91" r:id="rId2" display="https://podminky.urs.cz/item/CS_URS_2024_02/012444000"/>
    <hyperlink ref="F95" r:id="rId3" display="https://podminky.urs.cz/item/CS_URS_2024_02/013254000"/>
    <hyperlink ref="F100" r:id="rId4" display="https://podminky.urs.cz/item/CS_URS_2024_02/032103000"/>
    <hyperlink ref="F105" r:id="rId5" display="https://podminky.urs.cz/item/CS_URS_2024_02/034503000"/>
    <hyperlink ref="F109" r:id="rId6" display="https://podminky.urs.cz/item/CS_URS_2024_02/039103000"/>
    <hyperlink ref="F112" r:id="rId7" display="https://podminky.urs.cz/item/CS_URS_2024_02/072103000"/>
    <hyperlink ref="F116" r:id="rId8" display="https://podminky.urs.cz/item/CS_URS_2024_02/072203000"/>
    <hyperlink ref="F119" r:id="rId9" display="https://podminky.urs.cz/item/CS_URS_2024_02/072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427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428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429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430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431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432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433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434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435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436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437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80</v>
      </c>
      <c r="F18" s="285" t="s">
        <v>438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439</v>
      </c>
      <c r="F19" s="285" t="s">
        <v>440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441</v>
      </c>
      <c r="F20" s="285" t="s">
        <v>442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86</v>
      </c>
      <c r="F21" s="285" t="s">
        <v>443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444</v>
      </c>
      <c r="F22" s="285" t="s">
        <v>445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446</v>
      </c>
      <c r="F23" s="285" t="s">
        <v>447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448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449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450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451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452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453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454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455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456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103</v>
      </c>
      <c r="F36" s="285"/>
      <c r="G36" s="285" t="s">
        <v>457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458</v>
      </c>
      <c r="F37" s="285"/>
      <c r="G37" s="285" t="s">
        <v>459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54</v>
      </c>
      <c r="F38" s="285"/>
      <c r="G38" s="285" t="s">
        <v>460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55</v>
      </c>
      <c r="F39" s="285"/>
      <c r="G39" s="285" t="s">
        <v>461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104</v>
      </c>
      <c r="F40" s="285"/>
      <c r="G40" s="285" t="s">
        <v>462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105</v>
      </c>
      <c r="F41" s="285"/>
      <c r="G41" s="285" t="s">
        <v>463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464</v>
      </c>
      <c r="F42" s="285"/>
      <c r="G42" s="285" t="s">
        <v>465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466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467</v>
      </c>
      <c r="F44" s="285"/>
      <c r="G44" s="285" t="s">
        <v>468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107</v>
      </c>
      <c r="F45" s="285"/>
      <c r="G45" s="285" t="s">
        <v>469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470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471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472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473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474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475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476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477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478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479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480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481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482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483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484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485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486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487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488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489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490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491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492</v>
      </c>
      <c r="D76" s="303"/>
      <c r="E76" s="303"/>
      <c r="F76" s="303" t="s">
        <v>493</v>
      </c>
      <c r="G76" s="304"/>
      <c r="H76" s="303" t="s">
        <v>55</v>
      </c>
      <c r="I76" s="303" t="s">
        <v>58</v>
      </c>
      <c r="J76" s="303" t="s">
        <v>494</v>
      </c>
      <c r="K76" s="302"/>
    </row>
    <row r="77" s="1" customFormat="1" ht="17.25" customHeight="1">
      <c r="B77" s="300"/>
      <c r="C77" s="305" t="s">
        <v>495</v>
      </c>
      <c r="D77" s="305"/>
      <c r="E77" s="305"/>
      <c r="F77" s="306" t="s">
        <v>496</v>
      </c>
      <c r="G77" s="307"/>
      <c r="H77" s="305"/>
      <c r="I77" s="305"/>
      <c r="J77" s="305" t="s">
        <v>497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54</v>
      </c>
      <c r="D79" s="310"/>
      <c r="E79" s="310"/>
      <c r="F79" s="311" t="s">
        <v>498</v>
      </c>
      <c r="G79" s="312"/>
      <c r="H79" s="288" t="s">
        <v>499</v>
      </c>
      <c r="I79" s="288" t="s">
        <v>500</v>
      </c>
      <c r="J79" s="288">
        <v>20</v>
      </c>
      <c r="K79" s="302"/>
    </row>
    <row r="80" s="1" customFormat="1" ht="15" customHeight="1">
      <c r="B80" s="300"/>
      <c r="C80" s="288" t="s">
        <v>501</v>
      </c>
      <c r="D80" s="288"/>
      <c r="E80" s="288"/>
      <c r="F80" s="311" t="s">
        <v>498</v>
      </c>
      <c r="G80" s="312"/>
      <c r="H80" s="288" t="s">
        <v>502</v>
      </c>
      <c r="I80" s="288" t="s">
        <v>500</v>
      </c>
      <c r="J80" s="288">
        <v>120</v>
      </c>
      <c r="K80" s="302"/>
    </row>
    <row r="81" s="1" customFormat="1" ht="15" customHeight="1">
      <c r="B81" s="313"/>
      <c r="C81" s="288" t="s">
        <v>503</v>
      </c>
      <c r="D81" s="288"/>
      <c r="E81" s="288"/>
      <c r="F81" s="311" t="s">
        <v>504</v>
      </c>
      <c r="G81" s="312"/>
      <c r="H81" s="288" t="s">
        <v>505</v>
      </c>
      <c r="I81" s="288" t="s">
        <v>500</v>
      </c>
      <c r="J81" s="288">
        <v>50</v>
      </c>
      <c r="K81" s="302"/>
    </row>
    <row r="82" s="1" customFormat="1" ht="15" customHeight="1">
      <c r="B82" s="313"/>
      <c r="C82" s="288" t="s">
        <v>506</v>
      </c>
      <c r="D82" s="288"/>
      <c r="E82" s="288"/>
      <c r="F82" s="311" t="s">
        <v>498</v>
      </c>
      <c r="G82" s="312"/>
      <c r="H82" s="288" t="s">
        <v>507</v>
      </c>
      <c r="I82" s="288" t="s">
        <v>508</v>
      </c>
      <c r="J82" s="288"/>
      <c r="K82" s="302"/>
    </row>
    <row r="83" s="1" customFormat="1" ht="15" customHeight="1">
      <c r="B83" s="313"/>
      <c r="C83" s="314" t="s">
        <v>509</v>
      </c>
      <c r="D83" s="314"/>
      <c r="E83" s="314"/>
      <c r="F83" s="315" t="s">
        <v>504</v>
      </c>
      <c r="G83" s="314"/>
      <c r="H83" s="314" t="s">
        <v>510</v>
      </c>
      <c r="I83" s="314" t="s">
        <v>500</v>
      </c>
      <c r="J83" s="314">
        <v>15</v>
      </c>
      <c r="K83" s="302"/>
    </row>
    <row r="84" s="1" customFormat="1" ht="15" customHeight="1">
      <c r="B84" s="313"/>
      <c r="C84" s="314" t="s">
        <v>511</v>
      </c>
      <c r="D84" s="314"/>
      <c r="E84" s="314"/>
      <c r="F84" s="315" t="s">
        <v>504</v>
      </c>
      <c r="G84" s="314"/>
      <c r="H84" s="314" t="s">
        <v>512</v>
      </c>
      <c r="I84" s="314" t="s">
        <v>500</v>
      </c>
      <c r="J84" s="314">
        <v>15</v>
      </c>
      <c r="K84" s="302"/>
    </row>
    <row r="85" s="1" customFormat="1" ht="15" customHeight="1">
      <c r="B85" s="313"/>
      <c r="C85" s="314" t="s">
        <v>513</v>
      </c>
      <c r="D85" s="314"/>
      <c r="E85" s="314"/>
      <c r="F85" s="315" t="s">
        <v>504</v>
      </c>
      <c r="G85" s="314"/>
      <c r="H85" s="314" t="s">
        <v>514</v>
      </c>
      <c r="I85" s="314" t="s">
        <v>500</v>
      </c>
      <c r="J85" s="314">
        <v>20</v>
      </c>
      <c r="K85" s="302"/>
    </row>
    <row r="86" s="1" customFormat="1" ht="15" customHeight="1">
      <c r="B86" s="313"/>
      <c r="C86" s="314" t="s">
        <v>515</v>
      </c>
      <c r="D86" s="314"/>
      <c r="E86" s="314"/>
      <c r="F86" s="315" t="s">
        <v>504</v>
      </c>
      <c r="G86" s="314"/>
      <c r="H86" s="314" t="s">
        <v>516</v>
      </c>
      <c r="I86" s="314" t="s">
        <v>500</v>
      </c>
      <c r="J86" s="314">
        <v>20</v>
      </c>
      <c r="K86" s="302"/>
    </row>
    <row r="87" s="1" customFormat="1" ht="15" customHeight="1">
      <c r="B87" s="313"/>
      <c r="C87" s="288" t="s">
        <v>517</v>
      </c>
      <c r="D87" s="288"/>
      <c r="E87" s="288"/>
      <c r="F87" s="311" t="s">
        <v>504</v>
      </c>
      <c r="G87" s="312"/>
      <c r="H87" s="288" t="s">
        <v>518</v>
      </c>
      <c r="I87" s="288" t="s">
        <v>500</v>
      </c>
      <c r="J87" s="288">
        <v>50</v>
      </c>
      <c r="K87" s="302"/>
    </row>
    <row r="88" s="1" customFormat="1" ht="15" customHeight="1">
      <c r="B88" s="313"/>
      <c r="C88" s="288" t="s">
        <v>519</v>
      </c>
      <c r="D88" s="288"/>
      <c r="E88" s="288"/>
      <c r="F88" s="311" t="s">
        <v>504</v>
      </c>
      <c r="G88" s="312"/>
      <c r="H88" s="288" t="s">
        <v>520</v>
      </c>
      <c r="I88" s="288" t="s">
        <v>500</v>
      </c>
      <c r="J88" s="288">
        <v>20</v>
      </c>
      <c r="K88" s="302"/>
    </row>
    <row r="89" s="1" customFormat="1" ht="15" customHeight="1">
      <c r="B89" s="313"/>
      <c r="C89" s="288" t="s">
        <v>521</v>
      </c>
      <c r="D89" s="288"/>
      <c r="E89" s="288"/>
      <c r="F89" s="311" t="s">
        <v>504</v>
      </c>
      <c r="G89" s="312"/>
      <c r="H89" s="288" t="s">
        <v>522</v>
      </c>
      <c r="I89" s="288" t="s">
        <v>500</v>
      </c>
      <c r="J89" s="288">
        <v>20</v>
      </c>
      <c r="K89" s="302"/>
    </row>
    <row r="90" s="1" customFormat="1" ht="15" customHeight="1">
      <c r="B90" s="313"/>
      <c r="C90" s="288" t="s">
        <v>523</v>
      </c>
      <c r="D90" s="288"/>
      <c r="E90" s="288"/>
      <c r="F90" s="311" t="s">
        <v>504</v>
      </c>
      <c r="G90" s="312"/>
      <c r="H90" s="288" t="s">
        <v>524</v>
      </c>
      <c r="I90" s="288" t="s">
        <v>500</v>
      </c>
      <c r="J90" s="288">
        <v>50</v>
      </c>
      <c r="K90" s="302"/>
    </row>
    <row r="91" s="1" customFormat="1" ht="15" customHeight="1">
      <c r="B91" s="313"/>
      <c r="C91" s="288" t="s">
        <v>525</v>
      </c>
      <c r="D91" s="288"/>
      <c r="E91" s="288"/>
      <c r="F91" s="311" t="s">
        <v>504</v>
      </c>
      <c r="G91" s="312"/>
      <c r="H91" s="288" t="s">
        <v>525</v>
      </c>
      <c r="I91" s="288" t="s">
        <v>500</v>
      </c>
      <c r="J91" s="288">
        <v>50</v>
      </c>
      <c r="K91" s="302"/>
    </row>
    <row r="92" s="1" customFormat="1" ht="15" customHeight="1">
      <c r="B92" s="313"/>
      <c r="C92" s="288" t="s">
        <v>526</v>
      </c>
      <c r="D92" s="288"/>
      <c r="E92" s="288"/>
      <c r="F92" s="311" t="s">
        <v>504</v>
      </c>
      <c r="G92" s="312"/>
      <c r="H92" s="288" t="s">
        <v>527</v>
      </c>
      <c r="I92" s="288" t="s">
        <v>500</v>
      </c>
      <c r="J92" s="288">
        <v>255</v>
      </c>
      <c r="K92" s="302"/>
    </row>
    <row r="93" s="1" customFormat="1" ht="15" customHeight="1">
      <c r="B93" s="313"/>
      <c r="C93" s="288" t="s">
        <v>528</v>
      </c>
      <c r="D93" s="288"/>
      <c r="E93" s="288"/>
      <c r="F93" s="311" t="s">
        <v>498</v>
      </c>
      <c r="G93" s="312"/>
      <c r="H93" s="288" t="s">
        <v>529</v>
      </c>
      <c r="I93" s="288" t="s">
        <v>530</v>
      </c>
      <c r="J93" s="288"/>
      <c r="K93" s="302"/>
    </row>
    <row r="94" s="1" customFormat="1" ht="15" customHeight="1">
      <c r="B94" s="313"/>
      <c r="C94" s="288" t="s">
        <v>531</v>
      </c>
      <c r="D94" s="288"/>
      <c r="E94" s="288"/>
      <c r="F94" s="311" t="s">
        <v>498</v>
      </c>
      <c r="G94" s="312"/>
      <c r="H94" s="288" t="s">
        <v>532</v>
      </c>
      <c r="I94" s="288" t="s">
        <v>533</v>
      </c>
      <c r="J94" s="288"/>
      <c r="K94" s="302"/>
    </row>
    <row r="95" s="1" customFormat="1" ht="15" customHeight="1">
      <c r="B95" s="313"/>
      <c r="C95" s="288" t="s">
        <v>534</v>
      </c>
      <c r="D95" s="288"/>
      <c r="E95" s="288"/>
      <c r="F95" s="311" t="s">
        <v>498</v>
      </c>
      <c r="G95" s="312"/>
      <c r="H95" s="288" t="s">
        <v>534</v>
      </c>
      <c r="I95" s="288" t="s">
        <v>533</v>
      </c>
      <c r="J95" s="288"/>
      <c r="K95" s="302"/>
    </row>
    <row r="96" s="1" customFormat="1" ht="15" customHeight="1">
      <c r="B96" s="313"/>
      <c r="C96" s="288" t="s">
        <v>39</v>
      </c>
      <c r="D96" s="288"/>
      <c r="E96" s="288"/>
      <c r="F96" s="311" t="s">
        <v>498</v>
      </c>
      <c r="G96" s="312"/>
      <c r="H96" s="288" t="s">
        <v>535</v>
      </c>
      <c r="I96" s="288" t="s">
        <v>533</v>
      </c>
      <c r="J96" s="288"/>
      <c r="K96" s="302"/>
    </row>
    <row r="97" s="1" customFormat="1" ht="15" customHeight="1">
      <c r="B97" s="313"/>
      <c r="C97" s="288" t="s">
        <v>49</v>
      </c>
      <c r="D97" s="288"/>
      <c r="E97" s="288"/>
      <c r="F97" s="311" t="s">
        <v>498</v>
      </c>
      <c r="G97" s="312"/>
      <c r="H97" s="288" t="s">
        <v>536</v>
      </c>
      <c r="I97" s="288" t="s">
        <v>533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537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492</v>
      </c>
      <c r="D103" s="303"/>
      <c r="E103" s="303"/>
      <c r="F103" s="303" t="s">
        <v>493</v>
      </c>
      <c r="G103" s="304"/>
      <c r="H103" s="303" t="s">
        <v>55</v>
      </c>
      <c r="I103" s="303" t="s">
        <v>58</v>
      </c>
      <c r="J103" s="303" t="s">
        <v>494</v>
      </c>
      <c r="K103" s="302"/>
    </row>
    <row r="104" s="1" customFormat="1" ht="17.25" customHeight="1">
      <c r="B104" s="300"/>
      <c r="C104" s="305" t="s">
        <v>495</v>
      </c>
      <c r="D104" s="305"/>
      <c r="E104" s="305"/>
      <c r="F104" s="306" t="s">
        <v>496</v>
      </c>
      <c r="G104" s="307"/>
      <c r="H104" s="305"/>
      <c r="I104" s="305"/>
      <c r="J104" s="305" t="s">
        <v>497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54</v>
      </c>
      <c r="D106" s="310"/>
      <c r="E106" s="310"/>
      <c r="F106" s="311" t="s">
        <v>498</v>
      </c>
      <c r="G106" s="288"/>
      <c r="H106" s="288" t="s">
        <v>538</v>
      </c>
      <c r="I106" s="288" t="s">
        <v>500</v>
      </c>
      <c r="J106" s="288">
        <v>20</v>
      </c>
      <c r="K106" s="302"/>
    </row>
    <row r="107" s="1" customFormat="1" ht="15" customHeight="1">
      <c r="B107" s="300"/>
      <c r="C107" s="288" t="s">
        <v>501</v>
      </c>
      <c r="D107" s="288"/>
      <c r="E107" s="288"/>
      <c r="F107" s="311" t="s">
        <v>498</v>
      </c>
      <c r="G107" s="288"/>
      <c r="H107" s="288" t="s">
        <v>538</v>
      </c>
      <c r="I107" s="288" t="s">
        <v>500</v>
      </c>
      <c r="J107" s="288">
        <v>120</v>
      </c>
      <c r="K107" s="302"/>
    </row>
    <row r="108" s="1" customFormat="1" ht="15" customHeight="1">
      <c r="B108" s="313"/>
      <c r="C108" s="288" t="s">
        <v>503</v>
      </c>
      <c r="D108" s="288"/>
      <c r="E108" s="288"/>
      <c r="F108" s="311" t="s">
        <v>504</v>
      </c>
      <c r="G108" s="288"/>
      <c r="H108" s="288" t="s">
        <v>538</v>
      </c>
      <c r="I108" s="288" t="s">
        <v>500</v>
      </c>
      <c r="J108" s="288">
        <v>50</v>
      </c>
      <c r="K108" s="302"/>
    </row>
    <row r="109" s="1" customFormat="1" ht="15" customHeight="1">
      <c r="B109" s="313"/>
      <c r="C109" s="288" t="s">
        <v>506</v>
      </c>
      <c r="D109" s="288"/>
      <c r="E109" s="288"/>
      <c r="F109" s="311" t="s">
        <v>498</v>
      </c>
      <c r="G109" s="288"/>
      <c r="H109" s="288" t="s">
        <v>538</v>
      </c>
      <c r="I109" s="288" t="s">
        <v>508</v>
      </c>
      <c r="J109" s="288"/>
      <c r="K109" s="302"/>
    </row>
    <row r="110" s="1" customFormat="1" ht="15" customHeight="1">
      <c r="B110" s="313"/>
      <c r="C110" s="288" t="s">
        <v>517</v>
      </c>
      <c r="D110" s="288"/>
      <c r="E110" s="288"/>
      <c r="F110" s="311" t="s">
        <v>504</v>
      </c>
      <c r="G110" s="288"/>
      <c r="H110" s="288" t="s">
        <v>538</v>
      </c>
      <c r="I110" s="288" t="s">
        <v>500</v>
      </c>
      <c r="J110" s="288">
        <v>50</v>
      </c>
      <c r="K110" s="302"/>
    </row>
    <row r="111" s="1" customFormat="1" ht="15" customHeight="1">
      <c r="B111" s="313"/>
      <c r="C111" s="288" t="s">
        <v>525</v>
      </c>
      <c r="D111" s="288"/>
      <c r="E111" s="288"/>
      <c r="F111" s="311" t="s">
        <v>504</v>
      </c>
      <c r="G111" s="288"/>
      <c r="H111" s="288" t="s">
        <v>538</v>
      </c>
      <c r="I111" s="288" t="s">
        <v>500</v>
      </c>
      <c r="J111" s="288">
        <v>50</v>
      </c>
      <c r="K111" s="302"/>
    </row>
    <row r="112" s="1" customFormat="1" ht="15" customHeight="1">
      <c r="B112" s="313"/>
      <c r="C112" s="288" t="s">
        <v>523</v>
      </c>
      <c r="D112" s="288"/>
      <c r="E112" s="288"/>
      <c r="F112" s="311" t="s">
        <v>504</v>
      </c>
      <c r="G112" s="288"/>
      <c r="H112" s="288" t="s">
        <v>538</v>
      </c>
      <c r="I112" s="288" t="s">
        <v>500</v>
      </c>
      <c r="J112" s="288">
        <v>50</v>
      </c>
      <c r="K112" s="302"/>
    </row>
    <row r="113" s="1" customFormat="1" ht="15" customHeight="1">
      <c r="B113" s="313"/>
      <c r="C113" s="288" t="s">
        <v>54</v>
      </c>
      <c r="D113" s="288"/>
      <c r="E113" s="288"/>
      <c r="F113" s="311" t="s">
        <v>498</v>
      </c>
      <c r="G113" s="288"/>
      <c r="H113" s="288" t="s">
        <v>539</v>
      </c>
      <c r="I113" s="288" t="s">
        <v>500</v>
      </c>
      <c r="J113" s="288">
        <v>20</v>
      </c>
      <c r="K113" s="302"/>
    </row>
    <row r="114" s="1" customFormat="1" ht="15" customHeight="1">
      <c r="B114" s="313"/>
      <c r="C114" s="288" t="s">
        <v>540</v>
      </c>
      <c r="D114" s="288"/>
      <c r="E114" s="288"/>
      <c r="F114" s="311" t="s">
        <v>498</v>
      </c>
      <c r="G114" s="288"/>
      <c r="H114" s="288" t="s">
        <v>541</v>
      </c>
      <c r="I114" s="288" t="s">
        <v>500</v>
      </c>
      <c r="J114" s="288">
        <v>120</v>
      </c>
      <c r="K114" s="302"/>
    </row>
    <row r="115" s="1" customFormat="1" ht="15" customHeight="1">
      <c r="B115" s="313"/>
      <c r="C115" s="288" t="s">
        <v>39</v>
      </c>
      <c r="D115" s="288"/>
      <c r="E115" s="288"/>
      <c r="F115" s="311" t="s">
        <v>498</v>
      </c>
      <c r="G115" s="288"/>
      <c r="H115" s="288" t="s">
        <v>542</v>
      </c>
      <c r="I115" s="288" t="s">
        <v>533</v>
      </c>
      <c r="J115" s="288"/>
      <c r="K115" s="302"/>
    </row>
    <row r="116" s="1" customFormat="1" ht="15" customHeight="1">
      <c r="B116" s="313"/>
      <c r="C116" s="288" t="s">
        <v>49</v>
      </c>
      <c r="D116" s="288"/>
      <c r="E116" s="288"/>
      <c r="F116" s="311" t="s">
        <v>498</v>
      </c>
      <c r="G116" s="288"/>
      <c r="H116" s="288" t="s">
        <v>543</v>
      </c>
      <c r="I116" s="288" t="s">
        <v>533</v>
      </c>
      <c r="J116" s="288"/>
      <c r="K116" s="302"/>
    </row>
    <row r="117" s="1" customFormat="1" ht="15" customHeight="1">
      <c r="B117" s="313"/>
      <c r="C117" s="288" t="s">
        <v>58</v>
      </c>
      <c r="D117" s="288"/>
      <c r="E117" s="288"/>
      <c r="F117" s="311" t="s">
        <v>498</v>
      </c>
      <c r="G117" s="288"/>
      <c r="H117" s="288" t="s">
        <v>544</v>
      </c>
      <c r="I117" s="288" t="s">
        <v>545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546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492</v>
      </c>
      <c r="D123" s="303"/>
      <c r="E123" s="303"/>
      <c r="F123" s="303" t="s">
        <v>493</v>
      </c>
      <c r="G123" s="304"/>
      <c r="H123" s="303" t="s">
        <v>55</v>
      </c>
      <c r="I123" s="303" t="s">
        <v>58</v>
      </c>
      <c r="J123" s="303" t="s">
        <v>494</v>
      </c>
      <c r="K123" s="332"/>
    </row>
    <row r="124" s="1" customFormat="1" ht="17.25" customHeight="1">
      <c r="B124" s="331"/>
      <c r="C124" s="305" t="s">
        <v>495</v>
      </c>
      <c r="D124" s="305"/>
      <c r="E124" s="305"/>
      <c r="F124" s="306" t="s">
        <v>496</v>
      </c>
      <c r="G124" s="307"/>
      <c r="H124" s="305"/>
      <c r="I124" s="305"/>
      <c r="J124" s="305" t="s">
        <v>497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501</v>
      </c>
      <c r="D126" s="310"/>
      <c r="E126" s="310"/>
      <c r="F126" s="311" t="s">
        <v>498</v>
      </c>
      <c r="G126" s="288"/>
      <c r="H126" s="288" t="s">
        <v>538</v>
      </c>
      <c r="I126" s="288" t="s">
        <v>500</v>
      </c>
      <c r="J126" s="288">
        <v>120</v>
      </c>
      <c r="K126" s="336"/>
    </row>
    <row r="127" s="1" customFormat="1" ht="15" customHeight="1">
      <c r="B127" s="333"/>
      <c r="C127" s="288" t="s">
        <v>547</v>
      </c>
      <c r="D127" s="288"/>
      <c r="E127" s="288"/>
      <c r="F127" s="311" t="s">
        <v>498</v>
      </c>
      <c r="G127" s="288"/>
      <c r="H127" s="288" t="s">
        <v>548</v>
      </c>
      <c r="I127" s="288" t="s">
        <v>500</v>
      </c>
      <c r="J127" s="288" t="s">
        <v>549</v>
      </c>
      <c r="K127" s="336"/>
    </row>
    <row r="128" s="1" customFormat="1" ht="15" customHeight="1">
      <c r="B128" s="333"/>
      <c r="C128" s="288" t="s">
        <v>446</v>
      </c>
      <c r="D128" s="288"/>
      <c r="E128" s="288"/>
      <c r="F128" s="311" t="s">
        <v>498</v>
      </c>
      <c r="G128" s="288"/>
      <c r="H128" s="288" t="s">
        <v>550</v>
      </c>
      <c r="I128" s="288" t="s">
        <v>500</v>
      </c>
      <c r="J128" s="288" t="s">
        <v>549</v>
      </c>
      <c r="K128" s="336"/>
    </row>
    <row r="129" s="1" customFormat="1" ht="15" customHeight="1">
      <c r="B129" s="333"/>
      <c r="C129" s="288" t="s">
        <v>509</v>
      </c>
      <c r="D129" s="288"/>
      <c r="E129" s="288"/>
      <c r="F129" s="311" t="s">
        <v>504</v>
      </c>
      <c r="G129" s="288"/>
      <c r="H129" s="288" t="s">
        <v>510</v>
      </c>
      <c r="I129" s="288" t="s">
        <v>500</v>
      </c>
      <c r="J129" s="288">
        <v>15</v>
      </c>
      <c r="K129" s="336"/>
    </row>
    <row r="130" s="1" customFormat="1" ht="15" customHeight="1">
      <c r="B130" s="333"/>
      <c r="C130" s="314" t="s">
        <v>511</v>
      </c>
      <c r="D130" s="314"/>
      <c r="E130" s="314"/>
      <c r="F130" s="315" t="s">
        <v>504</v>
      </c>
      <c r="G130" s="314"/>
      <c r="H130" s="314" t="s">
        <v>512</v>
      </c>
      <c r="I130" s="314" t="s">
        <v>500</v>
      </c>
      <c r="J130" s="314">
        <v>15</v>
      </c>
      <c r="K130" s="336"/>
    </row>
    <row r="131" s="1" customFormat="1" ht="15" customHeight="1">
      <c r="B131" s="333"/>
      <c r="C131" s="314" t="s">
        <v>513</v>
      </c>
      <c r="D131" s="314"/>
      <c r="E131" s="314"/>
      <c r="F131" s="315" t="s">
        <v>504</v>
      </c>
      <c r="G131" s="314"/>
      <c r="H131" s="314" t="s">
        <v>514</v>
      </c>
      <c r="I131" s="314" t="s">
        <v>500</v>
      </c>
      <c r="J131" s="314">
        <v>20</v>
      </c>
      <c r="K131" s="336"/>
    </row>
    <row r="132" s="1" customFormat="1" ht="15" customHeight="1">
      <c r="B132" s="333"/>
      <c r="C132" s="314" t="s">
        <v>515</v>
      </c>
      <c r="D132" s="314"/>
      <c r="E132" s="314"/>
      <c r="F132" s="315" t="s">
        <v>504</v>
      </c>
      <c r="G132" s="314"/>
      <c r="H132" s="314" t="s">
        <v>516</v>
      </c>
      <c r="I132" s="314" t="s">
        <v>500</v>
      </c>
      <c r="J132" s="314">
        <v>20</v>
      </c>
      <c r="K132" s="336"/>
    </row>
    <row r="133" s="1" customFormat="1" ht="15" customHeight="1">
      <c r="B133" s="333"/>
      <c r="C133" s="288" t="s">
        <v>503</v>
      </c>
      <c r="D133" s="288"/>
      <c r="E133" s="288"/>
      <c r="F133" s="311" t="s">
        <v>504</v>
      </c>
      <c r="G133" s="288"/>
      <c r="H133" s="288" t="s">
        <v>538</v>
      </c>
      <c r="I133" s="288" t="s">
        <v>500</v>
      </c>
      <c r="J133" s="288">
        <v>50</v>
      </c>
      <c r="K133" s="336"/>
    </row>
    <row r="134" s="1" customFormat="1" ht="15" customHeight="1">
      <c r="B134" s="333"/>
      <c r="C134" s="288" t="s">
        <v>517</v>
      </c>
      <c r="D134" s="288"/>
      <c r="E134" s="288"/>
      <c r="F134" s="311" t="s">
        <v>504</v>
      </c>
      <c r="G134" s="288"/>
      <c r="H134" s="288" t="s">
        <v>538</v>
      </c>
      <c r="I134" s="288" t="s">
        <v>500</v>
      </c>
      <c r="J134" s="288">
        <v>50</v>
      </c>
      <c r="K134" s="336"/>
    </row>
    <row r="135" s="1" customFormat="1" ht="15" customHeight="1">
      <c r="B135" s="333"/>
      <c r="C135" s="288" t="s">
        <v>523</v>
      </c>
      <c r="D135" s="288"/>
      <c r="E135" s="288"/>
      <c r="F135" s="311" t="s">
        <v>504</v>
      </c>
      <c r="G135" s="288"/>
      <c r="H135" s="288" t="s">
        <v>538</v>
      </c>
      <c r="I135" s="288" t="s">
        <v>500</v>
      </c>
      <c r="J135" s="288">
        <v>50</v>
      </c>
      <c r="K135" s="336"/>
    </row>
    <row r="136" s="1" customFormat="1" ht="15" customHeight="1">
      <c r="B136" s="333"/>
      <c r="C136" s="288" t="s">
        <v>525</v>
      </c>
      <c r="D136" s="288"/>
      <c r="E136" s="288"/>
      <c r="F136" s="311" t="s">
        <v>504</v>
      </c>
      <c r="G136" s="288"/>
      <c r="H136" s="288" t="s">
        <v>538</v>
      </c>
      <c r="I136" s="288" t="s">
        <v>500</v>
      </c>
      <c r="J136" s="288">
        <v>50</v>
      </c>
      <c r="K136" s="336"/>
    </row>
    <row r="137" s="1" customFormat="1" ht="15" customHeight="1">
      <c r="B137" s="333"/>
      <c r="C137" s="288" t="s">
        <v>526</v>
      </c>
      <c r="D137" s="288"/>
      <c r="E137" s="288"/>
      <c r="F137" s="311" t="s">
        <v>504</v>
      </c>
      <c r="G137" s="288"/>
      <c r="H137" s="288" t="s">
        <v>551</v>
      </c>
      <c r="I137" s="288" t="s">
        <v>500</v>
      </c>
      <c r="J137" s="288">
        <v>255</v>
      </c>
      <c r="K137" s="336"/>
    </row>
    <row r="138" s="1" customFormat="1" ht="15" customHeight="1">
      <c r="B138" s="333"/>
      <c r="C138" s="288" t="s">
        <v>528</v>
      </c>
      <c r="D138" s="288"/>
      <c r="E138" s="288"/>
      <c r="F138" s="311" t="s">
        <v>498</v>
      </c>
      <c r="G138" s="288"/>
      <c r="H138" s="288" t="s">
        <v>552</v>
      </c>
      <c r="I138" s="288" t="s">
        <v>530</v>
      </c>
      <c r="J138" s="288"/>
      <c r="K138" s="336"/>
    </row>
    <row r="139" s="1" customFormat="1" ht="15" customHeight="1">
      <c r="B139" s="333"/>
      <c r="C139" s="288" t="s">
        <v>531</v>
      </c>
      <c r="D139" s="288"/>
      <c r="E139" s="288"/>
      <c r="F139" s="311" t="s">
        <v>498</v>
      </c>
      <c r="G139" s="288"/>
      <c r="H139" s="288" t="s">
        <v>553</v>
      </c>
      <c r="I139" s="288" t="s">
        <v>533</v>
      </c>
      <c r="J139" s="288"/>
      <c r="K139" s="336"/>
    </row>
    <row r="140" s="1" customFormat="1" ht="15" customHeight="1">
      <c r="B140" s="333"/>
      <c r="C140" s="288" t="s">
        <v>534</v>
      </c>
      <c r="D140" s="288"/>
      <c r="E140" s="288"/>
      <c r="F140" s="311" t="s">
        <v>498</v>
      </c>
      <c r="G140" s="288"/>
      <c r="H140" s="288" t="s">
        <v>534</v>
      </c>
      <c r="I140" s="288" t="s">
        <v>533</v>
      </c>
      <c r="J140" s="288"/>
      <c r="K140" s="336"/>
    </row>
    <row r="141" s="1" customFormat="1" ht="15" customHeight="1">
      <c r="B141" s="333"/>
      <c r="C141" s="288" t="s">
        <v>39</v>
      </c>
      <c r="D141" s="288"/>
      <c r="E141" s="288"/>
      <c r="F141" s="311" t="s">
        <v>498</v>
      </c>
      <c r="G141" s="288"/>
      <c r="H141" s="288" t="s">
        <v>554</v>
      </c>
      <c r="I141" s="288" t="s">
        <v>533</v>
      </c>
      <c r="J141" s="288"/>
      <c r="K141" s="336"/>
    </row>
    <row r="142" s="1" customFormat="1" ht="15" customHeight="1">
      <c r="B142" s="333"/>
      <c r="C142" s="288" t="s">
        <v>555</v>
      </c>
      <c r="D142" s="288"/>
      <c r="E142" s="288"/>
      <c r="F142" s="311" t="s">
        <v>498</v>
      </c>
      <c r="G142" s="288"/>
      <c r="H142" s="288" t="s">
        <v>556</v>
      </c>
      <c r="I142" s="288" t="s">
        <v>533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557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492</v>
      </c>
      <c r="D148" s="303"/>
      <c r="E148" s="303"/>
      <c r="F148" s="303" t="s">
        <v>493</v>
      </c>
      <c r="G148" s="304"/>
      <c r="H148" s="303" t="s">
        <v>55</v>
      </c>
      <c r="I148" s="303" t="s">
        <v>58</v>
      </c>
      <c r="J148" s="303" t="s">
        <v>494</v>
      </c>
      <c r="K148" s="302"/>
    </row>
    <row r="149" s="1" customFormat="1" ht="17.25" customHeight="1">
      <c r="B149" s="300"/>
      <c r="C149" s="305" t="s">
        <v>495</v>
      </c>
      <c r="D149" s="305"/>
      <c r="E149" s="305"/>
      <c r="F149" s="306" t="s">
        <v>496</v>
      </c>
      <c r="G149" s="307"/>
      <c r="H149" s="305"/>
      <c r="I149" s="305"/>
      <c r="J149" s="305" t="s">
        <v>497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501</v>
      </c>
      <c r="D151" s="288"/>
      <c r="E151" s="288"/>
      <c r="F151" s="341" t="s">
        <v>498</v>
      </c>
      <c r="G151" s="288"/>
      <c r="H151" s="340" t="s">
        <v>538</v>
      </c>
      <c r="I151" s="340" t="s">
        <v>500</v>
      </c>
      <c r="J151" s="340">
        <v>120</v>
      </c>
      <c r="K151" s="336"/>
    </row>
    <row r="152" s="1" customFormat="1" ht="15" customHeight="1">
      <c r="B152" s="313"/>
      <c r="C152" s="340" t="s">
        <v>547</v>
      </c>
      <c r="D152" s="288"/>
      <c r="E152" s="288"/>
      <c r="F152" s="341" t="s">
        <v>498</v>
      </c>
      <c r="G152" s="288"/>
      <c r="H152" s="340" t="s">
        <v>558</v>
      </c>
      <c r="I152" s="340" t="s">
        <v>500</v>
      </c>
      <c r="J152" s="340" t="s">
        <v>549</v>
      </c>
      <c r="K152" s="336"/>
    </row>
    <row r="153" s="1" customFormat="1" ht="15" customHeight="1">
      <c r="B153" s="313"/>
      <c r="C153" s="340" t="s">
        <v>446</v>
      </c>
      <c r="D153" s="288"/>
      <c r="E153" s="288"/>
      <c r="F153" s="341" t="s">
        <v>498</v>
      </c>
      <c r="G153" s="288"/>
      <c r="H153" s="340" t="s">
        <v>559</v>
      </c>
      <c r="I153" s="340" t="s">
        <v>500</v>
      </c>
      <c r="J153" s="340" t="s">
        <v>549</v>
      </c>
      <c r="K153" s="336"/>
    </row>
    <row r="154" s="1" customFormat="1" ht="15" customHeight="1">
      <c r="B154" s="313"/>
      <c r="C154" s="340" t="s">
        <v>503</v>
      </c>
      <c r="D154" s="288"/>
      <c r="E154" s="288"/>
      <c r="F154" s="341" t="s">
        <v>504</v>
      </c>
      <c r="G154" s="288"/>
      <c r="H154" s="340" t="s">
        <v>538</v>
      </c>
      <c r="I154" s="340" t="s">
        <v>500</v>
      </c>
      <c r="J154" s="340">
        <v>50</v>
      </c>
      <c r="K154" s="336"/>
    </row>
    <row r="155" s="1" customFormat="1" ht="15" customHeight="1">
      <c r="B155" s="313"/>
      <c r="C155" s="340" t="s">
        <v>506</v>
      </c>
      <c r="D155" s="288"/>
      <c r="E155" s="288"/>
      <c r="F155" s="341" t="s">
        <v>498</v>
      </c>
      <c r="G155" s="288"/>
      <c r="H155" s="340" t="s">
        <v>538</v>
      </c>
      <c r="I155" s="340" t="s">
        <v>508</v>
      </c>
      <c r="J155" s="340"/>
      <c r="K155" s="336"/>
    </row>
    <row r="156" s="1" customFormat="1" ht="15" customHeight="1">
      <c r="B156" s="313"/>
      <c r="C156" s="340" t="s">
        <v>517</v>
      </c>
      <c r="D156" s="288"/>
      <c r="E156" s="288"/>
      <c r="F156" s="341" t="s">
        <v>504</v>
      </c>
      <c r="G156" s="288"/>
      <c r="H156" s="340" t="s">
        <v>538</v>
      </c>
      <c r="I156" s="340" t="s">
        <v>500</v>
      </c>
      <c r="J156" s="340">
        <v>50</v>
      </c>
      <c r="K156" s="336"/>
    </row>
    <row r="157" s="1" customFormat="1" ht="15" customHeight="1">
      <c r="B157" s="313"/>
      <c r="C157" s="340" t="s">
        <v>525</v>
      </c>
      <c r="D157" s="288"/>
      <c r="E157" s="288"/>
      <c r="F157" s="341" t="s">
        <v>504</v>
      </c>
      <c r="G157" s="288"/>
      <c r="H157" s="340" t="s">
        <v>538</v>
      </c>
      <c r="I157" s="340" t="s">
        <v>500</v>
      </c>
      <c r="J157" s="340">
        <v>50</v>
      </c>
      <c r="K157" s="336"/>
    </row>
    <row r="158" s="1" customFormat="1" ht="15" customHeight="1">
      <c r="B158" s="313"/>
      <c r="C158" s="340" t="s">
        <v>523</v>
      </c>
      <c r="D158" s="288"/>
      <c r="E158" s="288"/>
      <c r="F158" s="341" t="s">
        <v>504</v>
      </c>
      <c r="G158" s="288"/>
      <c r="H158" s="340" t="s">
        <v>538</v>
      </c>
      <c r="I158" s="340" t="s">
        <v>500</v>
      </c>
      <c r="J158" s="340">
        <v>50</v>
      </c>
      <c r="K158" s="336"/>
    </row>
    <row r="159" s="1" customFormat="1" ht="15" customHeight="1">
      <c r="B159" s="313"/>
      <c r="C159" s="340" t="s">
        <v>92</v>
      </c>
      <c r="D159" s="288"/>
      <c r="E159" s="288"/>
      <c r="F159" s="341" t="s">
        <v>498</v>
      </c>
      <c r="G159" s="288"/>
      <c r="H159" s="340" t="s">
        <v>560</v>
      </c>
      <c r="I159" s="340" t="s">
        <v>500</v>
      </c>
      <c r="J159" s="340" t="s">
        <v>561</v>
      </c>
      <c r="K159" s="336"/>
    </row>
    <row r="160" s="1" customFormat="1" ht="15" customHeight="1">
      <c r="B160" s="313"/>
      <c r="C160" s="340" t="s">
        <v>562</v>
      </c>
      <c r="D160" s="288"/>
      <c r="E160" s="288"/>
      <c r="F160" s="341" t="s">
        <v>498</v>
      </c>
      <c r="G160" s="288"/>
      <c r="H160" s="340" t="s">
        <v>563</v>
      </c>
      <c r="I160" s="340" t="s">
        <v>533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564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492</v>
      </c>
      <c r="D166" s="303"/>
      <c r="E166" s="303"/>
      <c r="F166" s="303" t="s">
        <v>493</v>
      </c>
      <c r="G166" s="345"/>
      <c r="H166" s="346" t="s">
        <v>55</v>
      </c>
      <c r="I166" s="346" t="s">
        <v>58</v>
      </c>
      <c r="J166" s="303" t="s">
        <v>494</v>
      </c>
      <c r="K166" s="280"/>
    </row>
    <row r="167" s="1" customFormat="1" ht="17.25" customHeight="1">
      <c r="B167" s="281"/>
      <c r="C167" s="305" t="s">
        <v>495</v>
      </c>
      <c r="D167" s="305"/>
      <c r="E167" s="305"/>
      <c r="F167" s="306" t="s">
        <v>496</v>
      </c>
      <c r="G167" s="347"/>
      <c r="H167" s="348"/>
      <c r="I167" s="348"/>
      <c r="J167" s="305" t="s">
        <v>497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501</v>
      </c>
      <c r="D169" s="288"/>
      <c r="E169" s="288"/>
      <c r="F169" s="311" t="s">
        <v>498</v>
      </c>
      <c r="G169" s="288"/>
      <c r="H169" s="288" t="s">
        <v>538</v>
      </c>
      <c r="I169" s="288" t="s">
        <v>500</v>
      </c>
      <c r="J169" s="288">
        <v>120</v>
      </c>
      <c r="K169" s="336"/>
    </row>
    <row r="170" s="1" customFormat="1" ht="15" customHeight="1">
      <c r="B170" s="313"/>
      <c r="C170" s="288" t="s">
        <v>547</v>
      </c>
      <c r="D170" s="288"/>
      <c r="E170" s="288"/>
      <c r="F170" s="311" t="s">
        <v>498</v>
      </c>
      <c r="G170" s="288"/>
      <c r="H170" s="288" t="s">
        <v>548</v>
      </c>
      <c r="I170" s="288" t="s">
        <v>500</v>
      </c>
      <c r="J170" s="288" t="s">
        <v>549</v>
      </c>
      <c r="K170" s="336"/>
    </row>
    <row r="171" s="1" customFormat="1" ht="15" customHeight="1">
      <c r="B171" s="313"/>
      <c r="C171" s="288" t="s">
        <v>446</v>
      </c>
      <c r="D171" s="288"/>
      <c r="E171" s="288"/>
      <c r="F171" s="311" t="s">
        <v>498</v>
      </c>
      <c r="G171" s="288"/>
      <c r="H171" s="288" t="s">
        <v>565</v>
      </c>
      <c r="I171" s="288" t="s">
        <v>500</v>
      </c>
      <c r="J171" s="288" t="s">
        <v>549</v>
      </c>
      <c r="K171" s="336"/>
    </row>
    <row r="172" s="1" customFormat="1" ht="15" customHeight="1">
      <c r="B172" s="313"/>
      <c r="C172" s="288" t="s">
        <v>503</v>
      </c>
      <c r="D172" s="288"/>
      <c r="E172" s="288"/>
      <c r="F172" s="311" t="s">
        <v>504</v>
      </c>
      <c r="G172" s="288"/>
      <c r="H172" s="288" t="s">
        <v>565</v>
      </c>
      <c r="I172" s="288" t="s">
        <v>500</v>
      </c>
      <c r="J172" s="288">
        <v>50</v>
      </c>
      <c r="K172" s="336"/>
    </row>
    <row r="173" s="1" customFormat="1" ht="15" customHeight="1">
      <c r="B173" s="313"/>
      <c r="C173" s="288" t="s">
        <v>506</v>
      </c>
      <c r="D173" s="288"/>
      <c r="E173" s="288"/>
      <c r="F173" s="311" t="s">
        <v>498</v>
      </c>
      <c r="G173" s="288"/>
      <c r="H173" s="288" t="s">
        <v>565</v>
      </c>
      <c r="I173" s="288" t="s">
        <v>508</v>
      </c>
      <c r="J173" s="288"/>
      <c r="K173" s="336"/>
    </row>
    <row r="174" s="1" customFormat="1" ht="15" customHeight="1">
      <c r="B174" s="313"/>
      <c r="C174" s="288" t="s">
        <v>517</v>
      </c>
      <c r="D174" s="288"/>
      <c r="E174" s="288"/>
      <c r="F174" s="311" t="s">
        <v>504</v>
      </c>
      <c r="G174" s="288"/>
      <c r="H174" s="288" t="s">
        <v>565</v>
      </c>
      <c r="I174" s="288" t="s">
        <v>500</v>
      </c>
      <c r="J174" s="288">
        <v>50</v>
      </c>
      <c r="K174" s="336"/>
    </row>
    <row r="175" s="1" customFormat="1" ht="15" customHeight="1">
      <c r="B175" s="313"/>
      <c r="C175" s="288" t="s">
        <v>525</v>
      </c>
      <c r="D175" s="288"/>
      <c r="E175" s="288"/>
      <c r="F175" s="311" t="s">
        <v>504</v>
      </c>
      <c r="G175" s="288"/>
      <c r="H175" s="288" t="s">
        <v>565</v>
      </c>
      <c r="I175" s="288" t="s">
        <v>500</v>
      </c>
      <c r="J175" s="288">
        <v>50</v>
      </c>
      <c r="K175" s="336"/>
    </row>
    <row r="176" s="1" customFormat="1" ht="15" customHeight="1">
      <c r="B176" s="313"/>
      <c r="C176" s="288" t="s">
        <v>523</v>
      </c>
      <c r="D176" s="288"/>
      <c r="E176" s="288"/>
      <c r="F176" s="311" t="s">
        <v>504</v>
      </c>
      <c r="G176" s="288"/>
      <c r="H176" s="288" t="s">
        <v>565</v>
      </c>
      <c r="I176" s="288" t="s">
        <v>500</v>
      </c>
      <c r="J176" s="288">
        <v>50</v>
      </c>
      <c r="K176" s="336"/>
    </row>
    <row r="177" s="1" customFormat="1" ht="15" customHeight="1">
      <c r="B177" s="313"/>
      <c r="C177" s="288" t="s">
        <v>103</v>
      </c>
      <c r="D177" s="288"/>
      <c r="E177" s="288"/>
      <c r="F177" s="311" t="s">
        <v>498</v>
      </c>
      <c r="G177" s="288"/>
      <c r="H177" s="288" t="s">
        <v>566</v>
      </c>
      <c r="I177" s="288" t="s">
        <v>567</v>
      </c>
      <c r="J177" s="288"/>
      <c r="K177" s="336"/>
    </row>
    <row r="178" s="1" customFormat="1" ht="15" customHeight="1">
      <c r="B178" s="313"/>
      <c r="C178" s="288" t="s">
        <v>58</v>
      </c>
      <c r="D178" s="288"/>
      <c r="E178" s="288"/>
      <c r="F178" s="311" t="s">
        <v>498</v>
      </c>
      <c r="G178" s="288"/>
      <c r="H178" s="288" t="s">
        <v>568</v>
      </c>
      <c r="I178" s="288" t="s">
        <v>569</v>
      </c>
      <c r="J178" s="288">
        <v>1</v>
      </c>
      <c r="K178" s="336"/>
    </row>
    <row r="179" s="1" customFormat="1" ht="15" customHeight="1">
      <c r="B179" s="313"/>
      <c r="C179" s="288" t="s">
        <v>54</v>
      </c>
      <c r="D179" s="288"/>
      <c r="E179" s="288"/>
      <c r="F179" s="311" t="s">
        <v>498</v>
      </c>
      <c r="G179" s="288"/>
      <c r="H179" s="288" t="s">
        <v>570</v>
      </c>
      <c r="I179" s="288" t="s">
        <v>500</v>
      </c>
      <c r="J179" s="288">
        <v>20</v>
      </c>
      <c r="K179" s="336"/>
    </row>
    <row r="180" s="1" customFormat="1" ht="15" customHeight="1">
      <c r="B180" s="313"/>
      <c r="C180" s="288" t="s">
        <v>55</v>
      </c>
      <c r="D180" s="288"/>
      <c r="E180" s="288"/>
      <c r="F180" s="311" t="s">
        <v>498</v>
      </c>
      <c r="G180" s="288"/>
      <c r="H180" s="288" t="s">
        <v>571</v>
      </c>
      <c r="I180" s="288" t="s">
        <v>500</v>
      </c>
      <c r="J180" s="288">
        <v>255</v>
      </c>
      <c r="K180" s="336"/>
    </row>
    <row r="181" s="1" customFormat="1" ht="15" customHeight="1">
      <c r="B181" s="313"/>
      <c r="C181" s="288" t="s">
        <v>104</v>
      </c>
      <c r="D181" s="288"/>
      <c r="E181" s="288"/>
      <c r="F181" s="311" t="s">
        <v>498</v>
      </c>
      <c r="G181" s="288"/>
      <c r="H181" s="288" t="s">
        <v>462</v>
      </c>
      <c r="I181" s="288" t="s">
        <v>500</v>
      </c>
      <c r="J181" s="288">
        <v>10</v>
      </c>
      <c r="K181" s="336"/>
    </row>
    <row r="182" s="1" customFormat="1" ht="15" customHeight="1">
      <c r="B182" s="313"/>
      <c r="C182" s="288" t="s">
        <v>105</v>
      </c>
      <c r="D182" s="288"/>
      <c r="E182" s="288"/>
      <c r="F182" s="311" t="s">
        <v>498</v>
      </c>
      <c r="G182" s="288"/>
      <c r="H182" s="288" t="s">
        <v>572</v>
      </c>
      <c r="I182" s="288" t="s">
        <v>533</v>
      </c>
      <c r="J182" s="288"/>
      <c r="K182" s="336"/>
    </row>
    <row r="183" s="1" customFormat="1" ht="15" customHeight="1">
      <c r="B183" s="313"/>
      <c r="C183" s="288" t="s">
        <v>573</v>
      </c>
      <c r="D183" s="288"/>
      <c r="E183" s="288"/>
      <c r="F183" s="311" t="s">
        <v>498</v>
      </c>
      <c r="G183" s="288"/>
      <c r="H183" s="288" t="s">
        <v>574</v>
      </c>
      <c r="I183" s="288" t="s">
        <v>533</v>
      </c>
      <c r="J183" s="288"/>
      <c r="K183" s="336"/>
    </row>
    <row r="184" s="1" customFormat="1" ht="15" customHeight="1">
      <c r="B184" s="313"/>
      <c r="C184" s="288" t="s">
        <v>562</v>
      </c>
      <c r="D184" s="288"/>
      <c r="E184" s="288"/>
      <c r="F184" s="311" t="s">
        <v>498</v>
      </c>
      <c r="G184" s="288"/>
      <c r="H184" s="288" t="s">
        <v>575</v>
      </c>
      <c r="I184" s="288" t="s">
        <v>533</v>
      </c>
      <c r="J184" s="288"/>
      <c r="K184" s="336"/>
    </row>
    <row r="185" s="1" customFormat="1" ht="15" customHeight="1">
      <c r="B185" s="313"/>
      <c r="C185" s="288" t="s">
        <v>107</v>
      </c>
      <c r="D185" s="288"/>
      <c r="E185" s="288"/>
      <c r="F185" s="311" t="s">
        <v>504</v>
      </c>
      <c r="G185" s="288"/>
      <c r="H185" s="288" t="s">
        <v>576</v>
      </c>
      <c r="I185" s="288" t="s">
        <v>500</v>
      </c>
      <c r="J185" s="288">
        <v>50</v>
      </c>
      <c r="K185" s="336"/>
    </row>
    <row r="186" s="1" customFormat="1" ht="15" customHeight="1">
      <c r="B186" s="313"/>
      <c r="C186" s="288" t="s">
        <v>577</v>
      </c>
      <c r="D186" s="288"/>
      <c r="E186" s="288"/>
      <c r="F186" s="311" t="s">
        <v>504</v>
      </c>
      <c r="G186" s="288"/>
      <c r="H186" s="288" t="s">
        <v>578</v>
      </c>
      <c r="I186" s="288" t="s">
        <v>579</v>
      </c>
      <c r="J186" s="288"/>
      <c r="K186" s="336"/>
    </row>
    <row r="187" s="1" customFormat="1" ht="15" customHeight="1">
      <c r="B187" s="313"/>
      <c r="C187" s="288" t="s">
        <v>580</v>
      </c>
      <c r="D187" s="288"/>
      <c r="E187" s="288"/>
      <c r="F187" s="311" t="s">
        <v>504</v>
      </c>
      <c r="G187" s="288"/>
      <c r="H187" s="288" t="s">
        <v>581</v>
      </c>
      <c r="I187" s="288" t="s">
        <v>579</v>
      </c>
      <c r="J187" s="288"/>
      <c r="K187" s="336"/>
    </row>
    <row r="188" s="1" customFormat="1" ht="15" customHeight="1">
      <c r="B188" s="313"/>
      <c r="C188" s="288" t="s">
        <v>582</v>
      </c>
      <c r="D188" s="288"/>
      <c r="E188" s="288"/>
      <c r="F188" s="311" t="s">
        <v>504</v>
      </c>
      <c r="G188" s="288"/>
      <c r="H188" s="288" t="s">
        <v>583</v>
      </c>
      <c r="I188" s="288" t="s">
        <v>579</v>
      </c>
      <c r="J188" s="288"/>
      <c r="K188" s="336"/>
    </row>
    <row r="189" s="1" customFormat="1" ht="15" customHeight="1">
      <c r="B189" s="313"/>
      <c r="C189" s="349" t="s">
        <v>584</v>
      </c>
      <c r="D189" s="288"/>
      <c r="E189" s="288"/>
      <c r="F189" s="311" t="s">
        <v>504</v>
      </c>
      <c r="G189" s="288"/>
      <c r="H189" s="288" t="s">
        <v>585</v>
      </c>
      <c r="I189" s="288" t="s">
        <v>586</v>
      </c>
      <c r="J189" s="350" t="s">
        <v>587</v>
      </c>
      <c r="K189" s="336"/>
    </row>
    <row r="190" s="17" customFormat="1" ht="15" customHeight="1">
      <c r="B190" s="351"/>
      <c r="C190" s="352" t="s">
        <v>588</v>
      </c>
      <c r="D190" s="353"/>
      <c r="E190" s="353"/>
      <c r="F190" s="354" t="s">
        <v>504</v>
      </c>
      <c r="G190" s="353"/>
      <c r="H190" s="353" t="s">
        <v>589</v>
      </c>
      <c r="I190" s="353" t="s">
        <v>586</v>
      </c>
      <c r="J190" s="355" t="s">
        <v>587</v>
      </c>
      <c r="K190" s="356"/>
    </row>
    <row r="191" s="1" customFormat="1" ht="15" customHeight="1">
      <c r="B191" s="313"/>
      <c r="C191" s="349" t="s">
        <v>43</v>
      </c>
      <c r="D191" s="288"/>
      <c r="E191" s="288"/>
      <c r="F191" s="311" t="s">
        <v>498</v>
      </c>
      <c r="G191" s="288"/>
      <c r="H191" s="285" t="s">
        <v>590</v>
      </c>
      <c r="I191" s="288" t="s">
        <v>591</v>
      </c>
      <c r="J191" s="288"/>
      <c r="K191" s="336"/>
    </row>
    <row r="192" s="1" customFormat="1" ht="15" customHeight="1">
      <c r="B192" s="313"/>
      <c r="C192" s="349" t="s">
        <v>592</v>
      </c>
      <c r="D192" s="288"/>
      <c r="E192" s="288"/>
      <c r="F192" s="311" t="s">
        <v>498</v>
      </c>
      <c r="G192" s="288"/>
      <c r="H192" s="288" t="s">
        <v>593</v>
      </c>
      <c r="I192" s="288" t="s">
        <v>533</v>
      </c>
      <c r="J192" s="288"/>
      <c r="K192" s="336"/>
    </row>
    <row r="193" s="1" customFormat="1" ht="15" customHeight="1">
      <c r="B193" s="313"/>
      <c r="C193" s="349" t="s">
        <v>594</v>
      </c>
      <c r="D193" s="288"/>
      <c r="E193" s="288"/>
      <c r="F193" s="311" t="s">
        <v>498</v>
      </c>
      <c r="G193" s="288"/>
      <c r="H193" s="288" t="s">
        <v>595</v>
      </c>
      <c r="I193" s="288" t="s">
        <v>533</v>
      </c>
      <c r="J193" s="288"/>
      <c r="K193" s="336"/>
    </row>
    <row r="194" s="1" customFormat="1" ht="15" customHeight="1">
      <c r="B194" s="313"/>
      <c r="C194" s="349" t="s">
        <v>596</v>
      </c>
      <c r="D194" s="288"/>
      <c r="E194" s="288"/>
      <c r="F194" s="311" t="s">
        <v>504</v>
      </c>
      <c r="G194" s="288"/>
      <c r="H194" s="288" t="s">
        <v>597</v>
      </c>
      <c r="I194" s="288" t="s">
        <v>533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598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599</v>
      </c>
      <c r="D201" s="358"/>
      <c r="E201" s="358"/>
      <c r="F201" s="358" t="s">
        <v>600</v>
      </c>
      <c r="G201" s="359"/>
      <c r="H201" s="358" t="s">
        <v>601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591</v>
      </c>
      <c r="D203" s="288"/>
      <c r="E203" s="288"/>
      <c r="F203" s="311" t="s">
        <v>44</v>
      </c>
      <c r="G203" s="288"/>
      <c r="H203" s="288" t="s">
        <v>602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45</v>
      </c>
      <c r="G204" s="288"/>
      <c r="H204" s="288" t="s">
        <v>603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48</v>
      </c>
      <c r="G205" s="288"/>
      <c r="H205" s="288" t="s">
        <v>604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46</v>
      </c>
      <c r="G206" s="288"/>
      <c r="H206" s="288" t="s">
        <v>605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47</v>
      </c>
      <c r="G207" s="288"/>
      <c r="H207" s="288" t="s">
        <v>606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545</v>
      </c>
      <c r="D209" s="288"/>
      <c r="E209" s="288"/>
      <c r="F209" s="311" t="s">
        <v>80</v>
      </c>
      <c r="G209" s="288"/>
      <c r="H209" s="288" t="s">
        <v>607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441</v>
      </c>
      <c r="G210" s="288"/>
      <c r="H210" s="288" t="s">
        <v>442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439</v>
      </c>
      <c r="G211" s="288"/>
      <c r="H211" s="288" t="s">
        <v>608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86</v>
      </c>
      <c r="G212" s="349"/>
      <c r="H212" s="340" t="s">
        <v>443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444</v>
      </c>
      <c r="G213" s="349"/>
      <c r="H213" s="340" t="s">
        <v>609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569</v>
      </c>
      <c r="D215" s="288"/>
      <c r="E215" s="288"/>
      <c r="F215" s="311">
        <v>1</v>
      </c>
      <c r="G215" s="349"/>
      <c r="H215" s="340" t="s">
        <v>610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611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612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613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2024-08-09T07:32:34Z</dcterms:created>
  <dcterms:modified xsi:type="dcterms:W3CDTF">2024-08-09T07:32:38Z</dcterms:modified>
</cp:coreProperties>
</file>