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ivansillar/Library/Mobile Documents/com~apple~CloudDocs/1. MacBook U5/1. Dokumenty - U5/Data U5- Ivan Šillar/Projekty 2024/Mantov nabídka/Změny, doplnění výběrové řízení/Mantov Doplnění 15.11.2024/"/>
    </mc:Choice>
  </mc:AlternateContent>
  <xr:revisionPtr revIDLastSave="0" documentId="13_ncr:1_{8BF5DA11-DD8A-8947-BAC5-7D98210F31CA}" xr6:coauthVersionLast="47" xr6:coauthVersionMax="47" xr10:uidLastSave="{00000000-0000-0000-0000-000000000000}"/>
  <bookViews>
    <workbookView xWindow="3940" yWindow="760" windowWidth="22940" windowHeight="20020" xr2:uid="{00000000-000D-0000-FFFF-FFFF00000000}"/>
  </bookViews>
  <sheets>
    <sheet name="Rekapitulace" sheetId="1" r:id="rId1"/>
    <sheet name="Položky všech ceníků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5" i="1" l="1"/>
  <c r="R44" i="1"/>
  <c r="R41" i="1"/>
  <c r="Z35" i="1" l="1"/>
  <c r="Z21" i="1"/>
  <c r="Z22" i="1"/>
  <c r="Z23" i="1"/>
  <c r="Z24" i="1"/>
  <c r="Z25" i="1"/>
  <c r="Z26" i="1"/>
  <c r="Z27" i="1"/>
  <c r="Z28" i="1"/>
  <c r="Z29" i="1"/>
  <c r="Z30" i="1"/>
  <c r="Z31" i="1"/>
  <c r="V36" i="1"/>
  <c r="Z36" i="1" s="1"/>
  <c r="T595" i="2"/>
  <c r="AQ216" i="2"/>
  <c r="AQ217" i="2"/>
  <c r="AQ218" i="2"/>
  <c r="AQ219" i="2"/>
  <c r="AQ220" i="2"/>
  <c r="AQ221" i="2"/>
  <c r="AQ222" i="2"/>
  <c r="AQ223" i="2"/>
  <c r="AQ224" i="2"/>
  <c r="AQ225" i="2"/>
  <c r="AQ226" i="2"/>
  <c r="AQ227" i="2"/>
  <c r="AQ228" i="2"/>
  <c r="AQ229" i="2"/>
  <c r="AQ230" i="2"/>
  <c r="AQ231" i="2"/>
  <c r="AQ232" i="2"/>
  <c r="AQ233" i="2"/>
  <c r="AQ234" i="2"/>
  <c r="AQ235" i="2"/>
  <c r="AQ236" i="2"/>
  <c r="AQ237" i="2"/>
  <c r="AQ238" i="2"/>
  <c r="AQ239" i="2"/>
  <c r="AQ240" i="2"/>
  <c r="AQ241" i="2"/>
  <c r="AQ242" i="2"/>
  <c r="AQ243" i="2"/>
  <c r="AQ244" i="2"/>
  <c r="AQ245" i="2"/>
  <c r="AQ246" i="2"/>
  <c r="AQ247" i="2"/>
  <c r="AQ248" i="2"/>
  <c r="AQ249" i="2"/>
  <c r="AQ250" i="2"/>
  <c r="AQ251" i="2"/>
  <c r="AQ252" i="2"/>
  <c r="AQ253" i="2"/>
  <c r="AQ254" i="2"/>
  <c r="AQ255" i="2"/>
  <c r="AQ256" i="2"/>
  <c r="AQ257" i="2"/>
  <c r="AQ258" i="2"/>
  <c r="AQ259" i="2"/>
  <c r="AQ260" i="2"/>
  <c r="AQ261" i="2"/>
  <c r="AQ262" i="2"/>
  <c r="AQ263" i="2"/>
  <c r="AQ264" i="2"/>
  <c r="AQ265" i="2"/>
  <c r="AQ266" i="2"/>
  <c r="AQ267" i="2"/>
  <c r="AQ268" i="2"/>
  <c r="AQ269" i="2"/>
  <c r="AQ270" i="2"/>
  <c r="AQ271" i="2"/>
  <c r="AQ272" i="2"/>
  <c r="AQ273" i="2"/>
  <c r="AQ274" i="2"/>
  <c r="AQ275" i="2"/>
  <c r="AQ276" i="2"/>
  <c r="AQ277" i="2"/>
  <c r="AQ278" i="2"/>
  <c r="AQ279" i="2"/>
  <c r="AQ280" i="2"/>
  <c r="AQ281" i="2"/>
  <c r="AQ282" i="2"/>
  <c r="AQ283" i="2"/>
  <c r="AQ284" i="2"/>
  <c r="AQ285" i="2"/>
  <c r="AQ286" i="2"/>
  <c r="AQ287" i="2"/>
  <c r="AQ288" i="2"/>
  <c r="AQ289" i="2"/>
  <c r="AQ290" i="2"/>
  <c r="AQ291" i="2"/>
  <c r="AQ292" i="2"/>
  <c r="AQ293" i="2"/>
  <c r="AQ294" i="2"/>
  <c r="AQ295" i="2"/>
  <c r="AQ296" i="2"/>
  <c r="AQ297" i="2"/>
  <c r="AQ298" i="2"/>
  <c r="AQ299" i="2"/>
  <c r="AQ300" i="2"/>
  <c r="AQ301" i="2"/>
  <c r="AQ302" i="2"/>
  <c r="AQ303" i="2"/>
  <c r="AQ304" i="2"/>
  <c r="AQ305" i="2"/>
  <c r="AQ306" i="2"/>
  <c r="AQ307" i="2"/>
  <c r="AQ308" i="2"/>
  <c r="AQ309" i="2"/>
  <c r="AQ310" i="2"/>
  <c r="AQ311" i="2"/>
  <c r="AQ312" i="2"/>
  <c r="AQ313" i="2"/>
  <c r="AQ314" i="2"/>
  <c r="AQ315" i="2"/>
  <c r="AQ316" i="2"/>
  <c r="AQ317" i="2"/>
  <c r="AQ318" i="2"/>
  <c r="AQ319" i="2"/>
  <c r="AQ320" i="2"/>
  <c r="AQ321" i="2"/>
  <c r="AQ322" i="2"/>
  <c r="AQ323" i="2"/>
  <c r="AQ324" i="2"/>
  <c r="AQ325" i="2"/>
  <c r="AQ326" i="2"/>
  <c r="AQ327" i="2"/>
  <c r="AQ328" i="2"/>
  <c r="AQ329" i="2"/>
  <c r="AQ330" i="2"/>
  <c r="AQ331" i="2"/>
  <c r="AQ332" i="2"/>
  <c r="AQ333" i="2"/>
  <c r="AQ334" i="2"/>
  <c r="AQ335" i="2"/>
  <c r="AQ336" i="2"/>
  <c r="AQ337" i="2"/>
  <c r="AQ338" i="2"/>
  <c r="AQ339" i="2"/>
  <c r="AQ340" i="2"/>
  <c r="AQ341" i="2"/>
  <c r="AQ342" i="2"/>
  <c r="AQ343" i="2"/>
  <c r="AQ344" i="2"/>
  <c r="AQ345" i="2"/>
  <c r="AQ346" i="2"/>
  <c r="AQ347" i="2"/>
  <c r="AQ348" i="2"/>
  <c r="AQ349" i="2"/>
  <c r="AQ350" i="2"/>
  <c r="AQ351" i="2"/>
  <c r="AQ352" i="2"/>
  <c r="AQ353" i="2"/>
  <c r="AQ354" i="2"/>
  <c r="AQ355" i="2"/>
  <c r="AQ356" i="2"/>
  <c r="AQ357" i="2"/>
  <c r="AQ358" i="2"/>
  <c r="AQ359" i="2"/>
  <c r="AQ360" i="2"/>
  <c r="AQ361" i="2"/>
  <c r="AQ362" i="2"/>
  <c r="AQ363" i="2"/>
  <c r="AQ364" i="2"/>
  <c r="AQ365" i="2"/>
  <c r="AQ366" i="2"/>
  <c r="AQ367" i="2"/>
  <c r="AQ368" i="2"/>
  <c r="AQ369" i="2"/>
  <c r="AQ370" i="2"/>
  <c r="AQ371" i="2"/>
  <c r="AQ372" i="2"/>
  <c r="AQ373" i="2"/>
  <c r="AQ374" i="2"/>
  <c r="AQ375" i="2"/>
  <c r="AQ376" i="2"/>
  <c r="AQ377" i="2"/>
  <c r="AQ378" i="2"/>
  <c r="AQ379" i="2"/>
  <c r="AQ380" i="2"/>
  <c r="AQ381" i="2"/>
  <c r="AQ382" i="2"/>
  <c r="AQ383" i="2"/>
  <c r="AQ384" i="2"/>
  <c r="AQ385" i="2"/>
  <c r="AQ386" i="2"/>
  <c r="AQ387" i="2"/>
  <c r="AQ388" i="2"/>
  <c r="AQ389" i="2"/>
  <c r="AQ390" i="2"/>
  <c r="AQ391" i="2"/>
  <c r="AQ392" i="2"/>
  <c r="AQ393" i="2"/>
  <c r="AQ394" i="2"/>
  <c r="AQ395" i="2"/>
  <c r="AQ396" i="2"/>
  <c r="AQ397" i="2"/>
  <c r="AQ398" i="2"/>
  <c r="AQ399" i="2"/>
  <c r="AQ400" i="2"/>
  <c r="AQ401" i="2"/>
  <c r="AQ402" i="2"/>
  <c r="AQ403" i="2"/>
  <c r="AQ404" i="2"/>
  <c r="AQ405" i="2"/>
  <c r="AQ406" i="2"/>
  <c r="AQ407" i="2"/>
  <c r="AQ408" i="2"/>
  <c r="AQ409" i="2"/>
  <c r="AQ410" i="2"/>
  <c r="AQ411" i="2"/>
  <c r="AQ412" i="2"/>
  <c r="AQ413" i="2"/>
  <c r="AQ414" i="2"/>
  <c r="AQ415" i="2"/>
  <c r="AQ416" i="2"/>
  <c r="AQ417" i="2"/>
  <c r="AQ418" i="2"/>
  <c r="AQ419" i="2"/>
  <c r="AQ420" i="2"/>
  <c r="AQ421" i="2"/>
  <c r="AQ422" i="2"/>
  <c r="AQ423" i="2"/>
  <c r="AQ424" i="2"/>
  <c r="AQ425" i="2"/>
  <c r="AQ426" i="2"/>
  <c r="AQ427" i="2"/>
  <c r="AQ428" i="2"/>
  <c r="AQ429" i="2"/>
  <c r="AQ430" i="2"/>
  <c r="AQ431" i="2"/>
  <c r="AQ432" i="2"/>
  <c r="AQ433" i="2"/>
  <c r="AQ434" i="2"/>
  <c r="AQ435" i="2"/>
  <c r="AQ436" i="2"/>
  <c r="AQ437" i="2"/>
  <c r="AQ438" i="2"/>
  <c r="AQ439" i="2"/>
  <c r="AQ440" i="2"/>
  <c r="AQ441" i="2"/>
  <c r="AQ442" i="2"/>
  <c r="AQ443" i="2"/>
  <c r="AQ444" i="2"/>
  <c r="AQ445" i="2"/>
  <c r="AQ446" i="2"/>
  <c r="AQ447" i="2"/>
  <c r="AQ448" i="2"/>
  <c r="AQ449" i="2"/>
  <c r="AQ450" i="2"/>
  <c r="AQ451" i="2"/>
  <c r="AQ452" i="2"/>
  <c r="AQ453" i="2"/>
  <c r="AQ454" i="2"/>
  <c r="AQ455" i="2"/>
  <c r="AQ456" i="2"/>
  <c r="AQ457" i="2"/>
  <c r="AQ458" i="2"/>
  <c r="AQ459" i="2"/>
  <c r="AQ460" i="2"/>
  <c r="AQ461" i="2"/>
  <c r="AQ462" i="2"/>
  <c r="AQ463" i="2"/>
  <c r="AQ464" i="2"/>
  <c r="AQ465" i="2"/>
  <c r="AQ466" i="2"/>
  <c r="AQ467" i="2"/>
  <c r="AQ468" i="2"/>
  <c r="AQ469" i="2"/>
  <c r="AQ470" i="2"/>
  <c r="AQ471" i="2"/>
  <c r="AQ472" i="2"/>
  <c r="AQ473" i="2"/>
  <c r="AQ474" i="2"/>
  <c r="AQ475" i="2"/>
  <c r="AQ476" i="2"/>
  <c r="AQ477" i="2"/>
  <c r="AQ478" i="2"/>
  <c r="AQ479" i="2"/>
  <c r="AQ480" i="2"/>
  <c r="AQ481" i="2"/>
  <c r="AQ482" i="2"/>
  <c r="AQ483" i="2"/>
  <c r="AQ484" i="2"/>
  <c r="AQ485" i="2"/>
  <c r="AQ486" i="2"/>
  <c r="AQ487" i="2"/>
  <c r="AQ488" i="2"/>
  <c r="AQ489" i="2"/>
  <c r="AQ490" i="2"/>
  <c r="AQ491" i="2"/>
  <c r="AQ492" i="2"/>
  <c r="AQ493" i="2"/>
  <c r="AQ494" i="2"/>
  <c r="AQ495" i="2"/>
  <c r="AQ496" i="2"/>
  <c r="AQ497" i="2"/>
  <c r="AQ498" i="2"/>
  <c r="AQ499" i="2"/>
  <c r="AQ500" i="2"/>
  <c r="AQ501" i="2"/>
  <c r="AQ502" i="2"/>
  <c r="AQ503" i="2"/>
  <c r="AQ504" i="2"/>
  <c r="AQ505" i="2"/>
  <c r="AQ506" i="2"/>
  <c r="AQ507" i="2"/>
  <c r="AQ508" i="2"/>
  <c r="AQ509" i="2"/>
  <c r="AQ510" i="2"/>
  <c r="AQ511" i="2"/>
  <c r="AQ512" i="2"/>
  <c r="AQ513" i="2"/>
  <c r="AQ514" i="2"/>
  <c r="AQ515" i="2"/>
  <c r="AQ516" i="2"/>
  <c r="AQ517" i="2"/>
  <c r="AQ518" i="2"/>
  <c r="AQ519" i="2"/>
  <c r="AQ520" i="2"/>
  <c r="AQ521" i="2"/>
  <c r="AQ522" i="2"/>
  <c r="AQ523" i="2"/>
  <c r="AQ524" i="2"/>
  <c r="AQ525" i="2"/>
  <c r="AQ526" i="2"/>
  <c r="AQ527" i="2"/>
  <c r="AQ528" i="2"/>
  <c r="AQ529" i="2"/>
  <c r="AQ530" i="2"/>
  <c r="AQ531" i="2"/>
  <c r="AQ532" i="2"/>
  <c r="AQ533" i="2"/>
  <c r="AQ534" i="2"/>
  <c r="AQ535" i="2"/>
  <c r="AQ536" i="2"/>
  <c r="AQ537" i="2"/>
  <c r="AQ538" i="2"/>
  <c r="AQ539" i="2"/>
  <c r="AQ540" i="2"/>
  <c r="AQ541" i="2"/>
  <c r="AQ542" i="2"/>
  <c r="AQ543" i="2"/>
  <c r="AQ544" i="2"/>
  <c r="AQ545" i="2"/>
  <c r="AQ546" i="2"/>
  <c r="AQ547" i="2"/>
  <c r="AQ548" i="2"/>
  <c r="AQ549" i="2"/>
  <c r="AQ550" i="2"/>
  <c r="AQ551" i="2"/>
  <c r="AQ552" i="2"/>
  <c r="AQ553" i="2"/>
  <c r="AQ554" i="2"/>
  <c r="AQ555" i="2"/>
  <c r="AQ556" i="2"/>
  <c r="AQ557" i="2"/>
  <c r="AQ558" i="2"/>
  <c r="AQ559" i="2"/>
  <c r="AQ560" i="2"/>
  <c r="AQ561" i="2"/>
  <c r="AQ562" i="2"/>
  <c r="AQ563" i="2"/>
  <c r="AQ564" i="2"/>
  <c r="AQ565" i="2"/>
  <c r="AQ566" i="2"/>
  <c r="AQ567" i="2"/>
  <c r="AQ568" i="2"/>
  <c r="AQ569" i="2"/>
  <c r="AQ570" i="2"/>
  <c r="AQ571" i="2"/>
  <c r="AQ572" i="2"/>
  <c r="AQ573" i="2"/>
  <c r="AQ574" i="2"/>
  <c r="AQ575" i="2"/>
  <c r="AQ576" i="2"/>
  <c r="AQ577" i="2"/>
  <c r="AQ578" i="2"/>
  <c r="AQ579" i="2"/>
  <c r="AQ580" i="2"/>
  <c r="AQ581" i="2"/>
  <c r="AQ582" i="2"/>
  <c r="AQ583" i="2"/>
  <c r="AQ584" i="2"/>
  <c r="AQ585" i="2"/>
  <c r="AQ586" i="2"/>
  <c r="AQ587" i="2"/>
  <c r="AQ215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49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5" i="2"/>
  <c r="B589" i="2" l="1"/>
  <c r="T593" i="2" s="1"/>
  <c r="H598" i="2" s="1"/>
  <c r="B195" i="2"/>
  <c r="G199" i="2" s="1"/>
  <c r="L206" i="2" s="1"/>
  <c r="B131" i="2"/>
  <c r="G136" i="2" s="1"/>
  <c r="L602" i="2" l="1"/>
  <c r="V19" i="1" s="1"/>
  <c r="L139" i="2"/>
  <c r="L142" i="2" s="1"/>
  <c r="V15" i="1"/>
  <c r="V16" i="1" s="1"/>
  <c r="L209" i="2"/>
  <c r="V17" i="1"/>
  <c r="L605" i="2" l="1"/>
  <c r="Z19" i="1"/>
  <c r="V20" i="1"/>
  <c r="Z20" i="1" s="1"/>
  <c r="Z16" i="1"/>
  <c r="Z17" i="1"/>
  <c r="V18" i="1"/>
  <c r="Z18" i="1" s="1"/>
  <c r="V32" i="1" l="1"/>
  <c r="Z32" i="1" s="1"/>
  <c r="V38" i="1"/>
  <c r="Z38" i="1" s="1"/>
  <c r="I41" i="1" l="1"/>
  <c r="T41" i="1" s="1"/>
  <c r="I44" i="1"/>
  <c r="T44" i="1" s="1"/>
</calcChain>
</file>

<file path=xl/sharedStrings.xml><?xml version="1.0" encoding="utf-8"?>
<sst xmlns="http://schemas.openxmlformats.org/spreadsheetml/2006/main" count="1271" uniqueCount="742">
  <si>
    <t>Název:</t>
  </si>
  <si>
    <t>Novostavba rodinných domů na p.č. 1420, k.ú. Mantov, SO01+SO03</t>
  </si>
  <si>
    <t>Rekapitulace</t>
  </si>
  <si>
    <t>Kap.</t>
  </si>
  <si>
    <t>Popis položky</t>
  </si>
  <si>
    <t>Základ DPH</t>
  </si>
  <si>
    <t>A.</t>
  </si>
  <si>
    <t>UPRAVENÉ ROZPOČTOVÉ NÁKLADY</t>
  </si>
  <si>
    <t/>
  </si>
  <si>
    <t>1.</t>
  </si>
  <si>
    <t>C21M - Elektromontáže   -  MONTÁŽ</t>
  </si>
  <si>
    <t>2.</t>
  </si>
  <si>
    <t xml:space="preserve">   Podíl přidružených výkonů 4,80% z C21M a navázaného materiálu</t>
  </si>
  <si>
    <t>3.</t>
  </si>
  <si>
    <t>C22M - Sdělovací, signal. a zabezpečovací zařízení  -  MONTÁŽ</t>
  </si>
  <si>
    <t>4.</t>
  </si>
  <si>
    <t xml:space="preserve">   Podíl přidružených výkonů z C22M a navázaného materiálu</t>
  </si>
  <si>
    <t>5.</t>
  </si>
  <si>
    <t>MATERIÁL</t>
  </si>
  <si>
    <t>6.</t>
  </si>
  <si>
    <t xml:space="preserve">   Podružný materiál 5,00%</t>
  </si>
  <si>
    <t>7.</t>
  </si>
  <si>
    <t>Dodávka, osazení, zapojení, oživení rozvaděče REM + revize, doklady</t>
  </si>
  <si>
    <t>8.</t>
  </si>
  <si>
    <t>Koordinační činnost</t>
  </si>
  <si>
    <t>9.</t>
  </si>
  <si>
    <t>Dodávka, osazení, zapojení, oživení rozvaděče slabo RS vč. vybavení /výkres č.04</t>
  </si>
  <si>
    <t>10.</t>
  </si>
  <si>
    <t>Revize elektro</t>
  </si>
  <si>
    <t>11.</t>
  </si>
  <si>
    <t>Základní programování systému objektu</t>
  </si>
  <si>
    <t>12.</t>
  </si>
  <si>
    <t>Dodávka, osazení, zapojení, oživení rozvaděče RH + revize, doklady</t>
  </si>
  <si>
    <t>13.</t>
  </si>
  <si>
    <t>Dodávka, osazení, zapojení, oživení rozvaděče R.FVE + revize, doklady</t>
  </si>
  <si>
    <t>14.</t>
  </si>
  <si>
    <t>Dodávka, osazení, zapojení, oživení rozvaděče R.DC + revize, doklady</t>
  </si>
  <si>
    <t>15.</t>
  </si>
  <si>
    <t>Dodávka, osazení, zapojení, oživení rozvaděče RP.TČ + revize, doklady</t>
  </si>
  <si>
    <t>16.</t>
  </si>
  <si>
    <t xml:space="preserve">Vyřízení prvního paralerního připojení FVE k DS (PPP) </t>
  </si>
  <si>
    <t>17.</t>
  </si>
  <si>
    <t>Doprava materiálu a montážníků</t>
  </si>
  <si>
    <t>CELKEM URN</t>
  </si>
  <si>
    <t>B.</t>
  </si>
  <si>
    <t>VEDLEJŠÍ ROZPOČTOVÉ NÁKLADY</t>
  </si>
  <si>
    <t>18.</t>
  </si>
  <si>
    <t>Inženýrská činnost /výrob.dokumentace, skut.provedení, zakre</t>
  </si>
  <si>
    <t>CELKEM VRN</t>
  </si>
  <si>
    <t>Σ</t>
  </si>
  <si>
    <t>REKAPITULACE CELKEM</t>
  </si>
  <si>
    <t>DPH</t>
  </si>
  <si>
    <t>Celkem s DPH</t>
  </si>
  <si>
    <t>Celkem:</t>
  </si>
  <si>
    <t>Zařízení a materiál uvedené v tomto rozpočtu jsou pouze označením typu zařízení a materiálu, který stanovuje minimální technické parametry prvku. V rámci dodávky mohou být použity jiné materiály a jiná zařízení, které však musí splňovat všechny parametry, které jsou uvedeny v tomto řešení. Svítidla se předpokládají včetně zdrojů. 
Předmětem dodávky zhotovitele bude provedení všech kotevních a spojovacích prvků, tmelení a těsnění, provedení pomocných konstrukcí, přesuny hmot, lešení, stavební přípomoce a související práce přímo nespecifikované v těchto podkladech, ale nezbytné pro zdárné dokončení a plnou funkčnost a kvalitu díla. Výkazy výměr a dodávek jsou pro nabízející firmy podpůrnou pomůckou nikoli závazným podkladem.</t>
  </si>
  <si>
    <t xml:space="preserve">C21M - Elektromontáže </t>
  </si>
  <si>
    <t>Poř.č.</t>
  </si>
  <si>
    <t>Číslo pol.</t>
  </si>
  <si>
    <t>Cena/jedn. [Kč]</t>
  </si>
  <si>
    <t>Množství</t>
  </si>
  <si>
    <t>Jedn.</t>
  </si>
  <si>
    <t>Celkem [Kč]</t>
  </si>
  <si>
    <t>210010002</t>
  </si>
  <si>
    <t>trubka plastová ohebná instalační průměr 16mm (PO)</t>
  </si>
  <si>
    <t>m</t>
  </si>
  <si>
    <t>210010003</t>
  </si>
  <si>
    <t>trubka plastová ohebná instalační průměr 23mm (PO)</t>
  </si>
  <si>
    <t>210010004</t>
  </si>
  <si>
    <t>trubka plastová ohebná instalační průměr 29mm (PO)</t>
  </si>
  <si>
    <t>210010005</t>
  </si>
  <si>
    <t>trubka plastová ohebná instalační průměr 36mm (PO)</t>
  </si>
  <si>
    <t>210010131</t>
  </si>
  <si>
    <t>trubka ochranná plastová tuhá do průměru 20mm (PU)</t>
  </si>
  <si>
    <t>210010301</t>
  </si>
  <si>
    <t>krabice přístrojová (1901, KU 68/1, KP 67, KP 68; KZ 3) bez zapojení</t>
  </si>
  <si>
    <t>ks</t>
  </si>
  <si>
    <t>210010311</t>
  </si>
  <si>
    <t>krabice odbočná s víčkem (1902, KO 68, KU 68) kruhová bez zapojení</t>
  </si>
  <si>
    <t>210010312</t>
  </si>
  <si>
    <t>krabice odbočná s víčkem (KO 97, KO 100, KO 110) kruhová bez zapojení</t>
  </si>
  <si>
    <t>210010313</t>
  </si>
  <si>
    <t>krabice odbočná s víčkem (KO 125) čtvercová bez zapojení</t>
  </si>
  <si>
    <t>210010321</t>
  </si>
  <si>
    <t>krabice odbočná s víčkem a svork. (1903, KR 68) kruhová vč. zapojení</t>
  </si>
  <si>
    <t>210010323</t>
  </si>
  <si>
    <t>krabice do zateplení</t>
  </si>
  <si>
    <t>krabice odbočná s víčkem a svork. (KR 125, KT 250) čtvercová vč. zapojení</t>
  </si>
  <si>
    <t>210010351</t>
  </si>
  <si>
    <t>krabicová rozvodka typ 6455-11 do 4mm2 vč. zapojení</t>
  </si>
  <si>
    <t>210010502</t>
  </si>
  <si>
    <t>osazení lustrové svorky do 3x4 vč. zapojení</t>
  </si>
  <si>
    <t>210020314</t>
  </si>
  <si>
    <t>kabelový rošt CF 54/50 EZ</t>
  </si>
  <si>
    <t>210020315</t>
  </si>
  <si>
    <t>kabelový rošt CF 54/150 EZ</t>
  </si>
  <si>
    <t>210020316</t>
  </si>
  <si>
    <t>kabelový rošt CF 54/200 EZ</t>
  </si>
  <si>
    <t>210110001</t>
  </si>
  <si>
    <t>spínač nástěnný prostředí vlhké 1-pólový řazení 1</t>
  </si>
  <si>
    <t>210110041</t>
  </si>
  <si>
    <t>spínač zapuštěný 1-pólový řazení 1 se sign.podsv. VALENA</t>
  </si>
  <si>
    <t>spínač zapuštěný 1-pólový řazení 1 VALENA</t>
  </si>
  <si>
    <t>210110042</t>
  </si>
  <si>
    <t>čidlo pohybové na povrch</t>
  </si>
  <si>
    <t>210110045</t>
  </si>
  <si>
    <t>střídavý přepínač zapuštěný - řazení 6 / 6+6</t>
  </si>
  <si>
    <t>střídavý přepínač zapuštěný - řazení 6 VALENA</t>
  </si>
  <si>
    <t>210110048</t>
  </si>
  <si>
    <t>spínač zapuštěný 1-pólový VALENA</t>
  </si>
  <si>
    <t>210110501</t>
  </si>
  <si>
    <t>vačkové spínače typu S 25 V 01 P0-P1 vypínač</t>
  </si>
  <si>
    <t>210111012</t>
  </si>
  <si>
    <t>zásuvka polozap./zapuštěná 10/16A 250V 2P+Z průběžná montáž</t>
  </si>
  <si>
    <t>210111021</t>
  </si>
  <si>
    <t>zásuvka v krabici prostředí vlhké 10/16A 250V 2P+Z</t>
  </si>
  <si>
    <t>210111103</t>
  </si>
  <si>
    <t>zásuvka prům. CEE do 500V typ CZ 1643/1645 H/S/Z 3P+Z</t>
  </si>
  <si>
    <t>210140531</t>
  </si>
  <si>
    <t>externí anténa</t>
  </si>
  <si>
    <t>210160905</t>
  </si>
  <si>
    <t>montáž měřícího modulu</t>
  </si>
  <si>
    <t>210170153</t>
  </si>
  <si>
    <t>třífázový FV střídač do 10kW</t>
  </si>
  <si>
    <t>210190001</t>
  </si>
  <si>
    <t>montáž oceloplech. rozvodnic do 20kg</t>
  </si>
  <si>
    <t>210190002</t>
  </si>
  <si>
    <t>montáž oceloplech. rozvodnic do 50kg</t>
  </si>
  <si>
    <t>210190005</t>
  </si>
  <si>
    <t>montáž oceloplech. rozvodnic do 200kg</t>
  </si>
  <si>
    <t>210203001</t>
  </si>
  <si>
    <t>LED stropní /nástěnné</t>
  </si>
  <si>
    <t>210220001</t>
  </si>
  <si>
    <t>uzemnění v zemi pásek FeZn 30x4</t>
  </si>
  <si>
    <t>210220004</t>
  </si>
  <si>
    <t>uzemnění na povrchu AIMgSI do 120 mm2 bez nátěru do podpěr</t>
  </si>
  <si>
    <t>uzemnění na povrchu HVI do podpěr</t>
  </si>
  <si>
    <t>210220111</t>
  </si>
  <si>
    <t>svodové vodiče FeZn a Al do průměru 10mm, Cu průměr 8mm bez podpěr</t>
  </si>
  <si>
    <t>210220211</t>
  </si>
  <si>
    <t>jímací tyč do 2m délky do dřeva vč. upevnění</t>
  </si>
  <si>
    <t>210220301</t>
  </si>
  <si>
    <t>svorky hromosvodové do 2 šroubu (SS, SR 03)</t>
  </si>
  <si>
    <t>210220302</t>
  </si>
  <si>
    <t>svorky hromosvodové nad 2 šrouby (ST, SJ, SK, SZ, SR01, 02)</t>
  </si>
  <si>
    <t>210220372</t>
  </si>
  <si>
    <t>krabice se zkušební svorkou</t>
  </si>
  <si>
    <t>210220401</t>
  </si>
  <si>
    <t>označení svodu štítky smalt/umělá hmota</t>
  </si>
  <si>
    <t>210220431</t>
  </si>
  <si>
    <t>tvarováni mont. dílu - jímače, ochranné trubky, úhelníky</t>
  </si>
  <si>
    <t>210220458</t>
  </si>
  <si>
    <t>nátěr nového svodového vodiče</t>
  </si>
  <si>
    <t>210220561</t>
  </si>
  <si>
    <t>zemnící svorka</t>
  </si>
  <si>
    <t>210800546</t>
  </si>
  <si>
    <t>CY 4mm2 (H07V-U) zelenožlutý (PU)</t>
  </si>
  <si>
    <t>210800547</t>
  </si>
  <si>
    <t>CY 6mm2 (H07V-U) zelenožlutý (PU)</t>
  </si>
  <si>
    <t>210800548</t>
  </si>
  <si>
    <t>CY 10mm2 (H07V-U) zelenožlutý (PU)</t>
  </si>
  <si>
    <t>210800550</t>
  </si>
  <si>
    <t>CY 25mm2 (H07V-U) zelenožlutý (PU)</t>
  </si>
  <si>
    <t>210800646</t>
  </si>
  <si>
    <t>CYA 6mm2 (H07V-K) zelenožlutý (PU)</t>
  </si>
  <si>
    <t>210800647</t>
  </si>
  <si>
    <t>CYA 10mm2 (H07V-K) zelenožlutý (PU)</t>
  </si>
  <si>
    <t>210800847</t>
  </si>
  <si>
    <t>CSA 6mm2 (V07S-K) červený (PU)</t>
  </si>
  <si>
    <t>CSA 6mm2 (V07S-K) modrý (PU)</t>
  </si>
  <si>
    <t>210802339</t>
  </si>
  <si>
    <t>CYSY 3Cx2.5mm2 (H05VV-F 3G2.5) (PU)</t>
  </si>
  <si>
    <t>210802349</t>
  </si>
  <si>
    <t>CYSY 5Cx2.5mm2 (H05VV-F 5G2.5) (PU)</t>
  </si>
  <si>
    <t>210802692</t>
  </si>
  <si>
    <t>CGTG 5Cx2.5mm2 (H07RN-F 5G2.5) (PU)</t>
  </si>
  <si>
    <t>210802693</t>
  </si>
  <si>
    <t>CGTG 5Cx4mm2 (H07RN-F 5G4) (PU)</t>
  </si>
  <si>
    <t>210810041</t>
  </si>
  <si>
    <t>CYKY-CYKYm 2Ax1.5mm2 (CYKY 2O1.5) 750V (PU)</t>
  </si>
  <si>
    <t>210810045</t>
  </si>
  <si>
    <t>CYKY-CYKYm 3Ax1.5mm2 (CYKY 3O1.5) 750V (PU)</t>
  </si>
  <si>
    <t>CYKY-CYKYm 3Cx1.5mm2 (CYKY 3J1.5) 750V (PU)</t>
  </si>
  <si>
    <t>210810046</t>
  </si>
  <si>
    <t>CYKY-CYKYm 3Cx2.5mm2 (CYKY 3J2.5) 750V (PU)</t>
  </si>
  <si>
    <t>210810047</t>
  </si>
  <si>
    <t>CYKY-CYKYm 3Cx4mm2 (CYKY 3J4) 750V (PU)</t>
  </si>
  <si>
    <t>210810049</t>
  </si>
  <si>
    <t>CYKY-CYKYm 4Bx1.5mm2 (CYKY 4J1.5) 750V (PU)</t>
  </si>
  <si>
    <t>210810052</t>
  </si>
  <si>
    <t>CYKY-CYKYm 4Bx6mm2 (CYKY 4J6) 750V (PU)</t>
  </si>
  <si>
    <t>210810053</t>
  </si>
  <si>
    <t>CYKY-CYKYm 4Bx10mm2 (CYKY 4J10) 750V (PU)</t>
  </si>
  <si>
    <t>210810055</t>
  </si>
  <si>
    <t>CYKY-CYKYm 5Cx1.5mm2 (CYKY 5J1.5) 750V (PU)</t>
  </si>
  <si>
    <t>210810056</t>
  </si>
  <si>
    <t>CYKY-CYKYm 5Cx2.5mm2 (CYKY 5J2.5) 750V (PU)</t>
  </si>
  <si>
    <t>210810112</t>
  </si>
  <si>
    <t>CYKY-CYKYm 3Bx70+50mm2 (CYKY 3J70+50) 1kV (PU)</t>
  </si>
  <si>
    <t>210860221</t>
  </si>
  <si>
    <t>JYTY 2x1mm  s Al laminovanou folií (PU)</t>
  </si>
  <si>
    <t>210860223</t>
  </si>
  <si>
    <t>JYTY 7x1mm  s Al laminovanou folií (PU)</t>
  </si>
  <si>
    <t>210860263</t>
  </si>
  <si>
    <t>kabel Cat 7 drát  (PU)</t>
  </si>
  <si>
    <t>kabel Tree (PU)</t>
  </si>
  <si>
    <t>211020001</t>
  </si>
  <si>
    <t>protipožární přepážka/utěsnění</t>
  </si>
  <si>
    <t>sada</t>
  </si>
  <si>
    <t>215111310</t>
  </si>
  <si>
    <t>spinač teplotní Loxone</t>
  </si>
  <si>
    <t>215112211</t>
  </si>
  <si>
    <t>ovladač tlačítkový 0/1 1-pólový (STOP)</t>
  </si>
  <si>
    <t>215112223</t>
  </si>
  <si>
    <t>ovladač tlačítkový žaluziový</t>
  </si>
  <si>
    <t>215112481</t>
  </si>
  <si>
    <t>rámeček jednonásobný</t>
  </si>
  <si>
    <t>215112482</t>
  </si>
  <si>
    <t>rámeček dvojnásobný</t>
  </si>
  <si>
    <t>215112483</t>
  </si>
  <si>
    <t>rámeček trojnásobný</t>
  </si>
  <si>
    <t>215112484</t>
  </si>
  <si>
    <t>rámeček čtyřnásobný</t>
  </si>
  <si>
    <t>215112485</t>
  </si>
  <si>
    <t>rámeček pětinásobný</t>
  </si>
  <si>
    <t>215161530</t>
  </si>
  <si>
    <t>vysílač RSS</t>
  </si>
  <si>
    <t>215162800</t>
  </si>
  <si>
    <t>modul vypínání na úrovni modulů FVE</t>
  </si>
  <si>
    <t>215591250</t>
  </si>
  <si>
    <t>nosná Al konstrukce FV panelů na sedl.střechu, falc.plech</t>
  </si>
  <si>
    <t>216010052</t>
  </si>
  <si>
    <t>trubka instalační KOPOFLEX průměr 50mm</t>
  </si>
  <si>
    <t>216010053</t>
  </si>
  <si>
    <t>trubka instalační KOPOFLEX průměr 63mm</t>
  </si>
  <si>
    <t>216140030</t>
  </si>
  <si>
    <t>montáž krabicového relé</t>
  </si>
  <si>
    <t>216140050u</t>
  </si>
  <si>
    <t>montáž meteostanice</t>
  </si>
  <si>
    <t>216190011</t>
  </si>
  <si>
    <t>montáž fotovoltaického panelu do 450Wp</t>
  </si>
  <si>
    <t>216220102</t>
  </si>
  <si>
    <t>svorkovnice EPS ekvipotencionální s krabicí</t>
  </si>
  <si>
    <t>216220128</t>
  </si>
  <si>
    <t>montáž podpěry Al profilu 40x40 FVE</t>
  </si>
  <si>
    <t>216220231</t>
  </si>
  <si>
    <t>oddálený jímač</t>
  </si>
  <si>
    <t>Celkem za ceník:</t>
  </si>
  <si>
    <t>Cena:</t>
  </si>
  <si>
    <t>C22M - Sdělovací, signal. a zabezpečovací zařízení</t>
  </si>
  <si>
    <t>220260311u</t>
  </si>
  <si>
    <t>kabel.skříň MIS1 (do 100p.) na stěnu, na předem připravené úcht.body. Úprava vstupních otvorů, kompletace, vystrojení a označení skříně.</t>
  </si>
  <si>
    <t>220260551u</t>
  </si>
  <si>
    <t>trubka plast.ohebná 16mm pod omítku vč.drážky</t>
  </si>
  <si>
    <t>220260552u</t>
  </si>
  <si>
    <t>trubka plast.ohebná 23 pod omítku vč.drážky</t>
  </si>
  <si>
    <t>220260553u</t>
  </si>
  <si>
    <t>trubka plast.ohebná 29 pod omítku vč.drážky</t>
  </si>
  <si>
    <t>220260554u</t>
  </si>
  <si>
    <t>trubka plast.ohebná 36 pod omítku vč.drážky</t>
  </si>
  <si>
    <t>220280201n</t>
  </si>
  <si>
    <t>kabel DT do 6mm vnějš.průměru v trubkách, prozvonění a označení, vč.pročištění trubek</t>
  </si>
  <si>
    <t>220280206n</t>
  </si>
  <si>
    <t>kabel EZS do 7mm vnějš.průměru v trubkách, prozvonění a označení, vč.pročištění trubek</t>
  </si>
  <si>
    <t>kabel UTP/FTP kat.6 v trubkách, prozvonění a označení, vč.pročištění trubek</t>
  </si>
  <si>
    <t>220290007u</t>
  </si>
  <si>
    <t>zásuvka 2xRJ45 UTP kat.6 pod omítku do připravené krabice, vč.značení portů</t>
  </si>
  <si>
    <t>220291991u</t>
  </si>
  <si>
    <t>aktivní síťový prvek bez konfigurace</t>
  </si>
  <si>
    <t>220293011p</t>
  </si>
  <si>
    <t>kontrolní měření kabelu</t>
  </si>
  <si>
    <t>220293012p</t>
  </si>
  <si>
    <t>měření do protokolu</t>
  </si>
  <si>
    <t>220293050p</t>
  </si>
  <si>
    <t>Patch kabel</t>
  </si>
  <si>
    <t>220323308u</t>
  </si>
  <si>
    <t>domácí videotelefon, na předem připravené úchyt.body, zapojení a přezkoušení funkce</t>
  </si>
  <si>
    <t>220323311u</t>
  </si>
  <si>
    <t>systémový zdroj, do rozvaděče, zapojení a přezkoušení funkce</t>
  </si>
  <si>
    <t>220323316u</t>
  </si>
  <si>
    <t>elektrický otvírač, zapojení a přezkoušení funkce</t>
  </si>
  <si>
    <t>220323331u</t>
  </si>
  <si>
    <t>tlačítkové tablo na stěnu (2 tlač.el.vrátný), na předem připravené úchyt.body, zapojení a přezkoušení funkce</t>
  </si>
  <si>
    <t>220323340</t>
  </si>
  <si>
    <t>pancéřová průchodka ze spirály pro kabel</t>
  </si>
  <si>
    <t>220325001u</t>
  </si>
  <si>
    <t>detektor PIR na předem připravené úchyt.body, zapojení, přezkoušení funkce</t>
  </si>
  <si>
    <t>220325012u</t>
  </si>
  <si>
    <t>magnetický kontakt do zárubní, zapojení, přezkoušení funkce</t>
  </si>
  <si>
    <t>220325015u</t>
  </si>
  <si>
    <t>magnetický kontakt vratový, zapojení, přezkoušení funkce</t>
  </si>
  <si>
    <t>220325033u</t>
  </si>
  <si>
    <t>požární sběrnicový hlásič na omítku v EZS na předem připravené úcht.body, na konstrukci, zapojení</t>
  </si>
  <si>
    <t>220325101u</t>
  </si>
  <si>
    <t>expander EZS na předem připravené úchyt.body, zapojení, přezkoušení funkce</t>
  </si>
  <si>
    <t>220325201u</t>
  </si>
  <si>
    <t>klávesnice na předem připravené úchyt.body, zapojení, přezkoušení funkce</t>
  </si>
  <si>
    <t>220325265u</t>
  </si>
  <si>
    <t>poplachová siréna na předem připravené úchyt.body, přezkoušení funkce</t>
  </si>
  <si>
    <t>220325291p</t>
  </si>
  <si>
    <t>měření jednoho úseku smyčky (mezi jednotlivými prvky)</t>
  </si>
  <si>
    <t>220325301u</t>
  </si>
  <si>
    <t>ústředna EZS na předem připravené úchyt.body, zapojení napájení</t>
  </si>
  <si>
    <t>220325302p</t>
  </si>
  <si>
    <t>programování ústředny, uvedení do provozu, kontrola funkce</t>
  </si>
  <si>
    <t>hod</t>
  </si>
  <si>
    <t>220325401u</t>
  </si>
  <si>
    <t>komunikátor do skříně ústředny EZS na předem připravené úchyt.body, zapojení, nastavení, přezkoušení funkce</t>
  </si>
  <si>
    <t>220325602u</t>
  </si>
  <si>
    <t>svorkovnicová skříňka na předem připravené úchyt.body, zapojení</t>
  </si>
  <si>
    <t>220730001u</t>
  </si>
  <si>
    <t>účastnická zásuvka TV+R+SAT koncová pod om.</t>
  </si>
  <si>
    <t>220730031u</t>
  </si>
  <si>
    <t>stožár a kotvení na střechu sedlovou, do předem připraveného prostupu střechou</t>
  </si>
  <si>
    <t>220730261u</t>
  </si>
  <si>
    <t>koax.ovíjený/opřádaný v trubkách</t>
  </si>
  <si>
    <t>220730331p</t>
  </si>
  <si>
    <t>připojení zesil.soupravy na rozvod STA</t>
  </si>
  <si>
    <t>220730363u</t>
  </si>
  <si>
    <t>multipřepínač do rozvaděče</t>
  </si>
  <si>
    <t>220730375u</t>
  </si>
  <si>
    <t>montáž F konektoru</t>
  </si>
  <si>
    <t>220730396p</t>
  </si>
  <si>
    <t>měření TV signálu</t>
  </si>
  <si>
    <t>220730406p</t>
  </si>
  <si>
    <t>měření na úč.zásuvce všechny kanály</t>
  </si>
  <si>
    <t>220731206u</t>
  </si>
  <si>
    <t>venkovní IP kompaktní kamera na předem připravené úchyt.body, zapojení, nastavení a přezkoušení funkce</t>
  </si>
  <si>
    <t>220731501p</t>
  </si>
  <si>
    <t>instalace SW, konfigurace a uvedení do provozu</t>
  </si>
  <si>
    <t>Pomocný materiál</t>
  </si>
  <si>
    <t>Materiály</t>
  </si>
  <si>
    <t>RP celk. [Kč]</t>
  </si>
  <si>
    <t>*A</t>
  </si>
  <si>
    <t>Svítidlo *A vč.příslušenství</t>
  </si>
  <si>
    <t>KS</t>
  </si>
  <si>
    <t>*B</t>
  </si>
  <si>
    <t>Svítidlo *B vč.příslušenství</t>
  </si>
  <si>
    <t>*C</t>
  </si>
  <si>
    <t>Svítidlo *C vč.příslušenství</t>
  </si>
  <si>
    <t>*D</t>
  </si>
  <si>
    <t>Svítidlo *D vč.příslušenství</t>
  </si>
  <si>
    <t>*E</t>
  </si>
  <si>
    <t>Svítidlo *E vč.příslušenství</t>
  </si>
  <si>
    <t>*F</t>
  </si>
  <si>
    <t>Svítidlo *F vč.příslušenství</t>
  </si>
  <si>
    <t>*G</t>
  </si>
  <si>
    <t>Svítidlo *G vč.příslušenství</t>
  </si>
  <si>
    <t>*H</t>
  </si>
  <si>
    <t>Svítidlo *H vč.příslušenství</t>
  </si>
  <si>
    <t>*I</t>
  </si>
  <si>
    <t>Svítidlo *I vč.příslušenství</t>
  </si>
  <si>
    <t>*J</t>
  </si>
  <si>
    <t>Svítidlo *J vč.příslušenství</t>
  </si>
  <si>
    <t>*K</t>
  </si>
  <si>
    <t>Svítidlo *K vč.příslušenství</t>
  </si>
  <si>
    <t>*L</t>
  </si>
  <si>
    <t>Svítidlo *L vč.příslušenství</t>
  </si>
  <si>
    <t>*M</t>
  </si>
  <si>
    <t>Svítidlo *M vč.příslušenství</t>
  </si>
  <si>
    <t>*N</t>
  </si>
  <si>
    <t>Svítidlo *N vč.příslušenství</t>
  </si>
  <si>
    <t>04116</t>
  </si>
  <si>
    <t>FLEXIBILNÍ PROTIPOŽÁRNÍ PĚNA CFS-F FX</t>
  </si>
  <si>
    <t>10.028.139</t>
  </si>
  <si>
    <t>DEHN Krabice 549001</t>
  </si>
  <si>
    <t>10.032.656</t>
  </si>
  <si>
    <t>Spínač VARIANT 3558N-C06540 B</t>
  </si>
  <si>
    <t>10.038.532</t>
  </si>
  <si>
    <t>Příchytka 5316 E</t>
  </si>
  <si>
    <t>10.039.111</t>
  </si>
  <si>
    <t>Pásek Cu 15x0,4mm pospojovací pro ZSA16, délka 0,5m</t>
  </si>
  <si>
    <t>10.039.561</t>
  </si>
  <si>
    <t>Krabice odbočná KO 125/1L</t>
  </si>
  <si>
    <t>10.0-3AV-40</t>
  </si>
  <si>
    <t>Třífázový beztransformátorový fotovoltaický střídač 10 kW, pro FV systémy do 15 kWp</t>
  </si>
  <si>
    <t>10.046.525</t>
  </si>
  <si>
    <t>Stříška ochranná OSH - horní(OS01), materiál:FeZn</t>
  </si>
  <si>
    <t>10.046.535</t>
  </si>
  <si>
    <t>Stříška ochranná OSD - dolní(OS04), materiál:FeZn</t>
  </si>
  <si>
    <t>10.046.559</t>
  </si>
  <si>
    <t>Svorka SZa zkušební, materiál:nerez</t>
  </si>
  <si>
    <t>TREMIS  Svorka SZa zkušební, materiál:nerez</t>
  </si>
  <si>
    <t>10.046.562</t>
  </si>
  <si>
    <t>Svorka SR 3a páska-drát, materiál:FeZn</t>
  </si>
  <si>
    <t>10.046.596</t>
  </si>
  <si>
    <t>Svorka SS spojovací, materiál:nerez</t>
  </si>
  <si>
    <t>10.046.694</t>
  </si>
  <si>
    <t>Svorka SUA N univerzální s příložkou, materiál:nerez</t>
  </si>
  <si>
    <t>10.046.740</t>
  </si>
  <si>
    <t>Svorka SR 2b páska-páska, materiál:FeZn</t>
  </si>
  <si>
    <t>10.048.186</t>
  </si>
  <si>
    <t>CYKY-O 3x1,5 (3Ax1,5)</t>
  </si>
  <si>
    <t>M</t>
  </si>
  <si>
    <t>10.048.193</t>
  </si>
  <si>
    <t>CYKY-A 2x1,5</t>
  </si>
  <si>
    <t>10.048.218</t>
  </si>
  <si>
    <t>CYKY-J 4x10 (4Bx10)</t>
  </si>
  <si>
    <t>10.048.243</t>
  </si>
  <si>
    <t>CYKY-J 5x1,5 (5Cx1,5)</t>
  </si>
  <si>
    <t>10.048.284</t>
  </si>
  <si>
    <t>Kabel H05VV-F 3G2,5B  (CYSY 3Cx2,5)</t>
  </si>
  <si>
    <t>10.048.403</t>
  </si>
  <si>
    <t>CYKY-J 5x2,5 (5Cx2,5)</t>
  </si>
  <si>
    <t>10.048.422</t>
  </si>
  <si>
    <t>Kabel H07V-U 4 zž (CY)</t>
  </si>
  <si>
    <t>10.048.451</t>
  </si>
  <si>
    <t>Kabel H07V-U 10 zž (CY)</t>
  </si>
  <si>
    <t>10.048.482</t>
  </si>
  <si>
    <t>CYKY-J 3x2,5 (3Cx 2,5)</t>
  </si>
  <si>
    <t>10.048.546</t>
  </si>
  <si>
    <t>Kabel H07V-U 6 zž (CY)</t>
  </si>
  <si>
    <t>10.048.595</t>
  </si>
  <si>
    <t>H07RN-F 5G2,5 (CGTG)</t>
  </si>
  <si>
    <t>10.048.596</t>
  </si>
  <si>
    <t>H07RN-F 5G4 (CGTG)</t>
  </si>
  <si>
    <t>10.049.041</t>
  </si>
  <si>
    <t>CYKY 4x1,5</t>
  </si>
  <si>
    <t>10.049.056</t>
  </si>
  <si>
    <t>Kabel H07V-K 10 zž (CYA)</t>
  </si>
  <si>
    <t>10.049.129</t>
  </si>
  <si>
    <t>JYSTY 4x2x0,8 rot</t>
  </si>
  <si>
    <t>10.049.159</t>
  </si>
  <si>
    <t>Kabel H07V-K 6 zž (CYA)</t>
  </si>
  <si>
    <t>10.049.259</t>
  </si>
  <si>
    <t>JYSTY 2x2x0,8 rot</t>
  </si>
  <si>
    <t>10.049.307</t>
  </si>
  <si>
    <t>CYKY-B 4x70</t>
  </si>
  <si>
    <t>10.050.773</t>
  </si>
  <si>
    <t>Kabel H07V-R 25 zž (CY)</t>
  </si>
  <si>
    <t>10.051.103</t>
  </si>
  <si>
    <t>Kabel H05VV-F 5G2,5B  (CYSY 5Cx2,5)</t>
  </si>
  <si>
    <t>10.051.139</t>
  </si>
  <si>
    <t>Kabel JYTY 2O1 (2Dx1)</t>
  </si>
  <si>
    <t>10.051.231</t>
  </si>
  <si>
    <t>Kabel JYTY 7J1 (7Cx1)</t>
  </si>
  <si>
    <t>10.051.375</t>
  </si>
  <si>
    <t>CYKY-J 3x4 (3Cx 4)</t>
  </si>
  <si>
    <t>10.051.448</t>
  </si>
  <si>
    <t>CYKY-J 3x1,5 (3Cx 1,5)</t>
  </si>
  <si>
    <t>10.051.845</t>
  </si>
  <si>
    <t>Skříň MIS 1a na i pod omítku</t>
  </si>
  <si>
    <t>10.052.251</t>
  </si>
  <si>
    <t>LUCA Skříň 13183 alarm pod omítku</t>
  </si>
  <si>
    <t>10.053.437</t>
  </si>
  <si>
    <t>Rozvaděč OCEP P- RE</t>
  </si>
  <si>
    <t>10.058.536</t>
  </si>
  <si>
    <t>1-CXKH-R-J 5x6</t>
  </si>
  <si>
    <t>10.061.286</t>
  </si>
  <si>
    <t>Svorka SOc N na okapové žlaby, materiál:nerez</t>
  </si>
  <si>
    <t>10.062.697</t>
  </si>
  <si>
    <t>Materiál KITASSTR 558081 STANDART spoj.</t>
  </si>
  <si>
    <t>BAL</t>
  </si>
  <si>
    <t>10.063.932</t>
  </si>
  <si>
    <t>Tyč JV 1,5 (JD15) jímací, materiál:FeZn</t>
  </si>
  <si>
    <t>10.064.237</t>
  </si>
  <si>
    <t>Svorkovnice LSA plus zemnící</t>
  </si>
  <si>
    <t>10.064.701</t>
  </si>
  <si>
    <t>Nosník LSA 10poz.</t>
  </si>
  <si>
    <t>10.067.747</t>
  </si>
  <si>
    <t>Zámek 11221 MB/12V/50Hz nízkoodběr.</t>
  </si>
  <si>
    <t>10.073.382</t>
  </si>
  <si>
    <t>Relé SMR-B supermultifunkční</t>
  </si>
  <si>
    <t>10.074.288</t>
  </si>
  <si>
    <t>Spínač KEM 325 M2 otočný s krytem IP65</t>
  </si>
  <si>
    <t>10.074.485</t>
  </si>
  <si>
    <t>Trubka ohebná 2323/LPE-1 průměr 23 320N barva bílá,balení 100m</t>
  </si>
  <si>
    <t>10.074.495</t>
  </si>
  <si>
    <t>Krabice 6455-11P/2 acidur IP67</t>
  </si>
  <si>
    <t>10.074.580</t>
  </si>
  <si>
    <t>Pásek zemnící pozinkovaný 30x4, celé balení, materiál:FeZn</t>
  </si>
  <si>
    <t>KG</t>
  </si>
  <si>
    <t>10.074.640</t>
  </si>
  <si>
    <t>Trubka ohebná 2316/LPE-1 průměr 16 320N barva bílá,balení 100m</t>
  </si>
  <si>
    <t>10.074.642</t>
  </si>
  <si>
    <t>Trubka KOPOFLEX Ø 40 ohebná bezhalogenová rudá</t>
  </si>
  <si>
    <t>10.074.649</t>
  </si>
  <si>
    <t>Trubka KOPOFLEX Ø 63 ohebná bezhalogenová rudá</t>
  </si>
  <si>
    <t>10.074.690</t>
  </si>
  <si>
    <t>Krabice KI 68 L/1 samoúch. izolační, do dřeva a dutých stěn, barva okrová</t>
  </si>
  <si>
    <t>10.074.781</t>
  </si>
  <si>
    <t>Spojka Ø 50 pro chráničky Kopoflex a Kopodur</t>
  </si>
  <si>
    <t>10.074.782</t>
  </si>
  <si>
    <t>Spojka Ø 63 pro chráničky Kopoflex a Kopodur</t>
  </si>
  <si>
    <t>10.074.803</t>
  </si>
  <si>
    <t>Krabice KU 68-1903</t>
  </si>
  <si>
    <t>10.074.929</t>
  </si>
  <si>
    <t>Rošt CF 54/150 EZ 000081</t>
  </si>
  <si>
    <t>10.074.936</t>
  </si>
  <si>
    <t>Spojka EDRN 558241 CABLOFIL</t>
  </si>
  <si>
    <t>10.074.942</t>
  </si>
  <si>
    <t>Rošt CF 54/200 EZ</t>
  </si>
  <si>
    <t>10.074.945</t>
  </si>
  <si>
    <t>Rošt CF 54/ 50 EZ</t>
  </si>
  <si>
    <t>10.074.967</t>
  </si>
  <si>
    <t>Konzole CM556320 CSNC 200 GS</t>
  </si>
  <si>
    <t>10.075.001</t>
  </si>
  <si>
    <t>Konzola CU 200</t>
  </si>
  <si>
    <t>10.075.002</t>
  </si>
  <si>
    <t>Konzola CU 100</t>
  </si>
  <si>
    <t>10.075.003</t>
  </si>
  <si>
    <t>Konzola CU 150</t>
  </si>
  <si>
    <t>10.075.248</t>
  </si>
  <si>
    <t>Trubka pevná 4016E 16,0/13,0mm, 750N, –25 až +60°C, PVC, tmavě šedá (délka 3m)</t>
  </si>
  <si>
    <t>10.075.295</t>
  </si>
  <si>
    <t>Krabice rozvodná KR 97/5</t>
  </si>
  <si>
    <t>10.075.850</t>
  </si>
  <si>
    <t>Krabice KT 250x110 rozvodná</t>
  </si>
  <si>
    <t>10.076.051</t>
  </si>
  <si>
    <t>Trubka ohebná 2336/LPE-2 Ø35,9/42,2mm, 125N, –25°C až + 90°C, PE, bílá</t>
  </si>
  <si>
    <t>10.076.223</t>
  </si>
  <si>
    <t>Zátka Ø 50 uzavírací pro chráničky Kopoflex a Kopodur</t>
  </si>
  <si>
    <t>10.076.458</t>
  </si>
  <si>
    <t>Svorka ZSA 16 zemnící  FeZn (bernard svorka)</t>
  </si>
  <si>
    <t>10.076.971</t>
  </si>
  <si>
    <t>Materiál CM558087 KITASSTR 558087 (50 ks)</t>
  </si>
  <si>
    <t>10.078.959</t>
  </si>
  <si>
    <t>Trubka ohebná 2329/LPE-1 průměr 29 320N, barva bílá,balení 50m</t>
  </si>
  <si>
    <t>10.079.363</t>
  </si>
  <si>
    <t>Krabice KU 68-1902 univerzální s víčkem</t>
  </si>
  <si>
    <t>10.079.370</t>
  </si>
  <si>
    <t>Krabice KU 68-1901 instalační  šedá</t>
  </si>
  <si>
    <t>10.079.929</t>
  </si>
  <si>
    <t>Zásuvka 16A/5P 400V IP44 pod omítku (IZV 1563)</t>
  </si>
  <si>
    <t>10.081.319</t>
  </si>
  <si>
    <t>Zásuvka TANGO 5518A-2999 B IP44</t>
  </si>
  <si>
    <t>10.107.006</t>
  </si>
  <si>
    <t>Konzole CM556323 CSNC 200 GC</t>
  </si>
  <si>
    <t>10.107.125</t>
  </si>
  <si>
    <t>Spona CM585094 SBU 316L uzemňovací</t>
  </si>
  <si>
    <t>10.151.761</t>
  </si>
  <si>
    <t>Zátka Ø 63 uzavírací pro chráničky Kopoflex a Kopodur</t>
  </si>
  <si>
    <t>10.152.091</t>
  </si>
  <si>
    <t>KOPOS Příchytka 3648 A oboustranná kovová</t>
  </si>
  <si>
    <t>10.342.598</t>
  </si>
  <si>
    <t>Podpěra DEHN 106160 s DEHNgripem nerez</t>
  </si>
  <si>
    <t>10.470.783</t>
  </si>
  <si>
    <t>Lišta potenciálového vyrovnání 1804 UP</t>
  </si>
  <si>
    <t>10.540.303</t>
  </si>
  <si>
    <t>Kabel CB 113UV koaxiální bal.250m</t>
  </si>
  <si>
    <t>10.546.810</t>
  </si>
  <si>
    <t>Svorka SK N V4A křížová, materiál:nerez</t>
  </si>
  <si>
    <t>10.562.461</t>
  </si>
  <si>
    <t>Držák DOHJK k jímací tyči s kloubem, materiál:FeZn</t>
  </si>
  <si>
    <t>10.578.254</t>
  </si>
  <si>
    <t>Svorka SP N připojovací, materiál:nerez</t>
  </si>
  <si>
    <t>10.587.481</t>
  </si>
  <si>
    <t>10.608.316</t>
  </si>
  <si>
    <t>Drát uzemňovací  průměr 8, polotvrdý, materiál: AlMgSi</t>
  </si>
  <si>
    <t>10.619.689</t>
  </si>
  <si>
    <t>Kabel S-STP 4x2x0,5 CAT7 LSOH (balení 500m/cívka)</t>
  </si>
  <si>
    <t>10.642.311</t>
  </si>
  <si>
    <t>Čidlo PD3N-1C-SM 360°</t>
  </si>
  <si>
    <t>10.647.455</t>
  </si>
  <si>
    <t>Krabice KEZ_KB, do zateplení, variabilní hloubka 53-200 mm, světle šedá</t>
  </si>
  <si>
    <t>10.647.456</t>
  </si>
  <si>
    <t>Deska MDZ_KB, montážní, do zateplení, pro tloušťku 50-200 mm, světle šedá</t>
  </si>
  <si>
    <t>10.652.903</t>
  </si>
  <si>
    <t>Trubka KOPOFLEX Ø 50 ohebná bezhalogenová UV stabilní černá</t>
  </si>
  <si>
    <t>10.681.241</t>
  </si>
  <si>
    <t>Čidlo LC-plus 280° bílé IP54</t>
  </si>
  <si>
    <t>10.681.313</t>
  </si>
  <si>
    <t>Svorka  2273-203 3x0,5-2,5mm spojovací, oranžová</t>
  </si>
  <si>
    <t>10.681.314</t>
  </si>
  <si>
    <t>Svorka  2273-204 4x0,5-2,5mm spojovací, červená</t>
  </si>
  <si>
    <t>10.712.600</t>
  </si>
  <si>
    <t>Trubka ohebná 2332/LPE-1 průměr 32 320N UV, černá,balení 50m</t>
  </si>
  <si>
    <t>10.863.158</t>
  </si>
  <si>
    <t>FTP 4x2x0,5 cat.6 venk.</t>
  </si>
  <si>
    <t>10.877.353</t>
  </si>
  <si>
    <t>Tyč ITJc 93 izolační pro jímací tyč 930m, materiál:FeZn/GFK</t>
  </si>
  <si>
    <t>10.878.845</t>
  </si>
  <si>
    <t>Svorka SJ 1c N k jímací tyči JT, materiál:nerez</t>
  </si>
  <si>
    <t>10.935.648</t>
  </si>
  <si>
    <t>Krabice KT 250/L ST rozvodná sádrok.</t>
  </si>
  <si>
    <t>10.940.72</t>
  </si>
  <si>
    <t>Návlečka k očíslování zemničů, 1ks, materiál:plast</t>
  </si>
  <si>
    <t>100246</t>
  </si>
  <si>
    <t>Meteostanice Tree</t>
  </si>
  <si>
    <t>100394</t>
  </si>
  <si>
    <t>Loxone Tree kabel (200 m)</t>
  </si>
  <si>
    <t>11.008.817</t>
  </si>
  <si>
    <t>DEHN Člen 819198 propojovací</t>
  </si>
  <si>
    <t>11.008.819</t>
  </si>
  <si>
    <t>Podpěra DEHN 275259 pro vodiče HVI/CUI</t>
  </si>
  <si>
    <t>11.084.574</t>
  </si>
  <si>
    <t>Vypínač VALENA LIFE 752104 č.1 bílá podsvětlený</t>
  </si>
  <si>
    <t>11.084.578</t>
  </si>
  <si>
    <t>Vypínač VALENA LIFE 752108 č.6+6 bílá</t>
  </si>
  <si>
    <t>11.084.582</t>
  </si>
  <si>
    <t>Vypínač VALENA LIFE 752112 NO-NC pods.</t>
  </si>
  <si>
    <t>11.084.591</t>
  </si>
  <si>
    <t>Tlačítko na ovládání žaluzií VALENA LIFE 752130 Bílá</t>
  </si>
  <si>
    <t>11.084.600</t>
  </si>
  <si>
    <t>Vypínač VALENA LIFE 752151 č.1 bílá</t>
  </si>
  <si>
    <t>11.084.602</t>
  </si>
  <si>
    <t>Vypínač VALENA LIFE 752156 č.6 bílá</t>
  </si>
  <si>
    <t>11.084.709</t>
  </si>
  <si>
    <t>Zásuvka VALENA LIFE 753152 TV/R/SAT bílá</t>
  </si>
  <si>
    <t>11.084.720</t>
  </si>
  <si>
    <t>Zásuvka VALENA LIFE 753179 bílá IP44</t>
  </si>
  <si>
    <t>11.084.721</t>
  </si>
  <si>
    <t>Zásuvka VALENA LIFE 2P+T 16A s clonkami IP20 bílá</t>
  </si>
  <si>
    <t>11.084.786</t>
  </si>
  <si>
    <t>Rámeček VALENA LIFE 754001 1P bílá</t>
  </si>
  <si>
    <t>11.084.787</t>
  </si>
  <si>
    <t>Rámeček VALENA LIFE 754002 2P bílá</t>
  </si>
  <si>
    <t>11.084.788</t>
  </si>
  <si>
    <t>Rámeček VALENA LIFE 754003 3P bílá</t>
  </si>
  <si>
    <t>11.084.789</t>
  </si>
  <si>
    <t>Rámeček VALENA LIFE 754004 4P bílá</t>
  </si>
  <si>
    <t>11.084.795</t>
  </si>
  <si>
    <t>Rámeček VALENA LIFE 754021 IP44 bílá</t>
  </si>
  <si>
    <t>11.084.849</t>
  </si>
  <si>
    <t>Rámeček VALENA LIFE 754135 5P hliník</t>
  </si>
  <si>
    <t>11.084.928</t>
  </si>
  <si>
    <t>Zásuvka 2XRJ45 C6 UTP bílá</t>
  </si>
  <si>
    <t>11.084.933</t>
  </si>
  <si>
    <t>Zásuvka VALENA LIFE S753180 bílá</t>
  </si>
  <si>
    <t>11.126.339</t>
  </si>
  <si>
    <t>PRAFlaDur-J 3x1,5 RE P60-R ( 3J1,5)</t>
  </si>
  <si>
    <t>11.229.660</t>
  </si>
  <si>
    <t>11.231.862</t>
  </si>
  <si>
    <t>Svorka SJ 1e N k jímací tyči, materiál:nerez</t>
  </si>
  <si>
    <t>11.237.190</t>
  </si>
  <si>
    <t>Solar kabel  pr.6 H1Z2Z2-K rudý</t>
  </si>
  <si>
    <t>11.242.130</t>
  </si>
  <si>
    <t>Podpěra DEHN 202829 nerez</t>
  </si>
  <si>
    <t>11.281.519</t>
  </si>
  <si>
    <t>Držák DEHN 223011 nerez</t>
  </si>
  <si>
    <t>11.360.042</t>
  </si>
  <si>
    <t>UTP 4x2x0,5 cat.6 drát bal.305m</t>
  </si>
  <si>
    <t>11.361.329</t>
  </si>
  <si>
    <t>Solar kabel  pr.6 H1Z2Z2-K modrý</t>
  </si>
  <si>
    <t>11.376.932</t>
  </si>
  <si>
    <t>Krabice KPR 68/D univerzální</t>
  </si>
  <si>
    <t>11.528.338</t>
  </si>
  <si>
    <t>SmartMeter 3f + příslušenství</t>
  </si>
  <si>
    <t>11.530.440</t>
  </si>
  <si>
    <t>Modul Wifi + LAN komunikační</t>
  </si>
  <si>
    <t>11.540.770</t>
  </si>
  <si>
    <t>Vysílač RSS Transmitter kit</t>
  </si>
  <si>
    <t>11.561.585</t>
  </si>
  <si>
    <t>Optimizér TS4-A-2F</t>
  </si>
  <si>
    <t>1122</t>
  </si>
  <si>
    <t>Střeš.stožár.prostup Pb+gum.manžeta</t>
  </si>
  <si>
    <t>1133</t>
  </si>
  <si>
    <t>Stožár 3,0m / 48mm - solo   žár.Zn!</t>
  </si>
  <si>
    <t>1145</t>
  </si>
  <si>
    <t>Držák stožáru D=28-60mm,ods20cm pár</t>
  </si>
  <si>
    <t>1147</t>
  </si>
  <si>
    <t>Objímka stožáru boční  D=50mm Zn</t>
  </si>
  <si>
    <t>115578</t>
  </si>
  <si>
    <t>7" barevný dotykový vnitřní TFT LCD monitor, Rozlišení 1024 x 600, komunikace po 2 drátech, Wi-Fi 802.11b/g/n;, poplachové IO 8/2, slot na microSD kartu 128GB, barva: bílá</t>
  </si>
  <si>
    <t>1168</t>
  </si>
  <si>
    <t>Patní držák stožáru    D=48mm Zn</t>
  </si>
  <si>
    <t>1173</t>
  </si>
  <si>
    <t>Zátka prostupová pro stožár 40-60mm</t>
  </si>
  <si>
    <t>200077</t>
  </si>
  <si>
    <t>1-Wire teplotní čip v pouzdře</t>
  </si>
  <si>
    <t>200109</t>
  </si>
  <si>
    <t>1-Wire teplotní senzor set</t>
  </si>
  <si>
    <t>200151</t>
  </si>
  <si>
    <t>SMA anténa 4dBi 868 MHz</t>
  </si>
  <si>
    <t>367 221</t>
  </si>
  <si>
    <t>Sada video Intercom, komunikace po 2 drátu, hlavní modul kamery 2Mpx 25fps H.264, detekce pohybu, FishEye 146°x82°, WDR, IR, mikrofon, reproduktor, modul 6tlač., rámeček</t>
  </si>
  <si>
    <t>956AMGY-1010</t>
  </si>
  <si>
    <t>Patch kabel CAT6 UTP 1m</t>
  </si>
  <si>
    <t>956AMGY-1020</t>
  </si>
  <si>
    <t>Patch kabel CAT6 UTP 2m</t>
  </si>
  <si>
    <t>DS-1273ZJ-130-TRL</t>
  </si>
  <si>
    <t>stěnový držák kamery</t>
  </si>
  <si>
    <t>DS-2CD2387G2H-LIU</t>
  </si>
  <si>
    <t>kamera 8Mpx, objektiv 2.8mm, micro SDXC, WDR, AcuSense 2G, ColorVu, mikrofon, hybridní přísvit 1/1.8" progressive scan CMOS sensor, venkovní ultracitlivá turret kamera s hybridním přísvitem, max. rozlišení 8Mpx/25fps, citlivost 0.0005 Lux</t>
  </si>
  <si>
    <t>DS-KAD706Y</t>
  </si>
  <si>
    <t>Napaječ pro VDT, 1xRJ45, 6x2drát rozhraní, 2x rozhraní pro kaskádování</t>
  </si>
  <si>
    <t>EA2017_0138</t>
  </si>
  <si>
    <t>INTEGRA 256 Plus /deska ústředny 16-256 zón s podporou 3EOL, 16-256 pg. výstupů, zdvojený imp. zdroj 3A s ochranou proti přetížení a zkratu, až. 8 LCD klávesnic, 32+32 modulů (podpora všech typů INT-xx), možnost přístupového systému a bezdrátové nads</t>
  </si>
  <si>
    <t>EA2017_0153</t>
  </si>
  <si>
    <t>LCD klávesnice s integrovanou čtečkou bezkontaktních karet, 2 zóny, tamper, RS-232 port pro připojení programu GuardX, bíle podsvětlený displej 2x16 znaků, 6x LED indikace stavu sy</t>
  </si>
  <si>
    <t>EA2017_0184</t>
  </si>
  <si>
    <t>INT-PP / Expanzní modul kombinovaný, 8 zón NO, NC, EOL, 2EOL nebo 3EOL, volitelná hodnota zakončovacích rezistorů, 8 PGM výstupů (4x OC, 4x RELÉ)...</t>
  </si>
  <si>
    <t>EA2017_0189</t>
  </si>
  <si>
    <t>APS-412 /napájecí zdroj 12V/4A vybaven konektorem pro připojení, montáž na DIN lištu nebo do krytu, shoda s požadavky normy EN50131-6 stupeň 2, obvod proti zkratu a přetížení, možnost připojení záložního akumuláto</t>
  </si>
  <si>
    <t>EA2017_0215</t>
  </si>
  <si>
    <t>INT-RS plus /RS-232 rozhraní pro integraci systému INTEGRA do jiných systémů / nadstaveb, otevřený protokol</t>
  </si>
  <si>
    <t>EA2017_0219</t>
  </si>
  <si>
    <t>ETHM-1 Plus / Komunikační modul Ethernet pro připojení ústředen INTEGRA, INTEGRA PLUS a VERSA do sítě LAN (TCP/IP). Možnost vzdálené správy a ovládání (sw GuardX, mobilní aplikace MobileKPD2) a programování (DloadX), podpora e-mailu (puze INTEGRA Plu</t>
  </si>
  <si>
    <t>EA2017_0575</t>
  </si>
  <si>
    <t>Duální (PIR+MW) detektor pohybu s funkcí ANTIMASKING, pokrytí 15 x 15m, nastavitelný dosah mikrovlny, režim čítání mikrovln, nastavení citlivosti PIR, možnost výměny čočky, napájení 9-16V DC/24mA, nástěnný otočný držák BRACKET-A v balen</t>
  </si>
  <si>
    <t>EA2017_0701</t>
  </si>
  <si>
    <t>B-4S / Magnetický kontakt vratový, robustní, kovový, povrchová montáž, pracovní mezera 7,5cm, hermeticky uzavřený, rozměry: 88,9x44,5 mm, přívodní kabel v kovové chráničce</t>
  </si>
  <si>
    <t>EA2017_0735</t>
  </si>
  <si>
    <t>S-3 / Magnetický kontakt pro zápustnou montáž (závrtný), 4 vodiče, NC tamper, pracovní mezera 1cm, kov, NC kontakt</t>
  </si>
  <si>
    <t>EA2017_1008</t>
  </si>
  <si>
    <t>Kombinovaný detektor (teplotní a kouřový), volitelný režim detekce, hexamřížka proti vniknutí nečistot, paměť poplachu, konfigurace pomocí DIP přepínače...</t>
  </si>
  <si>
    <t>EA2017_1106</t>
  </si>
  <si>
    <t>Siréna vnitřní s červeným LED blikačem, 120dB/1m, 3 volitelné tóny, tamper, pracovní teplota -10° až 55°C, 12V DC/90mA piezo / 200mA LED, plast, atraktivní design, rozměry: 87 x 133 x 37 mm.</t>
  </si>
  <si>
    <t>EA2017_1440</t>
  </si>
  <si>
    <t>AKU CJ-12/7Ah / 12V, 7Ah, záložní , bezúdržbový, VRLA, uzavřený, akumulátor. Technologie AGM. Vhodný pro EZS, EPS. Max. odebíraný proud 105A(5s), životnost až 5let, délka: 151 mm, šířka: 65 mm, výška: 95 mm, hmotnost: 2,2kg, faston 4,7mm.</t>
  </si>
  <si>
    <t>EA2017_1442</t>
  </si>
  <si>
    <t>AKU CJ-12/18Ah / 12V, 18Ah, záložní , bezúdržbový, VRLA, uzavřený, akumulátor. Technologie AGM. Vhodný pro EZS, EPS. Max. odebíraný proud 270A(5s), životnost až 5let, délka: 182 mm, šířka: 77 mm, výška: 168 mm, hmotnost: 5,32kg, typ pólu: 14 x 12 x 2</t>
  </si>
  <si>
    <t>EA2017_1475</t>
  </si>
  <si>
    <t>W-4x0,22 / Sdělovací kabel 4 x 0,22 provedení lanko, stínění hliníkovou fólií, barevné rozlišení jednotlivých vodičů</t>
  </si>
  <si>
    <t>EA2017_1480</t>
  </si>
  <si>
    <t>W-4x0,22+2x0,5 / Sdělovací kabel 4 x 0,22 + 2 x 0,5 provedení lanko, stínění hliníkovou fólií, barevné rozlišení jednotlivých vodičů</t>
  </si>
  <si>
    <t>EA2017_1482</t>
  </si>
  <si>
    <t>W-8x0,22+2x0,5  / Sdělovací kabel 8 x 0,22 + 2 x 0,5 provedení lanko, stínění hliníkovou fólií, barevné rozlišení jednotlivých vodičů</t>
  </si>
  <si>
    <t>EA2017_1483</t>
  </si>
  <si>
    <t>W-10x0,22+2x0,5 / Sdělovací kabel 10 x 0,22 + 2 x 0,5 provedení lanko, stínění hliníkovou fólií, barevné rozlišení jednotlivých vodičů</t>
  </si>
  <si>
    <t>EA2017_1558</t>
  </si>
  <si>
    <t>AWO256-Z / Univerzální plechový kryt s transformátorem 20VAC, 50VA, tamperem a pojistkou.</t>
  </si>
  <si>
    <t>EA2017_1580</t>
  </si>
  <si>
    <t>AWO453 / Plechový kryt pro umístění 3 expandérů CA-64E, povrchová montáž,  zajištění šrouby, tamper otevření, rozměry 260x170x50</t>
  </si>
  <si>
    <t>EA2017_1586</t>
  </si>
  <si>
    <t>OPU-1A / Univerzální kryt z ABS plastu pro ACU-100, CA-64O, CA-64 SM, CA-10 E, CA-64 SR, CA-64 DR, CA-64 E, INT-RS,KNX, INT-E, GPRS-Tx, GSM-LTx</t>
  </si>
  <si>
    <t>EA2017_1615</t>
  </si>
  <si>
    <t>MZ-3 S / Propojovací krabice, 38 průchozích svorkovnic  (1,5x2,5 mm), možnost konfigurace zapojení jumper propojkami, povrchová montáž, tamper</t>
  </si>
  <si>
    <t>IBC2002800141</t>
  </si>
  <si>
    <t>Fotovolt.panel 445Wp, rám 30mm, TOPCon,</t>
  </si>
  <si>
    <t>INT-GSM</t>
  </si>
  <si>
    <t>sběrnicový GPRS/SMS komunikátor, podpora 2 SIM karet, vzdálené ovládání - SMS, CLIP, mobilní aplikace INTEGRA CONTROL, programování</t>
  </si>
  <si>
    <t>KFF4</t>
  </si>
  <si>
    <t>F-konektor D=6.00mm (KH12,KX31fest)</t>
  </si>
  <si>
    <t>KFP01</t>
  </si>
  <si>
    <t>Gumová ochrana F konektoru venkovní</t>
  </si>
  <si>
    <t>M1295</t>
  </si>
  <si>
    <t>Kovová pochromovaná průchodka s ocel. lankem uvnitř,délka35cm,vnitřní průměr12mm</t>
  </si>
  <si>
    <t>MS9/8PIU5</t>
  </si>
  <si>
    <t>MS  9/ 8 PROFI SAT- 0/TV 0-16dB ZD</t>
  </si>
  <si>
    <t>nos_FVE_falc_ocel</t>
  </si>
  <si>
    <t>Nosná Al konstrukce FV panelů na sedl.střechu, falc.plech se stoj.drážkou</t>
  </si>
  <si>
    <t>UAP-AC-PRO</t>
  </si>
  <si>
    <t>WIFI přístupový bod stropní, 2×LAN 100/1000 Mb/s, rychlost až 1 300+450Mb/s, dosah 122 m, PoE napájení</t>
  </si>
  <si>
    <t>V112</t>
  </si>
  <si>
    <t>Držák solárních panelů na falcované krytiny, svorka se šroubem</t>
  </si>
  <si>
    <t>Celkem za materiály:</t>
  </si>
  <si>
    <t>Recyklační příspěvek:</t>
  </si>
  <si>
    <t>Prořez 5,00%</t>
  </si>
  <si>
    <t>Trubka ohebná 1240_L25D, SUPER MONOFLEX EN 750N, pr.40,tm.šedá, balení 25m</t>
  </si>
  <si>
    <t>Vodič DEHN HVI power Cu d=27mm (vč.přísl.)</t>
  </si>
  <si>
    <t>Sazba 12,00%</t>
  </si>
  <si>
    <t>Základ 12,00%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</si>
</sst>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5]#,##0.00;\-#,##0.00"/>
    <numFmt numFmtId="165" formatCode="#,##0.00\ &quot;Kč&quot;"/>
  </numFmts>
  <fonts count="15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FF"/>
      <name val="Arial"/>
      <family val="2"/>
    </font>
    <font>
      <b/>
      <sz val="8.25"/>
      <color rgb="FF000000"/>
      <name val="Arial"/>
      <family val="2"/>
    </font>
    <font>
      <sz val="8.25"/>
      <color rgb="FF000000"/>
      <name val="Arial"/>
      <family val="2"/>
    </font>
    <font>
      <sz val="10"/>
      <color rgb="FF000000"/>
      <name val="Arial"/>
      <family val="2"/>
    </font>
    <font>
      <b/>
      <sz val="9.75"/>
      <color rgb="FF000000"/>
      <name val="Arial"/>
      <family val="2"/>
    </font>
    <font>
      <sz val="11"/>
      <color rgb="FF000000"/>
      <name val="Calibri"/>
      <family val="2"/>
      <scheme val="minor"/>
    </font>
    <font>
      <sz val="9"/>
      <name val="Calibri"/>
      <family val="2"/>
      <charset val="238"/>
    </font>
    <font>
      <b/>
      <sz val="8.25"/>
      <color rgb="FF000000"/>
      <name val="Arial"/>
      <family val="2"/>
      <charset val="238"/>
    </font>
    <font>
      <sz val="10"/>
      <name val="Calibri"/>
      <family val="2"/>
      <charset val="238"/>
    </font>
    <font>
      <sz val="8.25"/>
      <color rgb="FF000000"/>
      <name val="Arial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9" fillId="0" borderId="0"/>
  </cellStyleXfs>
  <cellXfs count="73">
    <xf numFmtId="0" fontId="1" fillId="0" borderId="0" xfId="0" applyFont="1"/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0" fontId="8" fillId="0" borderId="7" xfId="1" applyFont="1" applyBorder="1" applyAlignment="1">
      <alignment horizontal="right" vertical="top" wrapText="1" readingOrder="1"/>
    </xf>
    <xf numFmtId="164" fontId="6" fillId="0" borderId="0" xfId="1" applyNumberFormat="1" applyFont="1" applyAlignment="1">
      <alignment horizontal="right" vertical="top" wrapText="1" readingOrder="1"/>
    </xf>
    <xf numFmtId="0" fontId="5" fillId="0" borderId="10" xfId="1" applyFont="1" applyBorder="1" applyAlignment="1">
      <alignment horizontal="right" vertical="center" wrapText="1" readingOrder="1"/>
    </xf>
    <xf numFmtId="4" fontId="10" fillId="0" borderId="0" xfId="0" applyNumberFormat="1" applyFont="1"/>
    <xf numFmtId="0" fontId="12" fillId="0" borderId="0" xfId="0" applyFont="1"/>
    <xf numFmtId="165" fontId="6" fillId="0" borderId="0" xfId="1" applyNumberFormat="1" applyFont="1" applyAlignment="1">
      <alignment vertical="top" wrapText="1" readingOrder="1"/>
    </xf>
    <xf numFmtId="165" fontId="6" fillId="0" borderId="0" xfId="1" applyNumberFormat="1" applyFont="1" applyAlignment="1">
      <alignment horizontal="left" vertical="top" wrapText="1" readingOrder="1"/>
    </xf>
    <xf numFmtId="165" fontId="8" fillId="0" borderId="7" xfId="1" applyNumberFormat="1" applyFont="1" applyBorder="1" applyAlignment="1">
      <alignment horizontal="right" vertical="top" wrapText="1" readingOrder="1"/>
    </xf>
    <xf numFmtId="165" fontId="8" fillId="0" borderId="0" xfId="1" applyNumberFormat="1" applyFont="1" applyAlignment="1">
      <alignment horizontal="right" vertical="top" wrapText="1" readingOrder="1"/>
    </xf>
    <xf numFmtId="4" fontId="1" fillId="4" borderId="0" xfId="0" applyNumberFormat="1" applyFont="1" applyFill="1"/>
    <xf numFmtId="0" fontId="1" fillId="4" borderId="0" xfId="0" applyFont="1" applyFill="1"/>
    <xf numFmtId="0" fontId="6" fillId="0" borderId="0" xfId="1" applyFont="1" applyAlignment="1">
      <alignment horizontal="left" vertical="top" wrapText="1" readingOrder="1"/>
    </xf>
    <xf numFmtId="0" fontId="1" fillId="0" borderId="0" xfId="0" applyFont="1"/>
    <xf numFmtId="0" fontId="7" fillId="0" borderId="7" xfId="1" applyFont="1" applyBorder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8" fillId="0" borderId="7" xfId="1" applyFont="1" applyBorder="1" applyAlignment="1">
      <alignment horizontal="right" vertical="top" wrapText="1" readingOrder="1"/>
    </xf>
    <xf numFmtId="165" fontId="8" fillId="0" borderId="7" xfId="1" applyNumberFormat="1" applyFont="1" applyBorder="1" applyAlignment="1">
      <alignment horizontal="right" vertical="top" wrapText="1" readingOrder="1"/>
    </xf>
    <xf numFmtId="165" fontId="1" fillId="0" borderId="7" xfId="1" applyNumberFormat="1" applyFont="1" applyBorder="1" applyAlignment="1">
      <alignment vertical="top" wrapText="1"/>
    </xf>
    <xf numFmtId="0" fontId="8" fillId="0" borderId="0" xfId="1" applyFont="1" applyAlignment="1">
      <alignment horizontal="right" vertical="top" wrapText="1" readingOrder="1"/>
    </xf>
    <xf numFmtId="165" fontId="8" fillId="0" borderId="0" xfId="1" applyNumberFormat="1" applyFont="1" applyAlignment="1">
      <alignment horizontal="right" vertical="top" wrapText="1" readingOrder="1"/>
    </xf>
    <xf numFmtId="165" fontId="1" fillId="0" borderId="0" xfId="0" applyNumberFormat="1" applyFont="1"/>
    <xf numFmtId="0" fontId="6" fillId="0" borderId="0" xfId="1" applyFont="1" applyAlignment="1">
      <alignment horizontal="right" vertical="top" wrapText="1" readingOrder="1"/>
    </xf>
    <xf numFmtId="0" fontId="6" fillId="0" borderId="0" xfId="1" applyFont="1" applyAlignment="1">
      <alignment vertical="top" wrapText="1" readingOrder="1"/>
    </xf>
    <xf numFmtId="4" fontId="6" fillId="0" borderId="0" xfId="1" applyNumberFormat="1" applyFont="1" applyAlignment="1">
      <alignment horizontal="right" vertical="top" wrapText="1" readingOrder="1"/>
    </xf>
    <xf numFmtId="4" fontId="1" fillId="0" borderId="0" xfId="0" applyNumberFormat="1" applyFont="1"/>
    <xf numFmtId="0" fontId="5" fillId="0" borderId="9" xfId="1" applyFont="1" applyBorder="1" applyAlignment="1">
      <alignment horizontal="left" vertical="center" wrapText="1" readingOrder="1"/>
    </xf>
    <xf numFmtId="0" fontId="1" fillId="0" borderId="9" xfId="1" applyFont="1" applyBorder="1" applyAlignment="1">
      <alignment vertical="top" wrapText="1"/>
    </xf>
    <xf numFmtId="0" fontId="5" fillId="0" borderId="9" xfId="1" applyFont="1" applyBorder="1" applyAlignment="1">
      <alignment vertical="center" wrapText="1" readingOrder="1"/>
    </xf>
    <xf numFmtId="4" fontId="5" fillId="0" borderId="9" xfId="1" applyNumberFormat="1" applyFont="1" applyBorder="1" applyAlignment="1">
      <alignment horizontal="right" vertical="center" wrapText="1" readingOrder="1"/>
    </xf>
    <xf numFmtId="4" fontId="1" fillId="0" borderId="9" xfId="1" applyNumberFormat="1" applyFont="1" applyBorder="1" applyAlignment="1">
      <alignment vertical="top" wrapText="1"/>
    </xf>
    <xf numFmtId="4" fontId="6" fillId="4" borderId="0" xfId="1" applyNumberFormat="1" applyFont="1" applyFill="1" applyAlignment="1">
      <alignment horizontal="right" vertical="top" wrapText="1" readingOrder="1"/>
    </xf>
    <xf numFmtId="4" fontId="1" fillId="4" borderId="0" xfId="0" applyNumberFormat="1" applyFont="1" applyFill="1"/>
    <xf numFmtId="0" fontId="5" fillId="0" borderId="0" xfId="1" applyFont="1" applyAlignment="1">
      <alignment horizontal="left" vertical="top" wrapText="1" readingOrder="1"/>
    </xf>
    <xf numFmtId="0" fontId="5" fillId="0" borderId="0" xfId="1" applyFont="1" applyAlignment="1">
      <alignment vertical="top" wrapText="1" readingOrder="1"/>
    </xf>
    <xf numFmtId="4" fontId="5" fillId="0" borderId="0" xfId="1" applyNumberFormat="1" applyFont="1" applyAlignment="1">
      <alignment horizontal="right" vertical="top" wrapText="1" readingOrder="1"/>
    </xf>
    <xf numFmtId="4" fontId="11" fillId="0" borderId="0" xfId="1" applyNumberFormat="1" applyFont="1" applyAlignment="1">
      <alignment horizontal="right" vertical="top" wrapText="1" readingOrder="1"/>
    </xf>
    <xf numFmtId="4" fontId="14" fillId="0" borderId="0" xfId="0" applyNumberFormat="1" applyFont="1"/>
    <xf numFmtId="0" fontId="2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3" fillId="2" borderId="0" xfId="1" applyFont="1" applyFill="1" applyAlignment="1">
      <alignment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5" fillId="0" borderId="9" xfId="1" applyFont="1" applyBorder="1" applyAlignment="1">
      <alignment horizontal="right" vertical="top" wrapText="1" readingOrder="1"/>
    </xf>
    <xf numFmtId="0" fontId="5" fillId="0" borderId="9" xfId="1" applyFont="1" applyBorder="1" applyAlignment="1">
      <alignment vertical="top" wrapText="1" readingOrder="1"/>
    </xf>
    <xf numFmtId="0" fontId="5" fillId="0" borderId="0" xfId="1" applyFont="1" applyAlignment="1">
      <alignment horizontal="right" vertical="top" wrapText="1" readingOrder="1"/>
    </xf>
    <xf numFmtId="165" fontId="13" fillId="0" borderId="0" xfId="1" applyNumberFormat="1" applyFont="1" applyAlignment="1">
      <alignment horizontal="right" vertical="top" wrapText="1" readingOrder="1"/>
    </xf>
    <xf numFmtId="165" fontId="11" fillId="0" borderId="10" xfId="1" applyNumberFormat="1" applyFont="1" applyBorder="1" applyAlignment="1">
      <alignment horizontal="right" vertical="center" wrapText="1" readingOrder="1"/>
    </xf>
    <xf numFmtId="165" fontId="1" fillId="0" borderId="10" xfId="1" applyNumberFormat="1" applyFont="1" applyBorder="1" applyAlignment="1">
      <alignment vertical="top" wrapText="1"/>
    </xf>
    <xf numFmtId="165" fontId="6" fillId="0" borderId="0" xfId="1" applyNumberFormat="1" applyFont="1" applyAlignment="1">
      <alignment horizontal="right" vertical="top" wrapText="1" readingOrder="1"/>
    </xf>
    <xf numFmtId="164" fontId="6" fillId="4" borderId="0" xfId="1" applyNumberFormat="1" applyFont="1" applyFill="1" applyAlignment="1">
      <alignment horizontal="right" vertical="top" wrapText="1" readingOrder="1"/>
    </xf>
    <xf numFmtId="0" fontId="1" fillId="4" borderId="0" xfId="0" applyFont="1" applyFill="1"/>
    <xf numFmtId="0" fontId="13" fillId="0" borderId="0" xfId="1" applyFont="1" applyAlignment="1">
      <alignment vertical="top" wrapText="1" readingOrder="1"/>
    </xf>
    <xf numFmtId="0" fontId="5" fillId="0" borderId="10" xfId="1" applyFont="1" applyBorder="1" applyAlignment="1">
      <alignment horizontal="right" vertical="center" wrapText="1" readingOrder="1"/>
    </xf>
    <xf numFmtId="0" fontId="1" fillId="0" borderId="10" xfId="1" applyFont="1" applyBorder="1" applyAlignment="1">
      <alignment vertical="top" wrapText="1"/>
    </xf>
    <xf numFmtId="0" fontId="5" fillId="0" borderId="10" xfId="1" applyFont="1" applyBorder="1" applyAlignment="1">
      <alignment vertical="center" wrapText="1" readingOrder="1"/>
    </xf>
    <xf numFmtId="165" fontId="6" fillId="4" borderId="0" xfId="1" applyNumberFormat="1" applyFont="1" applyFill="1" applyAlignment="1">
      <alignment horizontal="right" vertical="top" wrapText="1" readingOrder="1"/>
    </xf>
    <xf numFmtId="165" fontId="1" fillId="4" borderId="0" xfId="0" applyNumberFormat="1" applyFont="1" applyFill="1"/>
    <xf numFmtId="165" fontId="6" fillId="0" borderId="0" xfId="1" applyNumberFormat="1" applyFont="1" applyAlignment="1">
      <alignment horizontal="left" vertical="top" wrapText="1" readingOrder="1"/>
    </xf>
    <xf numFmtId="0" fontId="5" fillId="0" borderId="10" xfId="1" applyFont="1" applyBorder="1" applyAlignment="1">
      <alignment horizontal="right" vertical="top" wrapText="1" readingOrder="1"/>
    </xf>
    <xf numFmtId="0" fontId="5" fillId="0" borderId="10" xfId="1" applyFont="1" applyBorder="1" applyAlignment="1">
      <alignment vertical="top" wrapText="1" readingOrder="1"/>
    </xf>
    <xf numFmtId="164" fontId="6" fillId="0" borderId="0" xfId="1" applyNumberFormat="1" applyFont="1" applyAlignment="1">
      <alignment horizontal="right" vertical="top" wrapText="1" readingOrder="1"/>
    </xf>
    <xf numFmtId="0" fontId="13" fillId="0" borderId="0" xfId="1" applyFont="1" applyAlignment="1">
      <alignment horizontal="right" vertical="top" wrapText="1" readingOrder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C47"/>
  <sheetViews>
    <sheetView showGridLines="0" tabSelected="1" zoomScale="125" workbookViewId="0">
      <selection activeCell="R41" sqref="R41"/>
    </sheetView>
  </sheetViews>
  <sheetFormatPr baseColWidth="10" defaultColWidth="8.83203125" defaultRowHeight="15" x14ac:dyDescent="0.2"/>
  <cols>
    <col min="1" max="2" width="0.5" customWidth="1"/>
    <col min="3" max="3" width="1.1640625" customWidth="1"/>
    <col min="4" max="4" width="0.1640625" customWidth="1"/>
    <col min="5" max="5" width="6.6640625" customWidth="1"/>
    <col min="6" max="6" width="2" customWidth="1"/>
    <col min="7" max="7" width="3.6640625" customWidth="1"/>
    <col min="8" max="8" width="0" hidden="1" customWidth="1"/>
    <col min="9" max="9" width="0.33203125" customWidth="1"/>
    <col min="10" max="10" width="1.83203125" customWidth="1"/>
    <col min="11" max="11" width="2.5" customWidth="1"/>
    <col min="12" max="12" width="0.6640625" customWidth="1"/>
    <col min="13" max="13" width="6.33203125" customWidth="1"/>
    <col min="14" max="14" width="5.1640625" customWidth="1"/>
    <col min="15" max="15" width="0" hidden="1" customWidth="1"/>
    <col min="16" max="16" width="0.1640625" customWidth="1"/>
    <col min="17" max="17" width="0" hidden="1" customWidth="1"/>
    <col min="18" max="18" width="16.83203125" customWidth="1"/>
    <col min="19" max="19" width="0" hidden="1" customWidth="1"/>
    <col min="20" max="20" width="16.83203125" customWidth="1"/>
    <col min="21" max="21" width="4.83203125" customWidth="1"/>
    <col min="22" max="22" width="5.83203125" customWidth="1"/>
    <col min="23" max="23" width="7" customWidth="1"/>
    <col min="24" max="24" width="2.5" customWidth="1"/>
    <col min="25" max="25" width="0.5" customWidth="1"/>
    <col min="26" max="26" width="14.1640625" customWidth="1"/>
    <col min="27" max="27" width="0" hidden="1" customWidth="1"/>
    <col min="28" max="28" width="1.33203125" customWidth="1"/>
    <col min="29" max="30" width="0.5" customWidth="1"/>
  </cols>
  <sheetData>
    <row r="1" spans="2:29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2:29" ht="5.75" customHeight="1" x14ac:dyDescent="0.2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4"/>
      <c r="AC2" s="5"/>
    </row>
    <row r="3" spans="2:29" ht="16.25" customHeight="1" x14ac:dyDescent="0.2">
      <c r="B3" s="6"/>
      <c r="C3" s="1"/>
      <c r="D3" s="1"/>
      <c r="E3" s="49" t="s">
        <v>0</v>
      </c>
      <c r="F3" s="50"/>
      <c r="G3" s="50"/>
      <c r="H3" s="50"/>
      <c r="I3" s="50"/>
      <c r="J3" s="50"/>
      <c r="K3" s="50"/>
      <c r="L3" s="50"/>
      <c r="M3" s="51" t="s">
        <v>1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1"/>
      <c r="AB3" s="7"/>
      <c r="AC3" s="5"/>
    </row>
    <row r="4" spans="2:29" ht="0" hidden="1" customHeight="1" x14ac:dyDescent="0.2">
      <c r="B4" s="6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7"/>
      <c r="AC4" s="5"/>
    </row>
    <row r="5" spans="2:29" ht="3" customHeight="1" x14ac:dyDescent="0.2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10"/>
      <c r="AC5" s="5"/>
    </row>
    <row r="6" spans="2:29" ht="2.75" customHeight="1" x14ac:dyDescent="0.2">
      <c r="B6" s="1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2:29" ht="0" hidden="1" customHeight="1" x14ac:dyDescent="0.2"/>
    <row r="8" spans="2:29" ht="14.25" customHeight="1" x14ac:dyDescent="0.2"/>
    <row r="9" spans="2:29" ht="2.75" customHeight="1" x14ac:dyDescent="0.2"/>
    <row r="10" spans="2:29" ht="0" hidden="1" customHeight="1" x14ac:dyDescent="0.2"/>
    <row r="11" spans="2:29" ht="17.25" customHeight="1" x14ac:dyDescent="0.2">
      <c r="B11" s="52" t="s">
        <v>2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2:29" ht="3" customHeight="1" x14ac:dyDescent="0.2"/>
    <row r="13" spans="2:29" ht="11.5" customHeight="1" x14ac:dyDescent="0.2">
      <c r="B13" s="53" t="s">
        <v>3</v>
      </c>
      <c r="C13" s="38"/>
      <c r="D13" s="38"/>
      <c r="E13" s="38"/>
      <c r="F13" s="54" t="s">
        <v>4</v>
      </c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53" t="s">
        <v>5</v>
      </c>
      <c r="W13" s="38"/>
      <c r="X13" s="38"/>
      <c r="Y13" s="38"/>
      <c r="Z13" s="53" t="s">
        <v>741</v>
      </c>
      <c r="AA13" s="38"/>
      <c r="AB13" s="38"/>
      <c r="AC13" s="38"/>
    </row>
    <row r="14" spans="2:29" ht="11.5" customHeight="1" x14ac:dyDescent="0.2">
      <c r="B14" s="44" t="s">
        <v>6</v>
      </c>
      <c r="C14" s="24"/>
      <c r="D14" s="24"/>
      <c r="E14" s="24"/>
      <c r="F14" s="45" t="s">
        <v>7</v>
      </c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55" t="s">
        <v>8</v>
      </c>
      <c r="W14" s="24"/>
      <c r="X14" s="24"/>
      <c r="Y14" s="24"/>
      <c r="Z14" s="55" t="s">
        <v>8</v>
      </c>
      <c r="AA14" s="24"/>
      <c r="AB14" s="24"/>
      <c r="AC14" s="24"/>
    </row>
    <row r="15" spans="2:29" ht="11.25" customHeight="1" x14ac:dyDescent="0.2">
      <c r="B15" s="33" t="s">
        <v>9</v>
      </c>
      <c r="C15" s="24"/>
      <c r="D15" s="24"/>
      <c r="E15" s="24"/>
      <c r="F15" s="34" t="s">
        <v>10</v>
      </c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35">
        <f>SUM('Položky všech ceníků'!G136:P136)</f>
        <v>0</v>
      </c>
      <c r="W15" s="36"/>
      <c r="X15" s="36"/>
      <c r="Y15" s="36"/>
      <c r="Z15" s="35">
        <f>SUM(V15)</f>
        <v>0</v>
      </c>
      <c r="AA15" s="36"/>
      <c r="AB15" s="36"/>
      <c r="AC15" s="36"/>
    </row>
    <row r="16" spans="2:29" ht="11.5" customHeight="1" x14ac:dyDescent="0.2">
      <c r="B16" s="33" t="s">
        <v>11</v>
      </c>
      <c r="C16" s="24"/>
      <c r="D16" s="24"/>
      <c r="E16" s="24"/>
      <c r="F16" s="34" t="s">
        <v>12</v>
      </c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35">
        <f>PRODUCT(V15,0.14)</f>
        <v>0</v>
      </c>
      <c r="W16" s="36"/>
      <c r="X16" s="36"/>
      <c r="Y16" s="36"/>
      <c r="Z16" s="35">
        <f t="shared" ref="Z16:Z31" si="0">SUM(V16)</f>
        <v>0</v>
      </c>
      <c r="AA16" s="36"/>
      <c r="AB16" s="36"/>
      <c r="AC16" s="36"/>
    </row>
    <row r="17" spans="2:29" ht="11.5" customHeight="1" x14ac:dyDescent="0.2">
      <c r="B17" s="33" t="s">
        <v>13</v>
      </c>
      <c r="C17" s="24"/>
      <c r="D17" s="24"/>
      <c r="E17" s="24"/>
      <c r="F17" s="34" t="s">
        <v>14</v>
      </c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35">
        <f>SUM('Položky všech ceníků'!L206:Z206)</f>
        <v>0</v>
      </c>
      <c r="W17" s="36"/>
      <c r="X17" s="36"/>
      <c r="Y17" s="36"/>
      <c r="Z17" s="35">
        <f t="shared" si="0"/>
        <v>0</v>
      </c>
      <c r="AA17" s="36"/>
      <c r="AB17" s="36"/>
      <c r="AC17" s="36"/>
    </row>
    <row r="18" spans="2:29" ht="11.5" customHeight="1" x14ac:dyDescent="0.2">
      <c r="B18" s="33" t="s">
        <v>15</v>
      </c>
      <c r="C18" s="24"/>
      <c r="D18" s="24"/>
      <c r="E18" s="24"/>
      <c r="F18" s="34" t="s">
        <v>16</v>
      </c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35">
        <f>PRODUCT(V17,0.1)</f>
        <v>0</v>
      </c>
      <c r="W18" s="36"/>
      <c r="X18" s="36"/>
      <c r="Y18" s="36"/>
      <c r="Z18" s="35">
        <f t="shared" si="0"/>
        <v>0</v>
      </c>
      <c r="AA18" s="36"/>
      <c r="AB18" s="36"/>
      <c r="AC18" s="36"/>
    </row>
    <row r="19" spans="2:29" ht="11.25" customHeight="1" x14ac:dyDescent="0.2">
      <c r="B19" s="33" t="s">
        <v>17</v>
      </c>
      <c r="C19" s="24"/>
      <c r="D19" s="24"/>
      <c r="E19" s="24"/>
      <c r="F19" s="34" t="s">
        <v>18</v>
      </c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35">
        <f>SUM('Položky všech ceníků'!L602:AA602)</f>
        <v>0</v>
      </c>
      <c r="W19" s="36"/>
      <c r="X19" s="36"/>
      <c r="Y19" s="36"/>
      <c r="Z19" s="35">
        <f t="shared" si="0"/>
        <v>0</v>
      </c>
      <c r="AA19" s="36"/>
      <c r="AB19" s="36"/>
      <c r="AC19" s="36"/>
    </row>
    <row r="20" spans="2:29" ht="11.5" customHeight="1" x14ac:dyDescent="0.2">
      <c r="B20" s="33" t="s">
        <v>19</v>
      </c>
      <c r="C20" s="24"/>
      <c r="D20" s="24"/>
      <c r="E20" s="24"/>
      <c r="F20" s="34" t="s">
        <v>20</v>
      </c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35">
        <f>PRODUCT(V19,0.05)</f>
        <v>0</v>
      </c>
      <c r="W20" s="36"/>
      <c r="X20" s="36"/>
      <c r="Y20" s="36"/>
      <c r="Z20" s="35">
        <f t="shared" si="0"/>
        <v>0</v>
      </c>
      <c r="AA20" s="36"/>
      <c r="AB20" s="36"/>
      <c r="AC20" s="36"/>
    </row>
    <row r="21" spans="2:29" ht="11.5" customHeight="1" x14ac:dyDescent="0.2">
      <c r="B21" s="33" t="s">
        <v>21</v>
      </c>
      <c r="C21" s="24"/>
      <c r="D21" s="24"/>
      <c r="E21" s="24"/>
      <c r="F21" s="34" t="s">
        <v>22</v>
      </c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42">
        <v>0</v>
      </c>
      <c r="W21" s="43"/>
      <c r="X21" s="43"/>
      <c r="Y21" s="43"/>
      <c r="Z21" s="35">
        <f t="shared" si="0"/>
        <v>0</v>
      </c>
      <c r="AA21" s="36"/>
      <c r="AB21" s="36"/>
      <c r="AC21" s="36"/>
    </row>
    <row r="22" spans="2:29" ht="11.5" customHeight="1" x14ac:dyDescent="0.2">
      <c r="B22" s="33" t="s">
        <v>23</v>
      </c>
      <c r="C22" s="24"/>
      <c r="D22" s="24"/>
      <c r="E22" s="24"/>
      <c r="F22" s="34" t="s">
        <v>24</v>
      </c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42">
        <v>0</v>
      </c>
      <c r="W22" s="43"/>
      <c r="X22" s="43"/>
      <c r="Y22" s="43"/>
      <c r="Z22" s="35">
        <f t="shared" si="0"/>
        <v>0</v>
      </c>
      <c r="AA22" s="36"/>
      <c r="AB22" s="36"/>
      <c r="AC22" s="36"/>
    </row>
    <row r="23" spans="2:29" ht="11.25" customHeight="1" x14ac:dyDescent="0.2">
      <c r="B23" s="33" t="s">
        <v>25</v>
      </c>
      <c r="C23" s="24"/>
      <c r="D23" s="24"/>
      <c r="E23" s="24"/>
      <c r="F23" s="34" t="s">
        <v>26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42">
        <v>0</v>
      </c>
      <c r="W23" s="43"/>
      <c r="X23" s="43"/>
      <c r="Y23" s="43"/>
      <c r="Z23" s="35">
        <f t="shared" si="0"/>
        <v>0</v>
      </c>
      <c r="AA23" s="36"/>
      <c r="AB23" s="36"/>
      <c r="AC23" s="36"/>
    </row>
    <row r="24" spans="2:29" ht="11.5" customHeight="1" x14ac:dyDescent="0.2">
      <c r="B24" s="33" t="s">
        <v>27</v>
      </c>
      <c r="C24" s="24"/>
      <c r="D24" s="24"/>
      <c r="E24" s="24"/>
      <c r="F24" s="34" t="s">
        <v>28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42">
        <v>0</v>
      </c>
      <c r="W24" s="43"/>
      <c r="X24" s="43"/>
      <c r="Y24" s="43"/>
      <c r="Z24" s="35">
        <f t="shared" si="0"/>
        <v>0</v>
      </c>
      <c r="AA24" s="36"/>
      <c r="AB24" s="36"/>
      <c r="AC24" s="36"/>
    </row>
    <row r="25" spans="2:29" ht="11.5" customHeight="1" x14ac:dyDescent="0.2">
      <c r="B25" s="33" t="s">
        <v>29</v>
      </c>
      <c r="C25" s="24"/>
      <c r="D25" s="24"/>
      <c r="E25" s="24"/>
      <c r="F25" s="34" t="s">
        <v>30</v>
      </c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42">
        <v>0</v>
      </c>
      <c r="W25" s="43"/>
      <c r="X25" s="43"/>
      <c r="Y25" s="43"/>
      <c r="Z25" s="35">
        <f t="shared" si="0"/>
        <v>0</v>
      </c>
      <c r="AA25" s="36"/>
      <c r="AB25" s="36"/>
      <c r="AC25" s="36"/>
    </row>
    <row r="26" spans="2:29" ht="11.5" customHeight="1" x14ac:dyDescent="0.2">
      <c r="B26" s="33" t="s">
        <v>31</v>
      </c>
      <c r="C26" s="24"/>
      <c r="D26" s="24"/>
      <c r="E26" s="24"/>
      <c r="F26" s="34" t="s">
        <v>32</v>
      </c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42">
        <v>0</v>
      </c>
      <c r="W26" s="43"/>
      <c r="X26" s="43"/>
      <c r="Y26" s="43"/>
      <c r="Z26" s="35">
        <f t="shared" si="0"/>
        <v>0</v>
      </c>
      <c r="AA26" s="36"/>
      <c r="AB26" s="36"/>
      <c r="AC26" s="36"/>
    </row>
    <row r="27" spans="2:29" ht="11.5" customHeight="1" x14ac:dyDescent="0.2">
      <c r="B27" s="33" t="s">
        <v>33</v>
      </c>
      <c r="C27" s="24"/>
      <c r="D27" s="24"/>
      <c r="E27" s="24"/>
      <c r="F27" s="34" t="s">
        <v>34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42">
        <v>0</v>
      </c>
      <c r="W27" s="43"/>
      <c r="X27" s="43"/>
      <c r="Y27" s="43"/>
      <c r="Z27" s="35">
        <f t="shared" si="0"/>
        <v>0</v>
      </c>
      <c r="AA27" s="36"/>
      <c r="AB27" s="36"/>
      <c r="AC27" s="36"/>
    </row>
    <row r="28" spans="2:29" ht="11.25" customHeight="1" x14ac:dyDescent="0.2">
      <c r="B28" s="33" t="s">
        <v>35</v>
      </c>
      <c r="C28" s="24"/>
      <c r="D28" s="24"/>
      <c r="E28" s="24"/>
      <c r="F28" s="34" t="s">
        <v>36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42">
        <v>0</v>
      </c>
      <c r="W28" s="43"/>
      <c r="X28" s="43"/>
      <c r="Y28" s="43"/>
      <c r="Z28" s="35">
        <f t="shared" si="0"/>
        <v>0</v>
      </c>
      <c r="AA28" s="36"/>
      <c r="AB28" s="36"/>
      <c r="AC28" s="36"/>
    </row>
    <row r="29" spans="2:29" ht="11.5" customHeight="1" x14ac:dyDescent="0.2">
      <c r="B29" s="33" t="s">
        <v>37</v>
      </c>
      <c r="C29" s="24"/>
      <c r="D29" s="24"/>
      <c r="E29" s="24"/>
      <c r="F29" s="34" t="s">
        <v>38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42">
        <v>0</v>
      </c>
      <c r="W29" s="43"/>
      <c r="X29" s="43"/>
      <c r="Y29" s="43"/>
      <c r="Z29" s="35">
        <f t="shared" si="0"/>
        <v>0</v>
      </c>
      <c r="AA29" s="36"/>
      <c r="AB29" s="36"/>
      <c r="AC29" s="36"/>
    </row>
    <row r="30" spans="2:29" ht="11.5" customHeight="1" x14ac:dyDescent="0.2">
      <c r="B30" s="33" t="s">
        <v>39</v>
      </c>
      <c r="C30" s="24"/>
      <c r="D30" s="24"/>
      <c r="E30" s="24"/>
      <c r="F30" s="34" t="s">
        <v>40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42">
        <v>0</v>
      </c>
      <c r="W30" s="43"/>
      <c r="X30" s="43"/>
      <c r="Y30" s="43"/>
      <c r="Z30" s="35">
        <f t="shared" si="0"/>
        <v>0</v>
      </c>
      <c r="AA30" s="36"/>
      <c r="AB30" s="36"/>
      <c r="AC30" s="36"/>
    </row>
    <row r="31" spans="2:29" ht="11.5" customHeight="1" x14ac:dyDescent="0.2">
      <c r="B31" s="33" t="s">
        <v>41</v>
      </c>
      <c r="C31" s="24"/>
      <c r="D31" s="24"/>
      <c r="E31" s="24"/>
      <c r="F31" s="34" t="s">
        <v>42</v>
      </c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42">
        <v>0</v>
      </c>
      <c r="W31" s="43"/>
      <c r="X31" s="43"/>
      <c r="Y31" s="43"/>
      <c r="Z31" s="35">
        <f t="shared" si="0"/>
        <v>0</v>
      </c>
      <c r="AA31" s="36"/>
      <c r="AB31" s="36"/>
      <c r="AC31" s="36"/>
    </row>
    <row r="32" spans="2:29" ht="11.25" customHeight="1" x14ac:dyDescent="0.2">
      <c r="B32" s="44" t="s">
        <v>8</v>
      </c>
      <c r="C32" s="24"/>
      <c r="D32" s="24"/>
      <c r="E32" s="24"/>
      <c r="F32" s="45" t="s">
        <v>43</v>
      </c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46">
        <f>SUM(V15:Y31)</f>
        <v>0</v>
      </c>
      <c r="W32" s="36"/>
      <c r="X32" s="36"/>
      <c r="Y32" s="36"/>
      <c r="Z32" s="47">
        <f t="shared" ref="Z32" si="1">SUM(V32)</f>
        <v>0</v>
      </c>
      <c r="AA32" s="48"/>
      <c r="AB32" s="48"/>
      <c r="AC32" s="48"/>
    </row>
    <row r="33" spans="2:29" ht="11.5" customHeight="1" x14ac:dyDescent="0.2">
      <c r="B33" s="33" t="s">
        <v>8</v>
      </c>
      <c r="C33" s="24"/>
      <c r="D33" s="24"/>
      <c r="E33" s="24"/>
      <c r="F33" s="34" t="s">
        <v>8</v>
      </c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35" t="s">
        <v>8</v>
      </c>
      <c r="W33" s="36"/>
      <c r="X33" s="36"/>
      <c r="Y33" s="36"/>
      <c r="Z33" s="35" t="s">
        <v>8</v>
      </c>
      <c r="AA33" s="36"/>
      <c r="AB33" s="36"/>
      <c r="AC33" s="36"/>
    </row>
    <row r="34" spans="2:29" ht="11.5" customHeight="1" x14ac:dyDescent="0.2">
      <c r="B34" s="44" t="s">
        <v>44</v>
      </c>
      <c r="C34" s="24"/>
      <c r="D34" s="24"/>
      <c r="E34" s="24"/>
      <c r="F34" s="45" t="s">
        <v>45</v>
      </c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46" t="s">
        <v>8</v>
      </c>
      <c r="W34" s="36"/>
      <c r="X34" s="36"/>
      <c r="Y34" s="36"/>
      <c r="Z34" s="46" t="s">
        <v>8</v>
      </c>
      <c r="AA34" s="36"/>
      <c r="AB34" s="36"/>
      <c r="AC34" s="36"/>
    </row>
    <row r="35" spans="2:29" ht="11.5" customHeight="1" x14ac:dyDescent="0.2">
      <c r="B35" s="33" t="s">
        <v>46</v>
      </c>
      <c r="C35" s="24"/>
      <c r="D35" s="24"/>
      <c r="E35" s="24"/>
      <c r="F35" s="34" t="s">
        <v>47</v>
      </c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42">
        <v>0</v>
      </c>
      <c r="W35" s="43"/>
      <c r="X35" s="43"/>
      <c r="Y35" s="43"/>
      <c r="Z35" s="35">
        <f t="shared" ref="Z35" si="2">SUM(V35)</f>
        <v>0</v>
      </c>
      <c r="AA35" s="36"/>
      <c r="AB35" s="36"/>
      <c r="AC35" s="36"/>
    </row>
    <row r="36" spans="2:29" ht="11.5" customHeight="1" x14ac:dyDescent="0.2">
      <c r="B36" s="44" t="s">
        <v>8</v>
      </c>
      <c r="C36" s="24"/>
      <c r="D36" s="24"/>
      <c r="E36" s="24"/>
      <c r="F36" s="45" t="s">
        <v>48</v>
      </c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46">
        <f>SUM(V35)</f>
        <v>0</v>
      </c>
      <c r="W36" s="36"/>
      <c r="X36" s="36"/>
      <c r="Y36" s="36"/>
      <c r="Z36" s="47">
        <f t="shared" ref="Z36" si="3">SUM(V36)</f>
        <v>0</v>
      </c>
      <c r="AA36" s="48"/>
      <c r="AB36" s="48"/>
      <c r="AC36" s="48"/>
    </row>
    <row r="37" spans="2:29" ht="11.25" customHeight="1" x14ac:dyDescent="0.2">
      <c r="B37" s="33" t="s">
        <v>8</v>
      </c>
      <c r="C37" s="24"/>
      <c r="D37" s="24"/>
      <c r="E37" s="24"/>
      <c r="F37" s="34" t="s">
        <v>8</v>
      </c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35" t="s">
        <v>8</v>
      </c>
      <c r="W37" s="36"/>
      <c r="X37" s="36"/>
      <c r="Y37" s="36"/>
      <c r="Z37" s="35" t="s">
        <v>8</v>
      </c>
      <c r="AA37" s="36"/>
      <c r="AB37" s="36"/>
      <c r="AC37" s="36"/>
    </row>
    <row r="38" spans="2:29" ht="11.5" customHeight="1" x14ac:dyDescent="0.2">
      <c r="B38" s="37" t="s">
        <v>49</v>
      </c>
      <c r="C38" s="38"/>
      <c r="D38" s="38"/>
      <c r="E38" s="38"/>
      <c r="F38" s="39" t="s">
        <v>50</v>
      </c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40">
        <f>SUM(V15:Y31,V35)</f>
        <v>0</v>
      </c>
      <c r="W38" s="41"/>
      <c r="X38" s="41"/>
      <c r="Y38" s="41"/>
      <c r="Z38" s="40">
        <f>SUM(V38)</f>
        <v>0</v>
      </c>
      <c r="AA38" s="40"/>
      <c r="AB38" s="40"/>
      <c r="AC38" s="40"/>
    </row>
    <row r="39" spans="2:29" ht="14.25" customHeight="1" x14ac:dyDescent="0.2"/>
    <row r="40" spans="2:29" x14ac:dyDescent="0.2">
      <c r="B40" s="25" t="s">
        <v>8</v>
      </c>
      <c r="C40" s="26"/>
      <c r="D40" s="26"/>
      <c r="E40" s="26"/>
      <c r="F40" s="26"/>
      <c r="G40" s="26"/>
      <c r="I40" s="27" t="s">
        <v>5</v>
      </c>
      <c r="J40" s="26"/>
      <c r="K40" s="26"/>
      <c r="L40" s="26"/>
      <c r="M40" s="26"/>
      <c r="N40" s="26"/>
      <c r="O40" s="26"/>
      <c r="P40" s="26"/>
      <c r="R40" s="12" t="s">
        <v>51</v>
      </c>
      <c r="T40" s="12" t="s">
        <v>52</v>
      </c>
    </row>
    <row r="41" spans="2:29" x14ac:dyDescent="0.2">
      <c r="B41" s="27" t="s">
        <v>740</v>
      </c>
      <c r="C41" s="26"/>
      <c r="D41" s="26"/>
      <c r="E41" s="26"/>
      <c r="F41" s="26"/>
      <c r="G41" s="26"/>
      <c r="H41" s="11"/>
      <c r="I41" s="28">
        <f>SUM(V38)</f>
        <v>0</v>
      </c>
      <c r="J41" s="29"/>
      <c r="K41" s="29"/>
      <c r="L41" s="29"/>
      <c r="M41" s="29"/>
      <c r="N41" s="29"/>
      <c r="O41" s="29"/>
      <c r="P41" s="29"/>
      <c r="Q41" s="11"/>
      <c r="R41" s="19">
        <f>PRODUCT(I41,0.12)</f>
        <v>0</v>
      </c>
      <c r="S41" s="11"/>
      <c r="T41" s="19">
        <f>SUM(R41:S41,I41)</f>
        <v>0</v>
      </c>
    </row>
    <row r="42" spans="2:29" ht="0" hidden="1" customHeight="1" x14ac:dyDescent="0.2"/>
    <row r="43" spans="2:29" ht="3" customHeight="1" x14ac:dyDescent="0.2"/>
    <row r="44" spans="2:29" x14ac:dyDescent="0.2">
      <c r="B44" s="30" t="s">
        <v>53</v>
      </c>
      <c r="C44" s="24"/>
      <c r="D44" s="24"/>
      <c r="E44" s="24"/>
      <c r="F44" s="24"/>
      <c r="G44" s="24"/>
      <c r="I44" s="31">
        <f>SUM(V38)</f>
        <v>0</v>
      </c>
      <c r="J44" s="32"/>
      <c r="K44" s="32"/>
      <c r="L44" s="32"/>
      <c r="M44" s="32"/>
      <c r="N44" s="32"/>
      <c r="O44" s="32"/>
      <c r="P44" s="32"/>
      <c r="R44" s="20">
        <f>PRODUCT(I44,0.12)</f>
        <v>0</v>
      </c>
      <c r="T44" s="20">
        <f>SUM(R44:S44,I44)</f>
        <v>0</v>
      </c>
    </row>
    <row r="45" spans="2:29" ht="21.5" customHeight="1" x14ac:dyDescent="0.2"/>
    <row r="46" spans="2:29" ht="75" customHeight="1" x14ac:dyDescent="0.2">
      <c r="B46" s="23" t="s">
        <v>54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2:29" ht="11.5" customHeight="1" x14ac:dyDescent="0.2"/>
  </sheetData>
  <mergeCells count="114">
    <mergeCell ref="E3:L3"/>
    <mergeCell ref="M3:Z3"/>
    <mergeCell ref="B11:AC11"/>
    <mergeCell ref="B15:E15"/>
    <mergeCell ref="F15:U15"/>
    <mergeCell ref="V15:Y15"/>
    <mergeCell ref="Z15:AC15"/>
    <mergeCell ref="B16:E16"/>
    <mergeCell ref="F16:U16"/>
    <mergeCell ref="V16:Y16"/>
    <mergeCell ref="Z16:AC16"/>
    <mergeCell ref="B13:E13"/>
    <mergeCell ref="F13:U13"/>
    <mergeCell ref="V13:Y13"/>
    <mergeCell ref="Z13:AC13"/>
    <mergeCell ref="B14:E14"/>
    <mergeCell ref="F14:U14"/>
    <mergeCell ref="V14:Y14"/>
    <mergeCell ref="Z14:AC14"/>
    <mergeCell ref="B19:E19"/>
    <mergeCell ref="F19:U19"/>
    <mergeCell ref="V19:Y19"/>
    <mergeCell ref="Z19:AC19"/>
    <mergeCell ref="B20:E20"/>
    <mergeCell ref="F20:U20"/>
    <mergeCell ref="V20:Y20"/>
    <mergeCell ref="Z20:AC20"/>
    <mergeCell ref="B17:E17"/>
    <mergeCell ref="F17:U17"/>
    <mergeCell ref="V17:Y17"/>
    <mergeCell ref="Z17:AC17"/>
    <mergeCell ref="B18:E18"/>
    <mergeCell ref="F18:U18"/>
    <mergeCell ref="V18:Y18"/>
    <mergeCell ref="Z18:AC18"/>
    <mergeCell ref="B23:E23"/>
    <mergeCell ref="F23:U23"/>
    <mergeCell ref="V23:Y23"/>
    <mergeCell ref="Z23:AC23"/>
    <mergeCell ref="B24:E24"/>
    <mergeCell ref="F24:U24"/>
    <mergeCell ref="V24:Y24"/>
    <mergeCell ref="Z24:AC24"/>
    <mergeCell ref="B21:E21"/>
    <mergeCell ref="F21:U21"/>
    <mergeCell ref="V21:Y21"/>
    <mergeCell ref="Z21:AC21"/>
    <mergeCell ref="B22:E22"/>
    <mergeCell ref="F22:U22"/>
    <mergeCell ref="V22:Y22"/>
    <mergeCell ref="Z22:AC22"/>
    <mergeCell ref="B27:E27"/>
    <mergeCell ref="F27:U27"/>
    <mergeCell ref="V27:Y27"/>
    <mergeCell ref="Z27:AC27"/>
    <mergeCell ref="B28:E28"/>
    <mergeCell ref="F28:U28"/>
    <mergeCell ref="V28:Y28"/>
    <mergeCell ref="Z28:AC28"/>
    <mergeCell ref="B25:E25"/>
    <mergeCell ref="F25:U25"/>
    <mergeCell ref="V25:Y25"/>
    <mergeCell ref="Z25:AC25"/>
    <mergeCell ref="B26:E26"/>
    <mergeCell ref="F26:U26"/>
    <mergeCell ref="V26:Y26"/>
    <mergeCell ref="Z26:AC26"/>
    <mergeCell ref="B31:E31"/>
    <mergeCell ref="F31:U31"/>
    <mergeCell ref="V31:Y31"/>
    <mergeCell ref="Z31:AC31"/>
    <mergeCell ref="B32:E32"/>
    <mergeCell ref="F32:U32"/>
    <mergeCell ref="V32:Y32"/>
    <mergeCell ref="Z32:AC32"/>
    <mergeCell ref="B29:E29"/>
    <mergeCell ref="F29:U29"/>
    <mergeCell ref="V29:Y29"/>
    <mergeCell ref="Z29:AC29"/>
    <mergeCell ref="B30:E30"/>
    <mergeCell ref="F30:U30"/>
    <mergeCell ref="V30:Y30"/>
    <mergeCell ref="Z30:AC30"/>
    <mergeCell ref="B35:E35"/>
    <mergeCell ref="F35:U35"/>
    <mergeCell ref="V35:Y35"/>
    <mergeCell ref="Z35:AC35"/>
    <mergeCell ref="B36:E36"/>
    <mergeCell ref="F36:U36"/>
    <mergeCell ref="V36:Y36"/>
    <mergeCell ref="Z36:AC36"/>
    <mergeCell ref="B33:E33"/>
    <mergeCell ref="F33:U33"/>
    <mergeCell ref="V33:Y33"/>
    <mergeCell ref="Z33:AC33"/>
    <mergeCell ref="B34:E34"/>
    <mergeCell ref="F34:U34"/>
    <mergeCell ref="V34:Y34"/>
    <mergeCell ref="Z34:AC34"/>
    <mergeCell ref="B46:AC46"/>
    <mergeCell ref="B40:G40"/>
    <mergeCell ref="I40:P40"/>
    <mergeCell ref="B41:G41"/>
    <mergeCell ref="I41:P41"/>
    <mergeCell ref="B44:G44"/>
    <mergeCell ref="I44:P44"/>
    <mergeCell ref="B37:E37"/>
    <mergeCell ref="F37:U37"/>
    <mergeCell ref="V37:Y37"/>
    <mergeCell ref="Z37:AC37"/>
    <mergeCell ref="B38:E38"/>
    <mergeCell ref="F38:U38"/>
    <mergeCell ref="V38:Y38"/>
    <mergeCell ref="Z38:AC38"/>
  </mergeCells>
  <pageMargins left="0.59055118110236227" right="0.39370078740157483" top="0.39370078740157483" bottom="0.39370078740157483" header="0" footer="0.19685039370078741"/>
  <pageSetup paperSize="9" scale="90" orientation="portrait" horizontalDpi="300" verticalDpi="300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T610"/>
  <sheetViews>
    <sheetView showGridLines="0" zoomScale="110" workbookViewId="0">
      <selection activeCell="B602" sqref="B602:J602"/>
    </sheetView>
  </sheetViews>
  <sheetFormatPr baseColWidth="10" defaultColWidth="8.83203125" defaultRowHeight="15" x14ac:dyDescent="0.2"/>
  <cols>
    <col min="1" max="1" width="0.5" customWidth="1"/>
    <col min="2" max="2" width="1.6640625" customWidth="1"/>
    <col min="3" max="3" width="4.33203125" customWidth="1"/>
    <col min="4" max="4" width="0.5" customWidth="1"/>
    <col min="5" max="5" width="1.33203125" customWidth="1"/>
    <col min="6" max="6" width="0" hidden="1" customWidth="1"/>
    <col min="7" max="7" width="3.83203125" customWidth="1"/>
    <col min="8" max="8" width="3.1640625" customWidth="1"/>
    <col min="9" max="10" width="0.1640625" customWidth="1"/>
    <col min="11" max="11" width="0" hidden="1" customWidth="1"/>
    <col min="12" max="12" width="1.6640625" customWidth="1"/>
    <col min="13" max="13" width="0.83203125" customWidth="1"/>
    <col min="14" max="14" width="0" hidden="1" customWidth="1"/>
    <col min="15" max="15" width="0.33203125" customWidth="1"/>
    <col min="16" max="16" width="1.1640625" customWidth="1"/>
    <col min="17" max="17" width="0" hidden="1" customWidth="1"/>
    <col min="18" max="18" width="0.1640625" customWidth="1"/>
    <col min="19" max="19" width="0" hidden="1" customWidth="1"/>
    <col min="20" max="20" width="5" customWidth="1"/>
    <col min="21" max="21" width="1.83203125" customWidth="1"/>
    <col min="22" max="22" width="1.33203125" customWidth="1"/>
    <col min="23" max="23" width="0" hidden="1" customWidth="1"/>
    <col min="24" max="24" width="2.83203125" customWidth="1"/>
    <col min="25" max="25" width="0" hidden="1" customWidth="1"/>
    <col min="26" max="26" width="0.6640625" customWidth="1"/>
    <col min="27" max="27" width="1" customWidth="1"/>
    <col min="28" max="28" width="0" hidden="1" customWidth="1"/>
    <col min="29" max="29" width="7.1640625" customWidth="1"/>
    <col min="30" max="30" width="12.33203125" customWidth="1"/>
    <col min="31" max="31" width="0.5" customWidth="1"/>
    <col min="32" max="32" width="7.6640625" customWidth="1"/>
    <col min="33" max="33" width="6.1640625" customWidth="1"/>
    <col min="34" max="34" width="8.33203125" customWidth="1"/>
    <col min="35" max="35" width="0.6640625" customWidth="1"/>
    <col min="36" max="36" width="1.1640625" customWidth="1"/>
    <col min="37" max="37" width="4.1640625" customWidth="1"/>
    <col min="38" max="38" width="3" customWidth="1"/>
    <col min="39" max="39" width="0.83203125" customWidth="1"/>
    <col min="40" max="40" width="1.5" customWidth="1"/>
    <col min="41" max="41" width="4.6640625" customWidth="1"/>
    <col min="42" max="42" width="0.83203125" customWidth="1"/>
    <col min="43" max="43" width="10.83203125" customWidth="1"/>
    <col min="44" max="44" width="0.5" customWidth="1"/>
  </cols>
  <sheetData>
    <row r="1" spans="2:46" ht="10.5" customHeight="1" x14ac:dyDescent="0.2"/>
    <row r="2" spans="2:46" ht="17.25" customHeight="1" x14ac:dyDescent="0.2">
      <c r="B2" s="52" t="s">
        <v>55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 spans="2:46" ht="3" customHeight="1" x14ac:dyDescent="0.2"/>
    <row r="4" spans="2:46" ht="11.5" customHeight="1" x14ac:dyDescent="0.2">
      <c r="B4" s="69" t="s">
        <v>56</v>
      </c>
      <c r="C4" s="64"/>
      <c r="D4" s="64"/>
      <c r="E4" s="70" t="s">
        <v>57</v>
      </c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70" t="s">
        <v>4</v>
      </c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9" t="s">
        <v>58</v>
      </c>
      <c r="AH4" s="64"/>
      <c r="AI4" s="64"/>
      <c r="AJ4" s="69" t="s">
        <v>59</v>
      </c>
      <c r="AK4" s="64"/>
      <c r="AL4" s="64"/>
      <c r="AM4" s="64"/>
      <c r="AN4" s="70" t="s">
        <v>60</v>
      </c>
      <c r="AO4" s="64"/>
      <c r="AP4" s="69" t="s">
        <v>61</v>
      </c>
      <c r="AQ4" s="64"/>
    </row>
    <row r="5" spans="2:46" ht="11.5" customHeight="1" x14ac:dyDescent="0.2">
      <c r="B5" s="33">
        <v>1</v>
      </c>
      <c r="C5" s="24"/>
      <c r="D5" s="24"/>
      <c r="E5" s="34" t="s">
        <v>62</v>
      </c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34" t="s">
        <v>63</v>
      </c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60">
        <v>0</v>
      </c>
      <c r="AH5" s="61"/>
      <c r="AI5" s="61"/>
      <c r="AJ5" s="35">
        <v>200</v>
      </c>
      <c r="AK5" s="36"/>
      <c r="AL5" s="36"/>
      <c r="AM5" s="36"/>
      <c r="AN5" s="34" t="s">
        <v>64</v>
      </c>
      <c r="AO5" s="24"/>
      <c r="AP5" s="71">
        <f>PRODUCT(AG5,AJ5)</f>
        <v>0</v>
      </c>
      <c r="AQ5" s="24"/>
      <c r="AT5" s="15"/>
    </row>
    <row r="6" spans="2:46" ht="11.25" customHeight="1" x14ac:dyDescent="0.2">
      <c r="B6" s="33">
        <v>2</v>
      </c>
      <c r="C6" s="24"/>
      <c r="D6" s="24"/>
      <c r="E6" s="34" t="s">
        <v>65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34" t="s">
        <v>66</v>
      </c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60">
        <v>0</v>
      </c>
      <c r="AH6" s="61"/>
      <c r="AI6" s="61"/>
      <c r="AJ6" s="35">
        <v>300</v>
      </c>
      <c r="AK6" s="36"/>
      <c r="AL6" s="36"/>
      <c r="AM6" s="36"/>
      <c r="AN6" s="34" t="s">
        <v>64</v>
      </c>
      <c r="AO6" s="24"/>
      <c r="AP6" s="71">
        <f t="shared" ref="AP6:AP69" si="0">PRODUCT(AG6,AJ6)</f>
        <v>0</v>
      </c>
      <c r="AQ6" s="24"/>
      <c r="AT6" s="15"/>
    </row>
    <row r="7" spans="2:46" ht="11.5" customHeight="1" x14ac:dyDescent="0.2">
      <c r="B7" s="33">
        <v>3</v>
      </c>
      <c r="C7" s="24"/>
      <c r="D7" s="24"/>
      <c r="E7" s="34" t="s">
        <v>67</v>
      </c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34" t="s">
        <v>68</v>
      </c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60">
        <v>0</v>
      </c>
      <c r="AH7" s="61"/>
      <c r="AI7" s="61"/>
      <c r="AJ7" s="35">
        <v>100</v>
      </c>
      <c r="AK7" s="36"/>
      <c r="AL7" s="36"/>
      <c r="AM7" s="36"/>
      <c r="AN7" s="34" t="s">
        <v>64</v>
      </c>
      <c r="AO7" s="24"/>
      <c r="AP7" s="71">
        <f t="shared" si="0"/>
        <v>0</v>
      </c>
      <c r="AQ7" s="24"/>
      <c r="AT7" s="15"/>
    </row>
    <row r="8" spans="2:46" ht="11.5" customHeight="1" x14ac:dyDescent="0.2">
      <c r="B8" s="33">
        <v>4</v>
      </c>
      <c r="C8" s="24"/>
      <c r="D8" s="24"/>
      <c r="E8" s="34" t="s">
        <v>69</v>
      </c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34" t="s">
        <v>70</v>
      </c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60">
        <v>0</v>
      </c>
      <c r="AH8" s="61"/>
      <c r="AI8" s="61"/>
      <c r="AJ8" s="35">
        <v>100</v>
      </c>
      <c r="AK8" s="36"/>
      <c r="AL8" s="36"/>
      <c r="AM8" s="36"/>
      <c r="AN8" s="34" t="s">
        <v>64</v>
      </c>
      <c r="AO8" s="24"/>
      <c r="AP8" s="71">
        <f t="shared" si="0"/>
        <v>0</v>
      </c>
      <c r="AQ8" s="24"/>
      <c r="AT8" s="15"/>
    </row>
    <row r="9" spans="2:46" ht="11.5" customHeight="1" x14ac:dyDescent="0.2">
      <c r="B9" s="33">
        <v>5</v>
      </c>
      <c r="C9" s="24"/>
      <c r="D9" s="24"/>
      <c r="E9" s="34" t="s">
        <v>71</v>
      </c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34" t="s">
        <v>72</v>
      </c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60">
        <v>0</v>
      </c>
      <c r="AH9" s="61"/>
      <c r="AI9" s="61"/>
      <c r="AJ9" s="35">
        <v>60</v>
      </c>
      <c r="AK9" s="36"/>
      <c r="AL9" s="36"/>
      <c r="AM9" s="36"/>
      <c r="AN9" s="34" t="s">
        <v>64</v>
      </c>
      <c r="AO9" s="24"/>
      <c r="AP9" s="71">
        <f t="shared" si="0"/>
        <v>0</v>
      </c>
      <c r="AQ9" s="24"/>
      <c r="AT9" s="15"/>
    </row>
    <row r="10" spans="2:46" ht="11.25" customHeight="1" x14ac:dyDescent="0.2">
      <c r="B10" s="33">
        <v>6</v>
      </c>
      <c r="C10" s="24"/>
      <c r="D10" s="24"/>
      <c r="E10" s="34" t="s">
        <v>73</v>
      </c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34" t="s">
        <v>74</v>
      </c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60">
        <v>0</v>
      </c>
      <c r="AH10" s="61"/>
      <c r="AI10" s="61"/>
      <c r="AJ10" s="35">
        <v>200</v>
      </c>
      <c r="AK10" s="36"/>
      <c r="AL10" s="36"/>
      <c r="AM10" s="36"/>
      <c r="AN10" s="34" t="s">
        <v>75</v>
      </c>
      <c r="AO10" s="24"/>
      <c r="AP10" s="71">
        <f t="shared" si="0"/>
        <v>0</v>
      </c>
      <c r="AQ10" s="24"/>
      <c r="AT10" s="15"/>
    </row>
    <row r="11" spans="2:46" ht="11.5" customHeight="1" x14ac:dyDescent="0.2">
      <c r="B11" s="33">
        <v>7</v>
      </c>
      <c r="C11" s="24"/>
      <c r="D11" s="24"/>
      <c r="E11" s="34" t="s">
        <v>73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34" t="s">
        <v>74</v>
      </c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60">
        <v>0</v>
      </c>
      <c r="AH11" s="61"/>
      <c r="AI11" s="61"/>
      <c r="AJ11" s="35">
        <v>50</v>
      </c>
      <c r="AK11" s="36"/>
      <c r="AL11" s="36"/>
      <c r="AM11" s="36"/>
      <c r="AN11" s="34" t="s">
        <v>75</v>
      </c>
      <c r="AO11" s="24"/>
      <c r="AP11" s="71">
        <f t="shared" si="0"/>
        <v>0</v>
      </c>
      <c r="AQ11" s="24"/>
      <c r="AT11" s="15"/>
    </row>
    <row r="12" spans="2:46" ht="11.5" customHeight="1" x14ac:dyDescent="0.2">
      <c r="B12" s="33">
        <v>8</v>
      </c>
      <c r="C12" s="24"/>
      <c r="D12" s="24"/>
      <c r="E12" s="34" t="s">
        <v>73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34" t="s">
        <v>74</v>
      </c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60">
        <v>0</v>
      </c>
      <c r="AH12" s="61"/>
      <c r="AI12" s="61"/>
      <c r="AJ12" s="35">
        <v>4</v>
      </c>
      <c r="AK12" s="36"/>
      <c r="AL12" s="36"/>
      <c r="AM12" s="36"/>
      <c r="AN12" s="34" t="s">
        <v>75</v>
      </c>
      <c r="AO12" s="24"/>
      <c r="AP12" s="71">
        <f t="shared" si="0"/>
        <v>0</v>
      </c>
      <c r="AQ12" s="24"/>
      <c r="AT12" s="15"/>
    </row>
    <row r="13" spans="2:46" ht="11.5" customHeight="1" x14ac:dyDescent="0.2">
      <c r="B13" s="33">
        <v>9</v>
      </c>
      <c r="C13" s="24"/>
      <c r="D13" s="24"/>
      <c r="E13" s="34" t="s">
        <v>76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34" t="s">
        <v>77</v>
      </c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60">
        <v>0</v>
      </c>
      <c r="AH13" s="61"/>
      <c r="AI13" s="61"/>
      <c r="AJ13" s="35">
        <v>26</v>
      </c>
      <c r="AK13" s="36"/>
      <c r="AL13" s="36"/>
      <c r="AM13" s="36"/>
      <c r="AN13" s="34" t="s">
        <v>75</v>
      </c>
      <c r="AO13" s="24"/>
      <c r="AP13" s="71">
        <f t="shared" si="0"/>
        <v>0</v>
      </c>
      <c r="AQ13" s="24"/>
      <c r="AT13" s="15"/>
    </row>
    <row r="14" spans="2:46" ht="11.25" customHeight="1" x14ac:dyDescent="0.2">
      <c r="B14" s="33">
        <v>10</v>
      </c>
      <c r="C14" s="24"/>
      <c r="D14" s="24"/>
      <c r="E14" s="34" t="s">
        <v>78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34" t="s">
        <v>79</v>
      </c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60">
        <v>0</v>
      </c>
      <c r="AH14" s="61"/>
      <c r="AI14" s="61"/>
      <c r="AJ14" s="35">
        <v>6</v>
      </c>
      <c r="AK14" s="36"/>
      <c r="AL14" s="36"/>
      <c r="AM14" s="36"/>
      <c r="AN14" s="34" t="s">
        <v>75</v>
      </c>
      <c r="AO14" s="24"/>
      <c r="AP14" s="71">
        <f t="shared" si="0"/>
        <v>0</v>
      </c>
      <c r="AQ14" s="24"/>
      <c r="AT14" s="15"/>
    </row>
    <row r="15" spans="2:46" ht="11.5" customHeight="1" x14ac:dyDescent="0.2">
      <c r="B15" s="33">
        <v>11</v>
      </c>
      <c r="C15" s="24"/>
      <c r="D15" s="24"/>
      <c r="E15" s="34" t="s">
        <v>80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34" t="s">
        <v>81</v>
      </c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60">
        <v>0</v>
      </c>
      <c r="AH15" s="61"/>
      <c r="AI15" s="61"/>
      <c r="AJ15" s="35">
        <v>4</v>
      </c>
      <c r="AK15" s="36"/>
      <c r="AL15" s="36"/>
      <c r="AM15" s="36"/>
      <c r="AN15" s="34" t="s">
        <v>75</v>
      </c>
      <c r="AO15" s="24"/>
      <c r="AP15" s="71">
        <f t="shared" si="0"/>
        <v>0</v>
      </c>
      <c r="AQ15" s="24"/>
      <c r="AT15" s="15"/>
    </row>
    <row r="16" spans="2:46" ht="11.5" customHeight="1" x14ac:dyDescent="0.2">
      <c r="B16" s="33">
        <v>12</v>
      </c>
      <c r="C16" s="24"/>
      <c r="D16" s="24"/>
      <c r="E16" s="34" t="s">
        <v>82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34" t="s">
        <v>83</v>
      </c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60">
        <v>0</v>
      </c>
      <c r="AH16" s="61"/>
      <c r="AI16" s="61"/>
      <c r="AJ16" s="35">
        <v>12</v>
      </c>
      <c r="AK16" s="36"/>
      <c r="AL16" s="36"/>
      <c r="AM16" s="36"/>
      <c r="AN16" s="34" t="s">
        <v>75</v>
      </c>
      <c r="AO16" s="24"/>
      <c r="AP16" s="71">
        <f t="shared" si="0"/>
        <v>0</v>
      </c>
      <c r="AQ16" s="24"/>
      <c r="AT16" s="15"/>
    </row>
    <row r="17" spans="2:46" ht="11.5" customHeight="1" x14ac:dyDescent="0.2">
      <c r="B17" s="33">
        <v>13</v>
      </c>
      <c r="C17" s="24"/>
      <c r="D17" s="24"/>
      <c r="E17" s="34" t="s">
        <v>84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34" t="s">
        <v>85</v>
      </c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60">
        <v>0</v>
      </c>
      <c r="AH17" s="61"/>
      <c r="AI17" s="61"/>
      <c r="AJ17" s="35">
        <v>12</v>
      </c>
      <c r="AK17" s="36"/>
      <c r="AL17" s="36"/>
      <c r="AM17" s="36"/>
      <c r="AN17" s="34" t="s">
        <v>75</v>
      </c>
      <c r="AO17" s="24"/>
      <c r="AP17" s="71">
        <f t="shared" si="0"/>
        <v>0</v>
      </c>
      <c r="AQ17" s="24"/>
      <c r="AT17" s="15"/>
    </row>
    <row r="18" spans="2:46" ht="11.5" customHeight="1" x14ac:dyDescent="0.2">
      <c r="B18" s="33">
        <v>14</v>
      </c>
      <c r="C18" s="24"/>
      <c r="D18" s="24"/>
      <c r="E18" s="34" t="s">
        <v>84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34" t="s">
        <v>85</v>
      </c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60">
        <v>0</v>
      </c>
      <c r="AH18" s="61"/>
      <c r="AI18" s="61"/>
      <c r="AJ18" s="35">
        <v>10</v>
      </c>
      <c r="AK18" s="36"/>
      <c r="AL18" s="36"/>
      <c r="AM18" s="36"/>
      <c r="AN18" s="34" t="s">
        <v>75</v>
      </c>
      <c r="AO18" s="24"/>
      <c r="AP18" s="71">
        <f t="shared" si="0"/>
        <v>0</v>
      </c>
      <c r="AQ18" s="24"/>
      <c r="AT18" s="15"/>
    </row>
    <row r="19" spans="2:46" ht="11.25" customHeight="1" x14ac:dyDescent="0.2">
      <c r="B19" s="33">
        <v>15</v>
      </c>
      <c r="C19" s="24"/>
      <c r="D19" s="24"/>
      <c r="E19" s="34" t="s">
        <v>84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34" t="s">
        <v>86</v>
      </c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60">
        <v>0</v>
      </c>
      <c r="AH19" s="61"/>
      <c r="AI19" s="61"/>
      <c r="AJ19" s="35">
        <v>3</v>
      </c>
      <c r="AK19" s="36"/>
      <c r="AL19" s="36"/>
      <c r="AM19" s="36"/>
      <c r="AN19" s="34" t="s">
        <v>75</v>
      </c>
      <c r="AO19" s="24"/>
      <c r="AP19" s="71">
        <f t="shared" si="0"/>
        <v>0</v>
      </c>
      <c r="AQ19" s="24"/>
      <c r="AT19" s="15"/>
    </row>
    <row r="20" spans="2:46" ht="11.5" customHeight="1" x14ac:dyDescent="0.2">
      <c r="B20" s="33">
        <v>16</v>
      </c>
      <c r="C20" s="24"/>
      <c r="D20" s="24"/>
      <c r="E20" s="34" t="s">
        <v>87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34" t="s">
        <v>88</v>
      </c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60">
        <v>0</v>
      </c>
      <c r="AH20" s="61"/>
      <c r="AI20" s="61"/>
      <c r="AJ20" s="35">
        <v>4</v>
      </c>
      <c r="AK20" s="36"/>
      <c r="AL20" s="36"/>
      <c r="AM20" s="36"/>
      <c r="AN20" s="34" t="s">
        <v>75</v>
      </c>
      <c r="AO20" s="24"/>
      <c r="AP20" s="71">
        <f t="shared" si="0"/>
        <v>0</v>
      </c>
      <c r="AQ20" s="24"/>
      <c r="AT20" s="15"/>
    </row>
    <row r="21" spans="2:46" ht="11.5" customHeight="1" x14ac:dyDescent="0.2">
      <c r="B21" s="33">
        <v>17</v>
      </c>
      <c r="C21" s="24"/>
      <c r="D21" s="24"/>
      <c r="E21" s="34" t="s">
        <v>89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34" t="s">
        <v>90</v>
      </c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60">
        <v>0</v>
      </c>
      <c r="AH21" s="61"/>
      <c r="AI21" s="61"/>
      <c r="AJ21" s="35">
        <v>50</v>
      </c>
      <c r="AK21" s="36"/>
      <c r="AL21" s="36"/>
      <c r="AM21" s="36"/>
      <c r="AN21" s="34" t="s">
        <v>75</v>
      </c>
      <c r="AO21" s="24"/>
      <c r="AP21" s="71">
        <f t="shared" si="0"/>
        <v>0</v>
      </c>
      <c r="AQ21" s="24"/>
      <c r="AT21" s="15"/>
    </row>
    <row r="22" spans="2:46" ht="11.5" customHeight="1" x14ac:dyDescent="0.2">
      <c r="B22" s="33">
        <v>18</v>
      </c>
      <c r="C22" s="24"/>
      <c r="D22" s="24"/>
      <c r="E22" s="34" t="s">
        <v>89</v>
      </c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34" t="s">
        <v>90</v>
      </c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60">
        <v>0</v>
      </c>
      <c r="AH22" s="61"/>
      <c r="AI22" s="61"/>
      <c r="AJ22" s="35">
        <v>100</v>
      </c>
      <c r="AK22" s="36"/>
      <c r="AL22" s="36"/>
      <c r="AM22" s="36"/>
      <c r="AN22" s="34" t="s">
        <v>75</v>
      </c>
      <c r="AO22" s="24"/>
      <c r="AP22" s="71">
        <f t="shared" si="0"/>
        <v>0</v>
      </c>
      <c r="AQ22" s="24"/>
      <c r="AT22" s="15"/>
    </row>
    <row r="23" spans="2:46" ht="11.25" customHeight="1" x14ac:dyDescent="0.2">
      <c r="B23" s="33">
        <v>19</v>
      </c>
      <c r="C23" s="24"/>
      <c r="D23" s="24"/>
      <c r="E23" s="34" t="s">
        <v>91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34" t="s">
        <v>92</v>
      </c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60">
        <v>0</v>
      </c>
      <c r="AH23" s="61"/>
      <c r="AI23" s="61"/>
      <c r="AJ23" s="35">
        <v>36</v>
      </c>
      <c r="AK23" s="36"/>
      <c r="AL23" s="36"/>
      <c r="AM23" s="36"/>
      <c r="AN23" s="34" t="s">
        <v>64</v>
      </c>
      <c r="AO23" s="24"/>
      <c r="AP23" s="71">
        <f t="shared" si="0"/>
        <v>0</v>
      </c>
      <c r="AQ23" s="24"/>
      <c r="AT23" s="15"/>
    </row>
    <row r="24" spans="2:46" ht="11.5" customHeight="1" x14ac:dyDescent="0.2">
      <c r="B24" s="33">
        <v>20</v>
      </c>
      <c r="C24" s="24"/>
      <c r="D24" s="24"/>
      <c r="E24" s="34" t="s">
        <v>93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34" t="s">
        <v>94</v>
      </c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60">
        <v>0</v>
      </c>
      <c r="AH24" s="61"/>
      <c r="AI24" s="61"/>
      <c r="AJ24" s="35">
        <v>36</v>
      </c>
      <c r="AK24" s="36"/>
      <c r="AL24" s="36"/>
      <c r="AM24" s="36"/>
      <c r="AN24" s="34" t="s">
        <v>64</v>
      </c>
      <c r="AO24" s="24"/>
      <c r="AP24" s="71">
        <f t="shared" si="0"/>
        <v>0</v>
      </c>
      <c r="AQ24" s="24"/>
      <c r="AT24" s="15"/>
    </row>
    <row r="25" spans="2:46" ht="11.5" customHeight="1" x14ac:dyDescent="0.2">
      <c r="B25" s="33">
        <v>21</v>
      </c>
      <c r="C25" s="24"/>
      <c r="D25" s="24"/>
      <c r="E25" s="34" t="s">
        <v>95</v>
      </c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34" t="s">
        <v>96</v>
      </c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60">
        <v>0</v>
      </c>
      <c r="AH25" s="61"/>
      <c r="AI25" s="61"/>
      <c r="AJ25" s="35">
        <v>16</v>
      </c>
      <c r="AK25" s="36"/>
      <c r="AL25" s="36"/>
      <c r="AM25" s="36"/>
      <c r="AN25" s="34" t="s">
        <v>64</v>
      </c>
      <c r="AO25" s="24"/>
      <c r="AP25" s="71">
        <f t="shared" si="0"/>
        <v>0</v>
      </c>
      <c r="AQ25" s="24"/>
      <c r="AT25" s="15"/>
    </row>
    <row r="26" spans="2:46" ht="11.5" customHeight="1" x14ac:dyDescent="0.2">
      <c r="B26" s="33">
        <v>22</v>
      </c>
      <c r="C26" s="24"/>
      <c r="D26" s="24"/>
      <c r="E26" s="34" t="s">
        <v>97</v>
      </c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34" t="s">
        <v>98</v>
      </c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60">
        <v>0</v>
      </c>
      <c r="AH26" s="61"/>
      <c r="AI26" s="61"/>
      <c r="AJ26" s="35">
        <v>1</v>
      </c>
      <c r="AK26" s="36"/>
      <c r="AL26" s="36"/>
      <c r="AM26" s="36"/>
      <c r="AN26" s="34" t="s">
        <v>75</v>
      </c>
      <c r="AO26" s="24"/>
      <c r="AP26" s="71">
        <f t="shared" si="0"/>
        <v>0</v>
      </c>
      <c r="AQ26" s="24"/>
      <c r="AT26" s="15"/>
    </row>
    <row r="27" spans="2:46" ht="11.5" customHeight="1" x14ac:dyDescent="0.2">
      <c r="B27" s="33">
        <v>23</v>
      </c>
      <c r="C27" s="24"/>
      <c r="D27" s="24"/>
      <c r="E27" s="34" t="s">
        <v>99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34" t="s">
        <v>100</v>
      </c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60">
        <v>0</v>
      </c>
      <c r="AH27" s="61"/>
      <c r="AI27" s="61"/>
      <c r="AJ27" s="35">
        <v>2</v>
      </c>
      <c r="AK27" s="36"/>
      <c r="AL27" s="36"/>
      <c r="AM27" s="36"/>
      <c r="AN27" s="34" t="s">
        <v>75</v>
      </c>
      <c r="AO27" s="24"/>
      <c r="AP27" s="71">
        <f t="shared" si="0"/>
        <v>0</v>
      </c>
      <c r="AQ27" s="24"/>
      <c r="AT27" s="15"/>
    </row>
    <row r="28" spans="2:46" ht="11.25" customHeight="1" x14ac:dyDescent="0.2">
      <c r="B28" s="33">
        <v>24</v>
      </c>
      <c r="C28" s="24"/>
      <c r="D28" s="24"/>
      <c r="E28" s="34" t="s">
        <v>99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34" t="s">
        <v>101</v>
      </c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60">
        <v>0</v>
      </c>
      <c r="AH28" s="61"/>
      <c r="AI28" s="61"/>
      <c r="AJ28" s="35">
        <v>27</v>
      </c>
      <c r="AK28" s="36"/>
      <c r="AL28" s="36"/>
      <c r="AM28" s="36"/>
      <c r="AN28" s="34" t="s">
        <v>75</v>
      </c>
      <c r="AO28" s="24"/>
      <c r="AP28" s="71">
        <f t="shared" si="0"/>
        <v>0</v>
      </c>
      <c r="AQ28" s="24"/>
      <c r="AT28" s="15"/>
    </row>
    <row r="29" spans="2:46" ht="11.5" customHeight="1" x14ac:dyDescent="0.2">
      <c r="B29" s="33">
        <v>25</v>
      </c>
      <c r="C29" s="24"/>
      <c r="D29" s="24"/>
      <c r="E29" s="34" t="s">
        <v>102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34" t="s">
        <v>103</v>
      </c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60">
        <v>0</v>
      </c>
      <c r="AH29" s="61"/>
      <c r="AI29" s="61"/>
      <c r="AJ29" s="35">
        <v>3</v>
      </c>
      <c r="AK29" s="36"/>
      <c r="AL29" s="36"/>
      <c r="AM29" s="36"/>
      <c r="AN29" s="34" t="s">
        <v>75</v>
      </c>
      <c r="AO29" s="24"/>
      <c r="AP29" s="71">
        <f t="shared" si="0"/>
        <v>0</v>
      </c>
      <c r="AQ29" s="24"/>
      <c r="AT29" s="15"/>
    </row>
    <row r="30" spans="2:46" ht="11.5" customHeight="1" x14ac:dyDescent="0.2">
      <c r="B30" s="33">
        <v>26</v>
      </c>
      <c r="C30" s="24"/>
      <c r="D30" s="24"/>
      <c r="E30" s="34" t="s">
        <v>102</v>
      </c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34" t="s">
        <v>103</v>
      </c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60">
        <v>0</v>
      </c>
      <c r="AH30" s="61"/>
      <c r="AI30" s="61"/>
      <c r="AJ30" s="35">
        <v>5</v>
      </c>
      <c r="AK30" s="36"/>
      <c r="AL30" s="36"/>
      <c r="AM30" s="36"/>
      <c r="AN30" s="34" t="s">
        <v>75</v>
      </c>
      <c r="AO30" s="24"/>
      <c r="AP30" s="71">
        <f t="shared" si="0"/>
        <v>0</v>
      </c>
      <c r="AQ30" s="24"/>
      <c r="AT30" s="15"/>
    </row>
    <row r="31" spans="2:46" ht="11.5" customHeight="1" x14ac:dyDescent="0.2">
      <c r="B31" s="33">
        <v>27</v>
      </c>
      <c r="C31" s="24"/>
      <c r="D31" s="24"/>
      <c r="E31" s="34" t="s">
        <v>104</v>
      </c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34" t="s">
        <v>105</v>
      </c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60">
        <v>0</v>
      </c>
      <c r="AH31" s="61"/>
      <c r="AI31" s="61"/>
      <c r="AJ31" s="35">
        <v>1</v>
      </c>
      <c r="AK31" s="36"/>
      <c r="AL31" s="36"/>
      <c r="AM31" s="36"/>
      <c r="AN31" s="34" t="s">
        <v>75</v>
      </c>
      <c r="AO31" s="24"/>
      <c r="AP31" s="71">
        <f t="shared" si="0"/>
        <v>0</v>
      </c>
      <c r="AQ31" s="24"/>
      <c r="AT31" s="15"/>
    </row>
    <row r="32" spans="2:46" ht="11.25" customHeight="1" x14ac:dyDescent="0.2">
      <c r="B32" s="33">
        <v>28</v>
      </c>
      <c r="C32" s="24"/>
      <c r="D32" s="24"/>
      <c r="E32" s="34" t="s">
        <v>104</v>
      </c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34" t="s">
        <v>106</v>
      </c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60">
        <v>0</v>
      </c>
      <c r="AH32" s="61"/>
      <c r="AI32" s="61"/>
      <c r="AJ32" s="35">
        <v>8</v>
      </c>
      <c r="AK32" s="36"/>
      <c r="AL32" s="36"/>
      <c r="AM32" s="36"/>
      <c r="AN32" s="34" t="s">
        <v>75</v>
      </c>
      <c r="AO32" s="24"/>
      <c r="AP32" s="71">
        <f t="shared" si="0"/>
        <v>0</v>
      </c>
      <c r="AQ32" s="24"/>
      <c r="AT32" s="15"/>
    </row>
    <row r="33" spans="2:46" ht="11.5" customHeight="1" x14ac:dyDescent="0.2">
      <c r="B33" s="33">
        <v>29</v>
      </c>
      <c r="C33" s="24"/>
      <c r="D33" s="24"/>
      <c r="E33" s="34" t="s">
        <v>107</v>
      </c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34" t="s">
        <v>108</v>
      </c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60">
        <v>0</v>
      </c>
      <c r="AH33" s="61"/>
      <c r="AI33" s="61"/>
      <c r="AJ33" s="35">
        <v>38</v>
      </c>
      <c r="AK33" s="36"/>
      <c r="AL33" s="36"/>
      <c r="AM33" s="36"/>
      <c r="AN33" s="34" t="s">
        <v>75</v>
      </c>
      <c r="AO33" s="24"/>
      <c r="AP33" s="71">
        <f t="shared" si="0"/>
        <v>0</v>
      </c>
      <c r="AQ33" s="24"/>
      <c r="AT33" s="15"/>
    </row>
    <row r="34" spans="2:46" ht="11.5" customHeight="1" x14ac:dyDescent="0.2">
      <c r="B34" s="33">
        <v>30</v>
      </c>
      <c r="C34" s="24"/>
      <c r="D34" s="24"/>
      <c r="E34" s="34" t="s">
        <v>109</v>
      </c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34" t="s">
        <v>110</v>
      </c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60">
        <v>0</v>
      </c>
      <c r="AH34" s="61"/>
      <c r="AI34" s="61"/>
      <c r="AJ34" s="35">
        <v>3</v>
      </c>
      <c r="AK34" s="36"/>
      <c r="AL34" s="36"/>
      <c r="AM34" s="36"/>
      <c r="AN34" s="34" t="s">
        <v>75</v>
      </c>
      <c r="AO34" s="24"/>
      <c r="AP34" s="71">
        <f t="shared" si="0"/>
        <v>0</v>
      </c>
      <c r="AQ34" s="24"/>
      <c r="AT34" s="15"/>
    </row>
    <row r="35" spans="2:46" ht="11.5" customHeight="1" x14ac:dyDescent="0.2">
      <c r="B35" s="33">
        <v>31</v>
      </c>
      <c r="C35" s="24"/>
      <c r="D35" s="24"/>
      <c r="E35" s="34" t="s">
        <v>111</v>
      </c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34" t="s">
        <v>112</v>
      </c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60">
        <v>0</v>
      </c>
      <c r="AH35" s="61"/>
      <c r="AI35" s="61"/>
      <c r="AJ35" s="35">
        <v>105</v>
      </c>
      <c r="AK35" s="36"/>
      <c r="AL35" s="36"/>
      <c r="AM35" s="36"/>
      <c r="AN35" s="34" t="s">
        <v>75</v>
      </c>
      <c r="AO35" s="24"/>
      <c r="AP35" s="71">
        <f t="shared" si="0"/>
        <v>0</v>
      </c>
      <c r="AQ35" s="24"/>
      <c r="AT35" s="15"/>
    </row>
    <row r="36" spans="2:46" ht="11.25" customHeight="1" x14ac:dyDescent="0.2">
      <c r="B36" s="33">
        <v>32</v>
      </c>
      <c r="C36" s="24"/>
      <c r="D36" s="24"/>
      <c r="E36" s="34" t="s">
        <v>111</v>
      </c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34" t="s">
        <v>112</v>
      </c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60">
        <v>0</v>
      </c>
      <c r="AH36" s="61"/>
      <c r="AI36" s="61"/>
      <c r="AJ36" s="35">
        <v>14</v>
      </c>
      <c r="AK36" s="36"/>
      <c r="AL36" s="36"/>
      <c r="AM36" s="36"/>
      <c r="AN36" s="34" t="s">
        <v>75</v>
      </c>
      <c r="AO36" s="24"/>
      <c r="AP36" s="71">
        <f t="shared" si="0"/>
        <v>0</v>
      </c>
      <c r="AQ36" s="24"/>
      <c r="AT36" s="15"/>
    </row>
    <row r="37" spans="2:46" ht="11.5" customHeight="1" x14ac:dyDescent="0.2">
      <c r="B37" s="33">
        <v>33</v>
      </c>
      <c r="C37" s="24"/>
      <c r="D37" s="24"/>
      <c r="E37" s="34" t="s">
        <v>111</v>
      </c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34" t="s">
        <v>112</v>
      </c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60">
        <v>0</v>
      </c>
      <c r="AH37" s="61"/>
      <c r="AI37" s="61"/>
      <c r="AJ37" s="35">
        <v>2</v>
      </c>
      <c r="AK37" s="36"/>
      <c r="AL37" s="36"/>
      <c r="AM37" s="36"/>
      <c r="AN37" s="34" t="s">
        <v>75</v>
      </c>
      <c r="AO37" s="24"/>
      <c r="AP37" s="71">
        <f t="shared" si="0"/>
        <v>0</v>
      </c>
      <c r="AQ37" s="24"/>
      <c r="AT37" s="15"/>
    </row>
    <row r="38" spans="2:46" ht="11.5" customHeight="1" x14ac:dyDescent="0.2">
      <c r="B38" s="33">
        <v>34</v>
      </c>
      <c r="C38" s="24"/>
      <c r="D38" s="24"/>
      <c r="E38" s="34" t="s">
        <v>113</v>
      </c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34" t="s">
        <v>114</v>
      </c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60">
        <v>0</v>
      </c>
      <c r="AH38" s="61"/>
      <c r="AI38" s="61"/>
      <c r="AJ38" s="35">
        <v>2</v>
      </c>
      <c r="AK38" s="36"/>
      <c r="AL38" s="36"/>
      <c r="AM38" s="36"/>
      <c r="AN38" s="34" t="s">
        <v>75</v>
      </c>
      <c r="AO38" s="24"/>
      <c r="AP38" s="71">
        <f t="shared" si="0"/>
        <v>0</v>
      </c>
      <c r="AQ38" s="24"/>
      <c r="AT38" s="15"/>
    </row>
    <row r="39" spans="2:46" ht="11.5" customHeight="1" x14ac:dyDescent="0.2">
      <c r="B39" s="33">
        <v>35</v>
      </c>
      <c r="C39" s="24"/>
      <c r="D39" s="24"/>
      <c r="E39" s="34" t="s">
        <v>115</v>
      </c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34" t="s">
        <v>116</v>
      </c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60">
        <v>0</v>
      </c>
      <c r="AH39" s="61"/>
      <c r="AI39" s="61"/>
      <c r="AJ39" s="35">
        <v>1</v>
      </c>
      <c r="AK39" s="36"/>
      <c r="AL39" s="36"/>
      <c r="AM39" s="36"/>
      <c r="AN39" s="34" t="s">
        <v>75</v>
      </c>
      <c r="AO39" s="24"/>
      <c r="AP39" s="71">
        <f t="shared" si="0"/>
        <v>0</v>
      </c>
      <c r="AQ39" s="24"/>
      <c r="AT39" s="15"/>
    </row>
    <row r="40" spans="2:46" ht="11.5" customHeight="1" x14ac:dyDescent="0.2">
      <c r="B40" s="33">
        <v>36</v>
      </c>
      <c r="C40" s="24"/>
      <c r="D40" s="24"/>
      <c r="E40" s="34" t="s">
        <v>117</v>
      </c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34" t="s">
        <v>118</v>
      </c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60">
        <v>0</v>
      </c>
      <c r="AH40" s="61"/>
      <c r="AI40" s="61"/>
      <c r="AJ40" s="35">
        <v>1</v>
      </c>
      <c r="AK40" s="36"/>
      <c r="AL40" s="36"/>
      <c r="AM40" s="36"/>
      <c r="AN40" s="34" t="s">
        <v>75</v>
      </c>
      <c r="AO40" s="24"/>
      <c r="AP40" s="71">
        <f t="shared" si="0"/>
        <v>0</v>
      </c>
      <c r="AQ40" s="24"/>
      <c r="AT40" s="15"/>
    </row>
    <row r="41" spans="2:46" ht="11.25" customHeight="1" x14ac:dyDescent="0.2">
      <c r="B41" s="33">
        <v>37</v>
      </c>
      <c r="C41" s="24"/>
      <c r="D41" s="24"/>
      <c r="E41" s="34" t="s">
        <v>119</v>
      </c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34" t="s">
        <v>120</v>
      </c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60">
        <v>0</v>
      </c>
      <c r="AH41" s="61"/>
      <c r="AI41" s="61"/>
      <c r="AJ41" s="35">
        <v>1</v>
      </c>
      <c r="AK41" s="36"/>
      <c r="AL41" s="36"/>
      <c r="AM41" s="36"/>
      <c r="AN41" s="34" t="s">
        <v>75</v>
      </c>
      <c r="AO41" s="24"/>
      <c r="AP41" s="71">
        <f t="shared" si="0"/>
        <v>0</v>
      </c>
      <c r="AQ41" s="24"/>
      <c r="AT41" s="15"/>
    </row>
    <row r="42" spans="2:46" ht="11.5" customHeight="1" x14ac:dyDescent="0.2">
      <c r="B42" s="33">
        <v>38</v>
      </c>
      <c r="C42" s="24"/>
      <c r="D42" s="24"/>
      <c r="E42" s="34" t="s">
        <v>121</v>
      </c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34" t="s">
        <v>122</v>
      </c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60">
        <v>0</v>
      </c>
      <c r="AH42" s="61"/>
      <c r="AI42" s="61"/>
      <c r="AJ42" s="35">
        <v>1</v>
      </c>
      <c r="AK42" s="36"/>
      <c r="AL42" s="36"/>
      <c r="AM42" s="36"/>
      <c r="AN42" s="34" t="s">
        <v>75</v>
      </c>
      <c r="AO42" s="24"/>
      <c r="AP42" s="71">
        <f t="shared" si="0"/>
        <v>0</v>
      </c>
      <c r="AQ42" s="24"/>
      <c r="AT42" s="15"/>
    </row>
    <row r="43" spans="2:46" ht="11.5" customHeight="1" x14ac:dyDescent="0.2">
      <c r="B43" s="33">
        <v>39</v>
      </c>
      <c r="C43" s="24"/>
      <c r="D43" s="24"/>
      <c r="E43" s="34" t="s">
        <v>123</v>
      </c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34" t="s">
        <v>124</v>
      </c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60">
        <v>0</v>
      </c>
      <c r="AH43" s="61"/>
      <c r="AI43" s="61"/>
      <c r="AJ43" s="35">
        <v>1</v>
      </c>
      <c r="AK43" s="36"/>
      <c r="AL43" s="36"/>
      <c r="AM43" s="36"/>
      <c r="AN43" s="34" t="s">
        <v>75</v>
      </c>
      <c r="AO43" s="24"/>
      <c r="AP43" s="71">
        <f t="shared" si="0"/>
        <v>0</v>
      </c>
      <c r="AQ43" s="24"/>
      <c r="AT43" s="15"/>
    </row>
    <row r="44" spans="2:46" ht="11.5" customHeight="1" x14ac:dyDescent="0.2">
      <c r="B44" s="33">
        <v>40</v>
      </c>
      <c r="C44" s="24"/>
      <c r="D44" s="24"/>
      <c r="E44" s="34" t="s">
        <v>125</v>
      </c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34" t="s">
        <v>126</v>
      </c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60">
        <v>0</v>
      </c>
      <c r="AH44" s="61"/>
      <c r="AI44" s="61"/>
      <c r="AJ44" s="35">
        <v>1</v>
      </c>
      <c r="AK44" s="36"/>
      <c r="AL44" s="36"/>
      <c r="AM44" s="36"/>
      <c r="AN44" s="34" t="s">
        <v>75</v>
      </c>
      <c r="AO44" s="24"/>
      <c r="AP44" s="71">
        <f t="shared" si="0"/>
        <v>0</v>
      </c>
      <c r="AQ44" s="24"/>
      <c r="AT44" s="15"/>
    </row>
    <row r="45" spans="2:46" ht="11.25" customHeight="1" x14ac:dyDescent="0.2">
      <c r="B45" s="33">
        <v>41</v>
      </c>
      <c r="C45" s="24"/>
      <c r="D45" s="24"/>
      <c r="E45" s="34" t="s">
        <v>127</v>
      </c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34" t="s">
        <v>128</v>
      </c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60">
        <v>0</v>
      </c>
      <c r="AH45" s="61"/>
      <c r="AI45" s="61"/>
      <c r="AJ45" s="35">
        <v>1</v>
      </c>
      <c r="AK45" s="36"/>
      <c r="AL45" s="36"/>
      <c r="AM45" s="36"/>
      <c r="AN45" s="34" t="s">
        <v>75</v>
      </c>
      <c r="AO45" s="24"/>
      <c r="AP45" s="71">
        <f t="shared" si="0"/>
        <v>0</v>
      </c>
      <c r="AQ45" s="24"/>
      <c r="AT45" s="15"/>
    </row>
    <row r="46" spans="2:46" ht="11.5" customHeight="1" x14ac:dyDescent="0.2">
      <c r="B46" s="33">
        <v>42</v>
      </c>
      <c r="C46" s="24"/>
      <c r="D46" s="24"/>
      <c r="E46" s="34" t="s">
        <v>129</v>
      </c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34" t="s">
        <v>130</v>
      </c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60">
        <v>0</v>
      </c>
      <c r="AH46" s="61"/>
      <c r="AI46" s="61"/>
      <c r="AJ46" s="35">
        <v>7</v>
      </c>
      <c r="AK46" s="36"/>
      <c r="AL46" s="36"/>
      <c r="AM46" s="36"/>
      <c r="AN46" s="34" t="s">
        <v>75</v>
      </c>
      <c r="AO46" s="24"/>
      <c r="AP46" s="71">
        <f t="shared" si="0"/>
        <v>0</v>
      </c>
      <c r="AQ46" s="24"/>
      <c r="AT46" s="15"/>
    </row>
    <row r="47" spans="2:46" ht="11.5" customHeight="1" x14ac:dyDescent="0.2">
      <c r="B47" s="33">
        <v>43</v>
      </c>
      <c r="C47" s="24"/>
      <c r="D47" s="24"/>
      <c r="E47" s="34" t="s">
        <v>129</v>
      </c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34" t="s">
        <v>130</v>
      </c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60">
        <v>0</v>
      </c>
      <c r="AH47" s="61"/>
      <c r="AI47" s="61"/>
      <c r="AJ47" s="35">
        <v>1</v>
      </c>
      <c r="AK47" s="36"/>
      <c r="AL47" s="36"/>
      <c r="AM47" s="36"/>
      <c r="AN47" s="34" t="s">
        <v>75</v>
      </c>
      <c r="AO47" s="24"/>
      <c r="AP47" s="71">
        <f t="shared" si="0"/>
        <v>0</v>
      </c>
      <c r="AQ47" s="24"/>
      <c r="AT47" s="15"/>
    </row>
    <row r="48" spans="2:46" ht="11.5" customHeight="1" x14ac:dyDescent="0.2">
      <c r="B48" s="33">
        <v>44</v>
      </c>
      <c r="C48" s="24"/>
      <c r="D48" s="24"/>
      <c r="E48" s="34" t="s">
        <v>129</v>
      </c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34" t="s">
        <v>130</v>
      </c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60">
        <v>0</v>
      </c>
      <c r="AH48" s="61"/>
      <c r="AI48" s="61"/>
      <c r="AJ48" s="35">
        <v>36</v>
      </c>
      <c r="AK48" s="36"/>
      <c r="AL48" s="36"/>
      <c r="AM48" s="36"/>
      <c r="AN48" s="34" t="s">
        <v>75</v>
      </c>
      <c r="AO48" s="24"/>
      <c r="AP48" s="71">
        <f t="shared" si="0"/>
        <v>0</v>
      </c>
      <c r="AQ48" s="24"/>
      <c r="AT48" s="15"/>
    </row>
    <row r="49" spans="2:46" ht="11.25" customHeight="1" x14ac:dyDescent="0.2">
      <c r="B49" s="33">
        <v>45</v>
      </c>
      <c r="C49" s="24"/>
      <c r="D49" s="24"/>
      <c r="E49" s="34" t="s">
        <v>129</v>
      </c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34" t="s">
        <v>130</v>
      </c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60">
        <v>0</v>
      </c>
      <c r="AH49" s="61"/>
      <c r="AI49" s="61"/>
      <c r="AJ49" s="35">
        <v>2</v>
      </c>
      <c r="AK49" s="36"/>
      <c r="AL49" s="36"/>
      <c r="AM49" s="36"/>
      <c r="AN49" s="34" t="s">
        <v>75</v>
      </c>
      <c r="AO49" s="24"/>
      <c r="AP49" s="71">
        <f t="shared" si="0"/>
        <v>0</v>
      </c>
      <c r="AQ49" s="24"/>
      <c r="AT49" s="15"/>
    </row>
    <row r="50" spans="2:46" ht="11.5" customHeight="1" x14ac:dyDescent="0.2">
      <c r="B50" s="33">
        <v>46</v>
      </c>
      <c r="C50" s="24"/>
      <c r="D50" s="24"/>
      <c r="E50" s="34" t="s">
        <v>129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34" t="s">
        <v>130</v>
      </c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60">
        <v>0</v>
      </c>
      <c r="AH50" s="61"/>
      <c r="AI50" s="61"/>
      <c r="AJ50" s="35">
        <v>9</v>
      </c>
      <c r="AK50" s="36"/>
      <c r="AL50" s="36"/>
      <c r="AM50" s="36"/>
      <c r="AN50" s="34" t="s">
        <v>75</v>
      </c>
      <c r="AO50" s="24"/>
      <c r="AP50" s="71">
        <f t="shared" si="0"/>
        <v>0</v>
      </c>
      <c r="AQ50" s="24"/>
      <c r="AT50" s="15"/>
    </row>
    <row r="51" spans="2:46" ht="11.5" customHeight="1" x14ac:dyDescent="0.2">
      <c r="B51" s="33">
        <v>47</v>
      </c>
      <c r="C51" s="24"/>
      <c r="D51" s="24"/>
      <c r="E51" s="34" t="s">
        <v>129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34" t="s">
        <v>130</v>
      </c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60">
        <v>0</v>
      </c>
      <c r="AH51" s="61"/>
      <c r="AI51" s="61"/>
      <c r="AJ51" s="35">
        <v>4</v>
      </c>
      <c r="AK51" s="36"/>
      <c r="AL51" s="36"/>
      <c r="AM51" s="36"/>
      <c r="AN51" s="34" t="s">
        <v>75</v>
      </c>
      <c r="AO51" s="24"/>
      <c r="AP51" s="71">
        <f t="shared" si="0"/>
        <v>0</v>
      </c>
      <c r="AQ51" s="24"/>
      <c r="AT51" s="15"/>
    </row>
    <row r="52" spans="2:46" ht="11.5" customHeight="1" x14ac:dyDescent="0.2">
      <c r="B52" s="33">
        <v>48</v>
      </c>
      <c r="C52" s="24"/>
      <c r="D52" s="24"/>
      <c r="E52" s="34" t="s">
        <v>129</v>
      </c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34" t="s">
        <v>130</v>
      </c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60">
        <v>0</v>
      </c>
      <c r="AH52" s="61"/>
      <c r="AI52" s="61"/>
      <c r="AJ52" s="35">
        <v>3</v>
      </c>
      <c r="AK52" s="36"/>
      <c r="AL52" s="36"/>
      <c r="AM52" s="36"/>
      <c r="AN52" s="34" t="s">
        <v>75</v>
      </c>
      <c r="AO52" s="24"/>
      <c r="AP52" s="71">
        <f t="shared" si="0"/>
        <v>0</v>
      </c>
      <c r="AQ52" s="24"/>
      <c r="AT52" s="15"/>
    </row>
    <row r="53" spans="2:46" ht="11.5" customHeight="1" x14ac:dyDescent="0.2">
      <c r="B53" s="33">
        <v>49</v>
      </c>
      <c r="C53" s="24"/>
      <c r="D53" s="24"/>
      <c r="E53" s="34" t="s">
        <v>129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34" t="s">
        <v>130</v>
      </c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60">
        <v>0</v>
      </c>
      <c r="AH53" s="61"/>
      <c r="AI53" s="61"/>
      <c r="AJ53" s="35">
        <v>12</v>
      </c>
      <c r="AK53" s="36"/>
      <c r="AL53" s="36"/>
      <c r="AM53" s="36"/>
      <c r="AN53" s="34" t="s">
        <v>75</v>
      </c>
      <c r="AO53" s="24"/>
      <c r="AP53" s="71">
        <f t="shared" si="0"/>
        <v>0</v>
      </c>
      <c r="AQ53" s="24"/>
      <c r="AT53" s="15"/>
    </row>
    <row r="54" spans="2:46" ht="11.25" customHeight="1" x14ac:dyDescent="0.2">
      <c r="B54" s="33">
        <v>50</v>
      </c>
      <c r="C54" s="24"/>
      <c r="D54" s="24"/>
      <c r="E54" s="34" t="s">
        <v>129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34" t="s">
        <v>130</v>
      </c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60">
        <v>0</v>
      </c>
      <c r="AH54" s="61"/>
      <c r="AI54" s="61"/>
      <c r="AJ54" s="35">
        <v>2</v>
      </c>
      <c r="AK54" s="36"/>
      <c r="AL54" s="36"/>
      <c r="AM54" s="36"/>
      <c r="AN54" s="34" t="s">
        <v>75</v>
      </c>
      <c r="AO54" s="24"/>
      <c r="AP54" s="71">
        <f t="shared" si="0"/>
        <v>0</v>
      </c>
      <c r="AQ54" s="24"/>
      <c r="AT54" s="15"/>
    </row>
    <row r="55" spans="2:46" ht="11.5" customHeight="1" x14ac:dyDescent="0.2">
      <c r="B55" s="33">
        <v>51</v>
      </c>
      <c r="C55" s="24"/>
      <c r="D55" s="24"/>
      <c r="E55" s="34" t="s">
        <v>129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34" t="s">
        <v>130</v>
      </c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60">
        <v>0</v>
      </c>
      <c r="AH55" s="61"/>
      <c r="AI55" s="61"/>
      <c r="AJ55" s="35">
        <v>8</v>
      </c>
      <c r="AK55" s="36"/>
      <c r="AL55" s="36"/>
      <c r="AM55" s="36"/>
      <c r="AN55" s="34" t="s">
        <v>75</v>
      </c>
      <c r="AO55" s="24"/>
      <c r="AP55" s="71">
        <f t="shared" si="0"/>
        <v>0</v>
      </c>
      <c r="AQ55" s="24"/>
      <c r="AT55" s="15"/>
    </row>
    <row r="56" spans="2:46" ht="11.5" customHeight="1" x14ac:dyDescent="0.2">
      <c r="B56" s="33">
        <v>52</v>
      </c>
      <c r="C56" s="24"/>
      <c r="D56" s="24"/>
      <c r="E56" s="34" t="s">
        <v>129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34" t="s">
        <v>130</v>
      </c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60">
        <v>0</v>
      </c>
      <c r="AH56" s="61"/>
      <c r="AI56" s="61"/>
      <c r="AJ56" s="35">
        <v>5</v>
      </c>
      <c r="AK56" s="36"/>
      <c r="AL56" s="36"/>
      <c r="AM56" s="36"/>
      <c r="AN56" s="34" t="s">
        <v>75</v>
      </c>
      <c r="AO56" s="24"/>
      <c r="AP56" s="71">
        <f t="shared" si="0"/>
        <v>0</v>
      </c>
      <c r="AQ56" s="24"/>
      <c r="AT56" s="15"/>
    </row>
    <row r="57" spans="2:46" ht="11.5" customHeight="1" x14ac:dyDescent="0.2">
      <c r="B57" s="33">
        <v>53</v>
      </c>
      <c r="C57" s="24"/>
      <c r="D57" s="24"/>
      <c r="E57" s="34" t="s">
        <v>129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34" t="s">
        <v>130</v>
      </c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60">
        <v>0</v>
      </c>
      <c r="AH57" s="61"/>
      <c r="AI57" s="61"/>
      <c r="AJ57" s="35">
        <v>4</v>
      </c>
      <c r="AK57" s="36"/>
      <c r="AL57" s="36"/>
      <c r="AM57" s="36"/>
      <c r="AN57" s="34" t="s">
        <v>75</v>
      </c>
      <c r="AO57" s="24"/>
      <c r="AP57" s="71">
        <f t="shared" si="0"/>
        <v>0</v>
      </c>
      <c r="AQ57" s="24"/>
      <c r="AT57" s="15"/>
    </row>
    <row r="58" spans="2:46" ht="11.25" customHeight="1" x14ac:dyDescent="0.2">
      <c r="B58" s="33">
        <v>54</v>
      </c>
      <c r="C58" s="24"/>
      <c r="D58" s="24"/>
      <c r="E58" s="34" t="s">
        <v>129</v>
      </c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34" t="s">
        <v>130</v>
      </c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60">
        <v>0</v>
      </c>
      <c r="AH58" s="61"/>
      <c r="AI58" s="61"/>
      <c r="AJ58" s="35">
        <v>4</v>
      </c>
      <c r="AK58" s="36"/>
      <c r="AL58" s="36"/>
      <c r="AM58" s="36"/>
      <c r="AN58" s="34" t="s">
        <v>75</v>
      </c>
      <c r="AO58" s="24"/>
      <c r="AP58" s="71">
        <f t="shared" si="0"/>
        <v>0</v>
      </c>
      <c r="AQ58" s="24"/>
      <c r="AT58" s="15"/>
    </row>
    <row r="59" spans="2:46" ht="11.5" customHeight="1" x14ac:dyDescent="0.2">
      <c r="B59" s="33">
        <v>55</v>
      </c>
      <c r="C59" s="24"/>
      <c r="D59" s="24"/>
      <c r="E59" s="34" t="s">
        <v>129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34" t="s">
        <v>130</v>
      </c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60">
        <v>0</v>
      </c>
      <c r="AH59" s="61"/>
      <c r="AI59" s="61"/>
      <c r="AJ59" s="35">
        <v>15</v>
      </c>
      <c r="AK59" s="36"/>
      <c r="AL59" s="36"/>
      <c r="AM59" s="36"/>
      <c r="AN59" s="34" t="s">
        <v>75</v>
      </c>
      <c r="AO59" s="24"/>
      <c r="AP59" s="71">
        <f t="shared" si="0"/>
        <v>0</v>
      </c>
      <c r="AQ59" s="24"/>
      <c r="AT59" s="15"/>
    </row>
    <row r="60" spans="2:46" ht="11.5" customHeight="1" x14ac:dyDescent="0.2">
      <c r="B60" s="33">
        <v>56</v>
      </c>
      <c r="C60" s="24"/>
      <c r="D60" s="24"/>
      <c r="E60" s="34" t="s">
        <v>131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34" t="s">
        <v>132</v>
      </c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60">
        <v>0</v>
      </c>
      <c r="AH60" s="61"/>
      <c r="AI60" s="61"/>
      <c r="AJ60" s="35">
        <v>96</v>
      </c>
      <c r="AK60" s="36"/>
      <c r="AL60" s="36"/>
      <c r="AM60" s="36"/>
      <c r="AN60" s="34" t="s">
        <v>64</v>
      </c>
      <c r="AO60" s="24"/>
      <c r="AP60" s="71">
        <f t="shared" si="0"/>
        <v>0</v>
      </c>
      <c r="AQ60" s="24"/>
      <c r="AT60" s="15"/>
    </row>
    <row r="61" spans="2:46" ht="11.5" customHeight="1" x14ac:dyDescent="0.2">
      <c r="B61" s="33">
        <v>57</v>
      </c>
      <c r="C61" s="24"/>
      <c r="D61" s="24"/>
      <c r="E61" s="34" t="s">
        <v>133</v>
      </c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34" t="s">
        <v>134</v>
      </c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60">
        <v>0</v>
      </c>
      <c r="AH61" s="61"/>
      <c r="AI61" s="61"/>
      <c r="AJ61" s="35">
        <v>25</v>
      </c>
      <c r="AK61" s="36"/>
      <c r="AL61" s="36"/>
      <c r="AM61" s="36"/>
      <c r="AN61" s="34" t="s">
        <v>64</v>
      </c>
      <c r="AO61" s="24"/>
      <c r="AP61" s="71">
        <f t="shared" si="0"/>
        <v>0</v>
      </c>
      <c r="AQ61" s="24"/>
      <c r="AT61" s="15"/>
    </row>
    <row r="62" spans="2:46" ht="11.5" customHeight="1" x14ac:dyDescent="0.2">
      <c r="B62" s="33">
        <v>58</v>
      </c>
      <c r="C62" s="24"/>
      <c r="D62" s="24"/>
      <c r="E62" s="34" t="s">
        <v>133</v>
      </c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34" t="s">
        <v>134</v>
      </c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60">
        <v>0</v>
      </c>
      <c r="AH62" s="61"/>
      <c r="AI62" s="61"/>
      <c r="AJ62" s="35">
        <v>45</v>
      </c>
      <c r="AK62" s="36"/>
      <c r="AL62" s="36"/>
      <c r="AM62" s="36"/>
      <c r="AN62" s="34" t="s">
        <v>64</v>
      </c>
      <c r="AO62" s="24"/>
      <c r="AP62" s="71">
        <f t="shared" si="0"/>
        <v>0</v>
      </c>
      <c r="AQ62" s="24"/>
      <c r="AT62" s="15"/>
    </row>
    <row r="63" spans="2:46" ht="11.25" customHeight="1" x14ac:dyDescent="0.2">
      <c r="B63" s="33">
        <v>59</v>
      </c>
      <c r="C63" s="24"/>
      <c r="D63" s="24"/>
      <c r="E63" s="34" t="s">
        <v>133</v>
      </c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34" t="s">
        <v>135</v>
      </c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60">
        <v>0</v>
      </c>
      <c r="AH63" s="61"/>
      <c r="AI63" s="61"/>
      <c r="AJ63" s="35">
        <v>16</v>
      </c>
      <c r="AK63" s="36"/>
      <c r="AL63" s="36"/>
      <c r="AM63" s="36"/>
      <c r="AN63" s="34" t="s">
        <v>64</v>
      </c>
      <c r="AO63" s="24"/>
      <c r="AP63" s="71">
        <f t="shared" si="0"/>
        <v>0</v>
      </c>
      <c r="AQ63" s="24"/>
      <c r="AT63" s="15"/>
    </row>
    <row r="64" spans="2:46" ht="11.5" customHeight="1" x14ac:dyDescent="0.2">
      <c r="B64" s="33">
        <v>60</v>
      </c>
      <c r="C64" s="24"/>
      <c r="D64" s="24"/>
      <c r="E64" s="34" t="s">
        <v>136</v>
      </c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34" t="s">
        <v>137</v>
      </c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60">
        <v>0</v>
      </c>
      <c r="AH64" s="61"/>
      <c r="AI64" s="61"/>
      <c r="AJ64" s="35">
        <v>30</v>
      </c>
      <c r="AK64" s="36"/>
      <c r="AL64" s="36"/>
      <c r="AM64" s="36"/>
      <c r="AN64" s="34" t="s">
        <v>64</v>
      </c>
      <c r="AO64" s="24"/>
      <c r="AP64" s="71">
        <f t="shared" si="0"/>
        <v>0</v>
      </c>
      <c r="AQ64" s="24"/>
      <c r="AT64" s="15"/>
    </row>
    <row r="65" spans="2:46" ht="11.5" customHeight="1" x14ac:dyDescent="0.2">
      <c r="B65" s="33">
        <v>61</v>
      </c>
      <c r="C65" s="24"/>
      <c r="D65" s="24"/>
      <c r="E65" s="34" t="s">
        <v>138</v>
      </c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34" t="s">
        <v>139</v>
      </c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60">
        <v>0</v>
      </c>
      <c r="AH65" s="61"/>
      <c r="AI65" s="61"/>
      <c r="AJ65" s="35">
        <v>3</v>
      </c>
      <c r="AK65" s="36"/>
      <c r="AL65" s="36"/>
      <c r="AM65" s="36"/>
      <c r="AN65" s="34" t="s">
        <v>75</v>
      </c>
      <c r="AO65" s="24"/>
      <c r="AP65" s="71">
        <f t="shared" si="0"/>
        <v>0</v>
      </c>
      <c r="AQ65" s="24"/>
      <c r="AT65" s="15"/>
    </row>
    <row r="66" spans="2:46" ht="11.5" customHeight="1" x14ac:dyDescent="0.2">
      <c r="B66" s="33">
        <v>62</v>
      </c>
      <c r="C66" s="24"/>
      <c r="D66" s="24"/>
      <c r="E66" s="34" t="s">
        <v>140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34" t="s">
        <v>141</v>
      </c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60">
        <v>0</v>
      </c>
      <c r="AH66" s="61"/>
      <c r="AI66" s="61"/>
      <c r="AJ66" s="35">
        <v>6</v>
      </c>
      <c r="AK66" s="36"/>
      <c r="AL66" s="36"/>
      <c r="AM66" s="36"/>
      <c r="AN66" s="34" t="s">
        <v>75</v>
      </c>
      <c r="AO66" s="24"/>
      <c r="AP66" s="71">
        <f t="shared" si="0"/>
        <v>0</v>
      </c>
      <c r="AQ66" s="24"/>
      <c r="AT66" s="15"/>
    </row>
    <row r="67" spans="2:46" ht="11.25" customHeight="1" x14ac:dyDescent="0.2">
      <c r="B67" s="33">
        <v>63</v>
      </c>
      <c r="C67" s="24"/>
      <c r="D67" s="24"/>
      <c r="E67" s="34" t="s">
        <v>140</v>
      </c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34" t="s">
        <v>141</v>
      </c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60">
        <v>0</v>
      </c>
      <c r="AH67" s="61"/>
      <c r="AI67" s="61"/>
      <c r="AJ67" s="35">
        <v>48</v>
      </c>
      <c r="AK67" s="36"/>
      <c r="AL67" s="36"/>
      <c r="AM67" s="36"/>
      <c r="AN67" s="34" t="s">
        <v>75</v>
      </c>
      <c r="AO67" s="24"/>
      <c r="AP67" s="71">
        <f t="shared" si="0"/>
        <v>0</v>
      </c>
      <c r="AQ67" s="24"/>
      <c r="AT67" s="15"/>
    </row>
    <row r="68" spans="2:46" ht="11.5" customHeight="1" x14ac:dyDescent="0.2">
      <c r="B68" s="33">
        <v>64</v>
      </c>
      <c r="C68" s="24"/>
      <c r="D68" s="24"/>
      <c r="E68" s="34" t="s">
        <v>140</v>
      </c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34" t="s">
        <v>141</v>
      </c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60">
        <v>0</v>
      </c>
      <c r="AH68" s="61"/>
      <c r="AI68" s="61"/>
      <c r="AJ68" s="35">
        <v>6</v>
      </c>
      <c r="AK68" s="36"/>
      <c r="AL68" s="36"/>
      <c r="AM68" s="36"/>
      <c r="AN68" s="34" t="s">
        <v>75</v>
      </c>
      <c r="AO68" s="24"/>
      <c r="AP68" s="71">
        <f t="shared" si="0"/>
        <v>0</v>
      </c>
      <c r="AQ68" s="24"/>
      <c r="AT68" s="15"/>
    </row>
    <row r="69" spans="2:46" ht="11.5" customHeight="1" x14ac:dyDescent="0.2">
      <c r="B69" s="33">
        <v>65</v>
      </c>
      <c r="C69" s="24"/>
      <c r="D69" s="24"/>
      <c r="E69" s="34" t="s">
        <v>140</v>
      </c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34" t="s">
        <v>141</v>
      </c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60">
        <v>0</v>
      </c>
      <c r="AH69" s="61"/>
      <c r="AI69" s="61"/>
      <c r="AJ69" s="35">
        <v>6</v>
      </c>
      <c r="AK69" s="36"/>
      <c r="AL69" s="36"/>
      <c r="AM69" s="36"/>
      <c r="AN69" s="34" t="s">
        <v>75</v>
      </c>
      <c r="AO69" s="24"/>
      <c r="AP69" s="71">
        <f t="shared" si="0"/>
        <v>0</v>
      </c>
      <c r="AQ69" s="24"/>
      <c r="AT69" s="15"/>
    </row>
    <row r="70" spans="2:46" ht="11.5" customHeight="1" x14ac:dyDescent="0.2">
      <c r="B70" s="33">
        <v>66</v>
      </c>
      <c r="C70" s="24"/>
      <c r="D70" s="24"/>
      <c r="E70" s="34" t="s">
        <v>140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34" t="s">
        <v>141</v>
      </c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60">
        <v>0</v>
      </c>
      <c r="AH70" s="61"/>
      <c r="AI70" s="61"/>
      <c r="AJ70" s="35">
        <v>4</v>
      </c>
      <c r="AK70" s="36"/>
      <c r="AL70" s="36"/>
      <c r="AM70" s="36"/>
      <c r="AN70" s="34" t="s">
        <v>75</v>
      </c>
      <c r="AO70" s="24"/>
      <c r="AP70" s="71">
        <f t="shared" ref="AP70:AP130" si="1">PRODUCT(AG70,AJ70)</f>
        <v>0</v>
      </c>
      <c r="AQ70" s="24"/>
      <c r="AT70" s="15"/>
    </row>
    <row r="71" spans="2:46" ht="11.25" customHeight="1" x14ac:dyDescent="0.2">
      <c r="B71" s="33">
        <v>67</v>
      </c>
      <c r="C71" s="24"/>
      <c r="D71" s="24"/>
      <c r="E71" s="34" t="s">
        <v>140</v>
      </c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34" t="s">
        <v>141</v>
      </c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60">
        <v>0</v>
      </c>
      <c r="AH71" s="61"/>
      <c r="AI71" s="61"/>
      <c r="AJ71" s="35">
        <v>12</v>
      </c>
      <c r="AK71" s="36"/>
      <c r="AL71" s="36"/>
      <c r="AM71" s="36"/>
      <c r="AN71" s="34" t="s">
        <v>75</v>
      </c>
      <c r="AO71" s="24"/>
      <c r="AP71" s="71">
        <f t="shared" si="1"/>
        <v>0</v>
      </c>
      <c r="AQ71" s="24"/>
      <c r="AT71" s="15"/>
    </row>
    <row r="72" spans="2:46" ht="11.5" customHeight="1" x14ac:dyDescent="0.2">
      <c r="B72" s="33">
        <v>68</v>
      </c>
      <c r="C72" s="24"/>
      <c r="D72" s="24"/>
      <c r="E72" s="34" t="s">
        <v>142</v>
      </c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34" t="s">
        <v>143</v>
      </c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60">
        <v>0</v>
      </c>
      <c r="AH72" s="61"/>
      <c r="AI72" s="61"/>
      <c r="AJ72" s="35">
        <v>3</v>
      </c>
      <c r="AK72" s="36"/>
      <c r="AL72" s="36"/>
      <c r="AM72" s="36"/>
      <c r="AN72" s="34" t="s">
        <v>75</v>
      </c>
      <c r="AO72" s="24"/>
      <c r="AP72" s="71">
        <f t="shared" si="1"/>
        <v>0</v>
      </c>
      <c r="AQ72" s="24"/>
      <c r="AT72" s="15"/>
    </row>
    <row r="73" spans="2:46" ht="11.5" customHeight="1" x14ac:dyDescent="0.2">
      <c r="B73" s="33">
        <v>69</v>
      </c>
      <c r="C73" s="24"/>
      <c r="D73" s="24"/>
      <c r="E73" s="34" t="s">
        <v>142</v>
      </c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34" t="s">
        <v>143</v>
      </c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60">
        <v>0</v>
      </c>
      <c r="AH73" s="61"/>
      <c r="AI73" s="61"/>
      <c r="AJ73" s="35">
        <v>6</v>
      </c>
      <c r="AK73" s="36"/>
      <c r="AL73" s="36"/>
      <c r="AM73" s="36"/>
      <c r="AN73" s="34" t="s">
        <v>75</v>
      </c>
      <c r="AO73" s="24"/>
      <c r="AP73" s="71">
        <f t="shared" si="1"/>
        <v>0</v>
      </c>
      <c r="AQ73" s="24"/>
      <c r="AT73" s="15"/>
    </row>
    <row r="74" spans="2:46" ht="11.5" customHeight="1" x14ac:dyDescent="0.2">
      <c r="B74" s="33">
        <v>70</v>
      </c>
      <c r="C74" s="24"/>
      <c r="D74" s="24"/>
      <c r="E74" s="34" t="s">
        <v>142</v>
      </c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34" t="s">
        <v>143</v>
      </c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60">
        <v>0</v>
      </c>
      <c r="AH74" s="61"/>
      <c r="AI74" s="61"/>
      <c r="AJ74" s="35">
        <v>4</v>
      </c>
      <c r="AK74" s="36"/>
      <c r="AL74" s="36"/>
      <c r="AM74" s="36"/>
      <c r="AN74" s="34" t="s">
        <v>75</v>
      </c>
      <c r="AO74" s="24"/>
      <c r="AP74" s="71">
        <f t="shared" si="1"/>
        <v>0</v>
      </c>
      <c r="AQ74" s="24"/>
      <c r="AT74" s="15"/>
    </row>
    <row r="75" spans="2:46" ht="11.5" customHeight="1" x14ac:dyDescent="0.2">
      <c r="B75" s="33">
        <v>71</v>
      </c>
      <c r="C75" s="24"/>
      <c r="D75" s="24"/>
      <c r="E75" s="34" t="s">
        <v>144</v>
      </c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34" t="s">
        <v>145</v>
      </c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60">
        <v>0</v>
      </c>
      <c r="AH75" s="61"/>
      <c r="AI75" s="61"/>
      <c r="AJ75" s="35">
        <v>6</v>
      </c>
      <c r="AK75" s="36"/>
      <c r="AL75" s="36"/>
      <c r="AM75" s="36"/>
      <c r="AN75" s="34" t="s">
        <v>75</v>
      </c>
      <c r="AO75" s="24"/>
      <c r="AP75" s="71">
        <f t="shared" si="1"/>
        <v>0</v>
      </c>
      <c r="AQ75" s="24"/>
      <c r="AT75" s="15"/>
    </row>
    <row r="76" spans="2:46" ht="11.25" customHeight="1" x14ac:dyDescent="0.2">
      <c r="B76" s="33">
        <v>72</v>
      </c>
      <c r="C76" s="24"/>
      <c r="D76" s="24"/>
      <c r="E76" s="34" t="s">
        <v>146</v>
      </c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34" t="s">
        <v>147</v>
      </c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60">
        <v>0</v>
      </c>
      <c r="AH76" s="61"/>
      <c r="AI76" s="61"/>
      <c r="AJ76" s="35">
        <v>6</v>
      </c>
      <c r="AK76" s="36"/>
      <c r="AL76" s="36"/>
      <c r="AM76" s="36"/>
      <c r="AN76" s="34" t="s">
        <v>75</v>
      </c>
      <c r="AO76" s="24"/>
      <c r="AP76" s="71">
        <f t="shared" si="1"/>
        <v>0</v>
      </c>
      <c r="AQ76" s="24"/>
      <c r="AT76" s="15"/>
    </row>
    <row r="77" spans="2:46" ht="11.5" customHeight="1" x14ac:dyDescent="0.2">
      <c r="B77" s="33">
        <v>73</v>
      </c>
      <c r="C77" s="24"/>
      <c r="D77" s="24"/>
      <c r="E77" s="34" t="s">
        <v>148</v>
      </c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34" t="s">
        <v>149</v>
      </c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60">
        <v>0</v>
      </c>
      <c r="AH77" s="61"/>
      <c r="AI77" s="61"/>
      <c r="AJ77" s="35">
        <v>14</v>
      </c>
      <c r="AK77" s="36"/>
      <c r="AL77" s="36"/>
      <c r="AM77" s="36"/>
      <c r="AN77" s="34" t="s">
        <v>75</v>
      </c>
      <c r="AO77" s="24"/>
      <c r="AP77" s="71">
        <f t="shared" si="1"/>
        <v>0</v>
      </c>
      <c r="AQ77" s="24"/>
      <c r="AT77" s="15"/>
    </row>
    <row r="78" spans="2:46" ht="11.5" customHeight="1" x14ac:dyDescent="0.2">
      <c r="B78" s="33">
        <v>74</v>
      </c>
      <c r="C78" s="24"/>
      <c r="D78" s="24"/>
      <c r="E78" s="34" t="s">
        <v>150</v>
      </c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34" t="s">
        <v>151</v>
      </c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60">
        <v>0</v>
      </c>
      <c r="AH78" s="61"/>
      <c r="AI78" s="61"/>
      <c r="AJ78" s="35">
        <v>40</v>
      </c>
      <c r="AK78" s="36"/>
      <c r="AL78" s="36"/>
      <c r="AM78" s="36"/>
      <c r="AN78" s="34" t="s">
        <v>64</v>
      </c>
      <c r="AO78" s="24"/>
      <c r="AP78" s="71">
        <f t="shared" si="1"/>
        <v>0</v>
      </c>
      <c r="AQ78" s="24"/>
      <c r="AT78" s="15"/>
    </row>
    <row r="79" spans="2:46" ht="11.5" customHeight="1" x14ac:dyDescent="0.2">
      <c r="B79" s="33">
        <v>75</v>
      </c>
      <c r="C79" s="24"/>
      <c r="D79" s="24"/>
      <c r="E79" s="34" t="s">
        <v>152</v>
      </c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34" t="s">
        <v>153</v>
      </c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60">
        <v>0</v>
      </c>
      <c r="AH79" s="61"/>
      <c r="AI79" s="61"/>
      <c r="AJ79" s="35">
        <v>26</v>
      </c>
      <c r="AK79" s="36"/>
      <c r="AL79" s="36"/>
      <c r="AM79" s="36"/>
      <c r="AN79" s="34" t="s">
        <v>75</v>
      </c>
      <c r="AO79" s="24"/>
      <c r="AP79" s="71">
        <f t="shared" si="1"/>
        <v>0</v>
      </c>
      <c r="AQ79" s="24"/>
      <c r="AT79" s="15"/>
    </row>
    <row r="80" spans="2:46" ht="11.25" customHeight="1" x14ac:dyDescent="0.2">
      <c r="B80" s="33">
        <v>76</v>
      </c>
      <c r="C80" s="24"/>
      <c r="D80" s="24"/>
      <c r="E80" s="34" t="s">
        <v>154</v>
      </c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34" t="s">
        <v>155</v>
      </c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60">
        <v>0</v>
      </c>
      <c r="AH80" s="61"/>
      <c r="AI80" s="61"/>
      <c r="AJ80" s="35">
        <v>80</v>
      </c>
      <c r="AK80" s="36"/>
      <c r="AL80" s="36"/>
      <c r="AM80" s="36"/>
      <c r="AN80" s="34" t="s">
        <v>64</v>
      </c>
      <c r="AO80" s="24"/>
      <c r="AP80" s="71">
        <f t="shared" si="1"/>
        <v>0</v>
      </c>
      <c r="AQ80" s="24"/>
      <c r="AT80" s="15"/>
    </row>
    <row r="81" spans="2:46" ht="11.5" customHeight="1" x14ac:dyDescent="0.2">
      <c r="B81" s="33">
        <v>77</v>
      </c>
      <c r="C81" s="24"/>
      <c r="D81" s="24"/>
      <c r="E81" s="34" t="s">
        <v>156</v>
      </c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34" t="s">
        <v>157</v>
      </c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60">
        <v>0</v>
      </c>
      <c r="AH81" s="61"/>
      <c r="AI81" s="61"/>
      <c r="AJ81" s="35">
        <v>50</v>
      </c>
      <c r="AK81" s="36"/>
      <c r="AL81" s="36"/>
      <c r="AM81" s="36"/>
      <c r="AN81" s="34" t="s">
        <v>64</v>
      </c>
      <c r="AO81" s="24"/>
      <c r="AP81" s="71">
        <f t="shared" si="1"/>
        <v>0</v>
      </c>
      <c r="AQ81" s="24"/>
      <c r="AT81" s="15"/>
    </row>
    <row r="82" spans="2:46" ht="11.5" customHeight="1" x14ac:dyDescent="0.2">
      <c r="B82" s="33">
        <v>78</v>
      </c>
      <c r="C82" s="24"/>
      <c r="D82" s="24"/>
      <c r="E82" s="34" t="s">
        <v>158</v>
      </c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34" t="s">
        <v>159</v>
      </c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60">
        <v>0</v>
      </c>
      <c r="AH82" s="61"/>
      <c r="AI82" s="61"/>
      <c r="AJ82" s="35">
        <v>40</v>
      </c>
      <c r="AK82" s="36"/>
      <c r="AL82" s="36"/>
      <c r="AM82" s="36"/>
      <c r="AN82" s="34" t="s">
        <v>64</v>
      </c>
      <c r="AO82" s="24"/>
      <c r="AP82" s="71">
        <f t="shared" si="1"/>
        <v>0</v>
      </c>
      <c r="AQ82" s="24"/>
      <c r="AT82" s="15"/>
    </row>
    <row r="83" spans="2:46" ht="11.5" customHeight="1" x14ac:dyDescent="0.2">
      <c r="B83" s="33">
        <v>79</v>
      </c>
      <c r="C83" s="24"/>
      <c r="D83" s="24"/>
      <c r="E83" s="34" t="s">
        <v>160</v>
      </c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34" t="s">
        <v>161</v>
      </c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60">
        <v>0</v>
      </c>
      <c r="AH83" s="61"/>
      <c r="AI83" s="61"/>
      <c r="AJ83" s="35">
        <v>50</v>
      </c>
      <c r="AK83" s="36"/>
      <c r="AL83" s="36"/>
      <c r="AM83" s="36"/>
      <c r="AN83" s="34" t="s">
        <v>64</v>
      </c>
      <c r="AO83" s="24"/>
      <c r="AP83" s="71">
        <f t="shared" si="1"/>
        <v>0</v>
      </c>
      <c r="AQ83" s="24"/>
      <c r="AT83" s="15"/>
    </row>
    <row r="84" spans="2:46" ht="11.5" customHeight="1" x14ac:dyDescent="0.2">
      <c r="B84" s="33">
        <v>80</v>
      </c>
      <c r="C84" s="24"/>
      <c r="D84" s="24"/>
      <c r="E84" s="34" t="s">
        <v>162</v>
      </c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34" t="s">
        <v>163</v>
      </c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60">
        <v>0</v>
      </c>
      <c r="AH84" s="61"/>
      <c r="AI84" s="61"/>
      <c r="AJ84" s="35">
        <v>10</v>
      </c>
      <c r="AK84" s="36"/>
      <c r="AL84" s="36"/>
      <c r="AM84" s="36"/>
      <c r="AN84" s="34" t="s">
        <v>64</v>
      </c>
      <c r="AO84" s="24"/>
      <c r="AP84" s="71">
        <f t="shared" si="1"/>
        <v>0</v>
      </c>
      <c r="AQ84" s="24"/>
      <c r="AT84" s="15"/>
    </row>
    <row r="85" spans="2:46" ht="11.25" customHeight="1" x14ac:dyDescent="0.2">
      <c r="B85" s="33">
        <v>81</v>
      </c>
      <c r="C85" s="24"/>
      <c r="D85" s="24"/>
      <c r="E85" s="34" t="s">
        <v>164</v>
      </c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34" t="s">
        <v>165</v>
      </c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60">
        <v>0</v>
      </c>
      <c r="AH85" s="61"/>
      <c r="AI85" s="61"/>
      <c r="AJ85" s="35">
        <v>20</v>
      </c>
      <c r="AK85" s="36"/>
      <c r="AL85" s="36"/>
      <c r="AM85" s="36"/>
      <c r="AN85" s="34" t="s">
        <v>64</v>
      </c>
      <c r="AO85" s="24"/>
      <c r="AP85" s="71">
        <f t="shared" si="1"/>
        <v>0</v>
      </c>
      <c r="AQ85" s="24"/>
      <c r="AT85" s="15"/>
    </row>
    <row r="86" spans="2:46" ht="11.5" customHeight="1" x14ac:dyDescent="0.2">
      <c r="B86" s="33">
        <v>82</v>
      </c>
      <c r="C86" s="24"/>
      <c r="D86" s="24"/>
      <c r="E86" s="34" t="s">
        <v>166</v>
      </c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34" t="s">
        <v>167</v>
      </c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60">
        <v>0</v>
      </c>
      <c r="AH86" s="61"/>
      <c r="AI86" s="61"/>
      <c r="AJ86" s="35">
        <v>60</v>
      </c>
      <c r="AK86" s="36"/>
      <c r="AL86" s="36"/>
      <c r="AM86" s="36"/>
      <c r="AN86" s="34" t="s">
        <v>64</v>
      </c>
      <c r="AO86" s="24"/>
      <c r="AP86" s="71">
        <f t="shared" si="1"/>
        <v>0</v>
      </c>
      <c r="AQ86" s="24"/>
      <c r="AT86" s="15"/>
    </row>
    <row r="87" spans="2:46" ht="11.5" customHeight="1" x14ac:dyDescent="0.2">
      <c r="B87" s="33">
        <v>83</v>
      </c>
      <c r="C87" s="24"/>
      <c r="D87" s="24"/>
      <c r="E87" s="34" t="s">
        <v>166</v>
      </c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34" t="s">
        <v>168</v>
      </c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60">
        <v>0</v>
      </c>
      <c r="AH87" s="61"/>
      <c r="AI87" s="61"/>
      <c r="AJ87" s="35">
        <v>60</v>
      </c>
      <c r="AK87" s="36"/>
      <c r="AL87" s="36"/>
      <c r="AM87" s="36"/>
      <c r="AN87" s="34" t="s">
        <v>64</v>
      </c>
      <c r="AO87" s="24"/>
      <c r="AP87" s="71">
        <f t="shared" si="1"/>
        <v>0</v>
      </c>
      <c r="AQ87" s="24"/>
      <c r="AT87" s="15"/>
    </row>
    <row r="88" spans="2:46" ht="11.5" customHeight="1" x14ac:dyDescent="0.2">
      <c r="B88" s="33">
        <v>84</v>
      </c>
      <c r="C88" s="24"/>
      <c r="D88" s="24"/>
      <c r="E88" s="34" t="s">
        <v>169</v>
      </c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34" t="s">
        <v>170</v>
      </c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60">
        <v>0</v>
      </c>
      <c r="AH88" s="61"/>
      <c r="AI88" s="61"/>
      <c r="AJ88" s="35">
        <v>10</v>
      </c>
      <c r="AK88" s="36"/>
      <c r="AL88" s="36"/>
      <c r="AM88" s="36"/>
      <c r="AN88" s="34" t="s">
        <v>64</v>
      </c>
      <c r="AO88" s="24"/>
      <c r="AP88" s="71">
        <f t="shared" si="1"/>
        <v>0</v>
      </c>
      <c r="AQ88" s="24"/>
      <c r="AT88" s="15"/>
    </row>
    <row r="89" spans="2:46" ht="11.25" customHeight="1" x14ac:dyDescent="0.2">
      <c r="B89" s="33">
        <v>85</v>
      </c>
      <c r="C89" s="24"/>
      <c r="D89" s="24"/>
      <c r="E89" s="34" t="s">
        <v>171</v>
      </c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34" t="s">
        <v>172</v>
      </c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60">
        <v>0</v>
      </c>
      <c r="AH89" s="61"/>
      <c r="AI89" s="61"/>
      <c r="AJ89" s="35">
        <v>6</v>
      </c>
      <c r="AK89" s="36"/>
      <c r="AL89" s="36"/>
      <c r="AM89" s="36"/>
      <c r="AN89" s="34" t="s">
        <v>64</v>
      </c>
      <c r="AO89" s="24"/>
      <c r="AP89" s="71">
        <f t="shared" si="1"/>
        <v>0</v>
      </c>
      <c r="AQ89" s="24"/>
      <c r="AT89" s="15"/>
    </row>
    <row r="90" spans="2:46" ht="11.5" customHeight="1" x14ac:dyDescent="0.2">
      <c r="B90" s="33">
        <v>86</v>
      </c>
      <c r="C90" s="24"/>
      <c r="D90" s="24"/>
      <c r="E90" s="34" t="s">
        <v>173</v>
      </c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34" t="s">
        <v>174</v>
      </c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60">
        <v>0</v>
      </c>
      <c r="AH90" s="61"/>
      <c r="AI90" s="61"/>
      <c r="AJ90" s="35">
        <v>10</v>
      </c>
      <c r="AK90" s="36"/>
      <c r="AL90" s="36"/>
      <c r="AM90" s="36"/>
      <c r="AN90" s="34" t="s">
        <v>64</v>
      </c>
      <c r="AO90" s="24"/>
      <c r="AP90" s="71">
        <f t="shared" si="1"/>
        <v>0</v>
      </c>
      <c r="AQ90" s="24"/>
      <c r="AT90" s="15"/>
    </row>
    <row r="91" spans="2:46" ht="11.5" customHeight="1" x14ac:dyDescent="0.2">
      <c r="B91" s="33">
        <v>87</v>
      </c>
      <c r="C91" s="24"/>
      <c r="D91" s="24"/>
      <c r="E91" s="34" t="s">
        <v>175</v>
      </c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34" t="s">
        <v>176</v>
      </c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60">
        <v>0</v>
      </c>
      <c r="AH91" s="61"/>
      <c r="AI91" s="61"/>
      <c r="AJ91" s="35">
        <v>10</v>
      </c>
      <c r="AK91" s="36"/>
      <c r="AL91" s="36"/>
      <c r="AM91" s="36"/>
      <c r="AN91" s="34" t="s">
        <v>64</v>
      </c>
      <c r="AO91" s="24"/>
      <c r="AP91" s="71">
        <f t="shared" si="1"/>
        <v>0</v>
      </c>
      <c r="AQ91" s="24"/>
      <c r="AT91" s="15"/>
    </row>
    <row r="92" spans="2:46" ht="11.5" customHeight="1" x14ac:dyDescent="0.2">
      <c r="B92" s="33">
        <v>88</v>
      </c>
      <c r="C92" s="24"/>
      <c r="D92" s="24"/>
      <c r="E92" s="34" t="s">
        <v>177</v>
      </c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34" t="s">
        <v>178</v>
      </c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60">
        <v>0</v>
      </c>
      <c r="AH92" s="61"/>
      <c r="AI92" s="61"/>
      <c r="AJ92" s="35">
        <v>300</v>
      </c>
      <c r="AK92" s="36"/>
      <c r="AL92" s="36"/>
      <c r="AM92" s="36"/>
      <c r="AN92" s="34" t="s">
        <v>64</v>
      </c>
      <c r="AO92" s="24"/>
      <c r="AP92" s="71">
        <f t="shared" si="1"/>
        <v>0</v>
      </c>
      <c r="AQ92" s="24"/>
      <c r="AT92" s="15"/>
    </row>
    <row r="93" spans="2:46" ht="11.25" customHeight="1" x14ac:dyDescent="0.2">
      <c r="B93" s="33">
        <v>89</v>
      </c>
      <c r="C93" s="24"/>
      <c r="D93" s="24"/>
      <c r="E93" s="34" t="s">
        <v>179</v>
      </c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34" t="s">
        <v>180</v>
      </c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60">
        <v>0</v>
      </c>
      <c r="AH93" s="61"/>
      <c r="AI93" s="61"/>
      <c r="AJ93" s="35">
        <v>100</v>
      </c>
      <c r="AK93" s="36"/>
      <c r="AL93" s="36"/>
      <c r="AM93" s="36"/>
      <c r="AN93" s="34" t="s">
        <v>64</v>
      </c>
      <c r="AO93" s="24"/>
      <c r="AP93" s="71">
        <f t="shared" si="1"/>
        <v>0</v>
      </c>
      <c r="AQ93" s="24"/>
      <c r="AT93" s="15"/>
    </row>
    <row r="94" spans="2:46" ht="11.5" customHeight="1" x14ac:dyDescent="0.2">
      <c r="B94" s="33">
        <v>90</v>
      </c>
      <c r="C94" s="24"/>
      <c r="D94" s="24"/>
      <c r="E94" s="34" t="s">
        <v>179</v>
      </c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34" t="s">
        <v>181</v>
      </c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60">
        <v>0</v>
      </c>
      <c r="AH94" s="61"/>
      <c r="AI94" s="61"/>
      <c r="AJ94" s="35">
        <v>1060</v>
      </c>
      <c r="AK94" s="36"/>
      <c r="AL94" s="36"/>
      <c r="AM94" s="36"/>
      <c r="AN94" s="34" t="s">
        <v>64</v>
      </c>
      <c r="AO94" s="24"/>
      <c r="AP94" s="71">
        <f t="shared" si="1"/>
        <v>0</v>
      </c>
      <c r="AQ94" s="24"/>
      <c r="AT94" s="15"/>
    </row>
    <row r="95" spans="2:46" ht="11.5" customHeight="1" x14ac:dyDescent="0.2">
      <c r="B95" s="33">
        <v>91</v>
      </c>
      <c r="C95" s="24"/>
      <c r="D95" s="24"/>
      <c r="E95" s="34" t="s">
        <v>179</v>
      </c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34" t="s">
        <v>181</v>
      </c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60">
        <v>0</v>
      </c>
      <c r="AH95" s="61"/>
      <c r="AI95" s="61"/>
      <c r="AJ95" s="35">
        <v>30</v>
      </c>
      <c r="AK95" s="36"/>
      <c r="AL95" s="36"/>
      <c r="AM95" s="36"/>
      <c r="AN95" s="34" t="s">
        <v>64</v>
      </c>
      <c r="AO95" s="24"/>
      <c r="AP95" s="71">
        <f t="shared" si="1"/>
        <v>0</v>
      </c>
      <c r="AQ95" s="24"/>
      <c r="AT95" s="15"/>
    </row>
    <row r="96" spans="2:46" ht="11.5" customHeight="1" x14ac:dyDescent="0.2">
      <c r="B96" s="33">
        <v>92</v>
      </c>
      <c r="C96" s="24"/>
      <c r="D96" s="24"/>
      <c r="E96" s="34" t="s">
        <v>182</v>
      </c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34" t="s">
        <v>183</v>
      </c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60">
        <v>0</v>
      </c>
      <c r="AH96" s="61"/>
      <c r="AI96" s="61"/>
      <c r="AJ96" s="35">
        <v>1100</v>
      </c>
      <c r="AK96" s="36"/>
      <c r="AL96" s="36"/>
      <c r="AM96" s="36"/>
      <c r="AN96" s="34" t="s">
        <v>64</v>
      </c>
      <c r="AO96" s="24"/>
      <c r="AP96" s="71">
        <f t="shared" si="1"/>
        <v>0</v>
      </c>
      <c r="AQ96" s="24"/>
      <c r="AT96" s="15"/>
    </row>
    <row r="97" spans="2:46" ht="11.5" customHeight="1" x14ac:dyDescent="0.2">
      <c r="B97" s="33">
        <v>93</v>
      </c>
      <c r="C97" s="24"/>
      <c r="D97" s="24"/>
      <c r="E97" s="34" t="s">
        <v>184</v>
      </c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34" t="s">
        <v>185</v>
      </c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60">
        <v>0</v>
      </c>
      <c r="AH97" s="61"/>
      <c r="AI97" s="61"/>
      <c r="AJ97" s="35">
        <v>36</v>
      </c>
      <c r="AK97" s="36"/>
      <c r="AL97" s="36"/>
      <c r="AM97" s="36"/>
      <c r="AN97" s="34" t="s">
        <v>64</v>
      </c>
      <c r="AO97" s="24"/>
      <c r="AP97" s="71">
        <f t="shared" si="1"/>
        <v>0</v>
      </c>
      <c r="AQ97" s="24"/>
      <c r="AT97" s="15"/>
    </row>
    <row r="98" spans="2:46" ht="11.25" customHeight="1" x14ac:dyDescent="0.2">
      <c r="B98" s="33">
        <v>94</v>
      </c>
      <c r="C98" s="24"/>
      <c r="D98" s="24"/>
      <c r="E98" s="34" t="s">
        <v>186</v>
      </c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34" t="s">
        <v>187</v>
      </c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60">
        <v>0</v>
      </c>
      <c r="AH98" s="61"/>
      <c r="AI98" s="61"/>
      <c r="AJ98" s="35">
        <v>500</v>
      </c>
      <c r="AK98" s="36"/>
      <c r="AL98" s="36"/>
      <c r="AM98" s="36"/>
      <c r="AN98" s="34" t="s">
        <v>64</v>
      </c>
      <c r="AO98" s="24"/>
      <c r="AP98" s="71">
        <f t="shared" si="1"/>
        <v>0</v>
      </c>
      <c r="AQ98" s="24"/>
      <c r="AT98" s="15"/>
    </row>
    <row r="99" spans="2:46" ht="11.5" customHeight="1" x14ac:dyDescent="0.2">
      <c r="B99" s="33">
        <v>95</v>
      </c>
      <c r="C99" s="24"/>
      <c r="D99" s="24"/>
      <c r="E99" s="34" t="s">
        <v>188</v>
      </c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34" t="s">
        <v>189</v>
      </c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60">
        <v>0</v>
      </c>
      <c r="AH99" s="61"/>
      <c r="AI99" s="61"/>
      <c r="AJ99" s="35">
        <v>20</v>
      </c>
      <c r="AK99" s="36"/>
      <c r="AL99" s="36"/>
      <c r="AM99" s="36"/>
      <c r="AN99" s="34" t="s">
        <v>64</v>
      </c>
      <c r="AO99" s="24"/>
      <c r="AP99" s="71">
        <f t="shared" si="1"/>
        <v>0</v>
      </c>
      <c r="AQ99" s="24"/>
      <c r="AT99" s="15"/>
    </row>
    <row r="100" spans="2:46" ht="11.5" customHeight="1" x14ac:dyDescent="0.2">
      <c r="B100" s="33">
        <v>96</v>
      </c>
      <c r="C100" s="24"/>
      <c r="D100" s="24"/>
      <c r="E100" s="34" t="s">
        <v>190</v>
      </c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34" t="s">
        <v>191</v>
      </c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60">
        <v>0</v>
      </c>
      <c r="AH100" s="61"/>
      <c r="AI100" s="61"/>
      <c r="AJ100" s="35">
        <v>100</v>
      </c>
      <c r="AK100" s="36"/>
      <c r="AL100" s="36"/>
      <c r="AM100" s="36"/>
      <c r="AN100" s="34" t="s">
        <v>64</v>
      </c>
      <c r="AO100" s="24"/>
      <c r="AP100" s="71">
        <f t="shared" si="1"/>
        <v>0</v>
      </c>
      <c r="AQ100" s="24"/>
      <c r="AT100" s="15"/>
    </row>
    <row r="101" spans="2:46" ht="11.5" customHeight="1" x14ac:dyDescent="0.2">
      <c r="B101" s="33">
        <v>97</v>
      </c>
      <c r="C101" s="24"/>
      <c r="D101" s="24"/>
      <c r="E101" s="34" t="s">
        <v>192</v>
      </c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34" t="s">
        <v>193</v>
      </c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60">
        <v>0</v>
      </c>
      <c r="AH101" s="61"/>
      <c r="AI101" s="61"/>
      <c r="AJ101" s="35">
        <v>150</v>
      </c>
      <c r="AK101" s="36"/>
      <c r="AL101" s="36"/>
      <c r="AM101" s="36"/>
      <c r="AN101" s="34" t="s">
        <v>64</v>
      </c>
      <c r="AO101" s="24"/>
      <c r="AP101" s="71">
        <f t="shared" si="1"/>
        <v>0</v>
      </c>
      <c r="AQ101" s="24"/>
      <c r="AT101" s="15"/>
    </row>
    <row r="102" spans="2:46" ht="11.25" customHeight="1" x14ac:dyDescent="0.2">
      <c r="B102" s="33">
        <v>98</v>
      </c>
      <c r="C102" s="24"/>
      <c r="D102" s="24"/>
      <c r="E102" s="34" t="s">
        <v>192</v>
      </c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34" t="s">
        <v>193</v>
      </c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60">
        <v>0</v>
      </c>
      <c r="AH102" s="61"/>
      <c r="AI102" s="61"/>
      <c r="AJ102" s="35">
        <v>500</v>
      </c>
      <c r="AK102" s="36"/>
      <c r="AL102" s="36"/>
      <c r="AM102" s="36"/>
      <c r="AN102" s="34" t="s">
        <v>64</v>
      </c>
      <c r="AO102" s="24"/>
      <c r="AP102" s="71">
        <f t="shared" si="1"/>
        <v>0</v>
      </c>
      <c r="AQ102" s="24"/>
      <c r="AT102" s="15"/>
    </row>
    <row r="103" spans="2:46" ht="11.5" customHeight="1" x14ac:dyDescent="0.2">
      <c r="B103" s="33">
        <v>99</v>
      </c>
      <c r="C103" s="24"/>
      <c r="D103" s="24"/>
      <c r="E103" s="34" t="s">
        <v>194</v>
      </c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34" t="s">
        <v>195</v>
      </c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60">
        <v>0</v>
      </c>
      <c r="AH103" s="61"/>
      <c r="AI103" s="61"/>
      <c r="AJ103" s="35">
        <v>30</v>
      </c>
      <c r="AK103" s="36"/>
      <c r="AL103" s="36"/>
      <c r="AM103" s="36"/>
      <c r="AN103" s="34" t="s">
        <v>64</v>
      </c>
      <c r="AO103" s="24"/>
      <c r="AP103" s="71">
        <f t="shared" si="1"/>
        <v>0</v>
      </c>
      <c r="AQ103" s="24"/>
      <c r="AT103" s="15"/>
    </row>
    <row r="104" spans="2:46" ht="11.5" customHeight="1" x14ac:dyDescent="0.2">
      <c r="B104" s="33">
        <v>100</v>
      </c>
      <c r="C104" s="24"/>
      <c r="D104" s="24"/>
      <c r="E104" s="34" t="s">
        <v>196</v>
      </c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34" t="s">
        <v>197</v>
      </c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60">
        <v>0</v>
      </c>
      <c r="AH104" s="61"/>
      <c r="AI104" s="61"/>
      <c r="AJ104" s="35">
        <v>5</v>
      </c>
      <c r="AK104" s="36"/>
      <c r="AL104" s="36"/>
      <c r="AM104" s="36"/>
      <c r="AN104" s="34" t="s">
        <v>64</v>
      </c>
      <c r="AO104" s="24"/>
      <c r="AP104" s="71">
        <f t="shared" si="1"/>
        <v>0</v>
      </c>
      <c r="AQ104" s="24"/>
      <c r="AT104" s="15"/>
    </row>
    <row r="105" spans="2:46" ht="11.5" customHeight="1" x14ac:dyDescent="0.2">
      <c r="B105" s="33">
        <v>101</v>
      </c>
      <c r="C105" s="24"/>
      <c r="D105" s="24"/>
      <c r="E105" s="34" t="s">
        <v>198</v>
      </c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34" t="s">
        <v>199</v>
      </c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60">
        <v>0</v>
      </c>
      <c r="AH105" s="61"/>
      <c r="AI105" s="61"/>
      <c r="AJ105" s="35">
        <v>25</v>
      </c>
      <c r="AK105" s="36"/>
      <c r="AL105" s="36"/>
      <c r="AM105" s="36"/>
      <c r="AN105" s="34" t="s">
        <v>64</v>
      </c>
      <c r="AO105" s="24"/>
      <c r="AP105" s="71">
        <f t="shared" si="1"/>
        <v>0</v>
      </c>
      <c r="AQ105" s="24"/>
      <c r="AT105" s="15"/>
    </row>
    <row r="106" spans="2:46" ht="11.25" customHeight="1" x14ac:dyDescent="0.2">
      <c r="B106" s="33">
        <v>102</v>
      </c>
      <c r="C106" s="24"/>
      <c r="D106" s="24"/>
      <c r="E106" s="34" t="s">
        <v>200</v>
      </c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34" t="s">
        <v>201</v>
      </c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60">
        <v>0</v>
      </c>
      <c r="AH106" s="61"/>
      <c r="AI106" s="61"/>
      <c r="AJ106" s="35">
        <v>120</v>
      </c>
      <c r="AK106" s="36"/>
      <c r="AL106" s="36"/>
      <c r="AM106" s="36"/>
      <c r="AN106" s="34" t="s">
        <v>64</v>
      </c>
      <c r="AO106" s="24"/>
      <c r="AP106" s="71">
        <f t="shared" si="1"/>
        <v>0</v>
      </c>
      <c r="AQ106" s="24"/>
      <c r="AT106" s="15"/>
    </row>
    <row r="107" spans="2:46" ht="11.5" customHeight="1" x14ac:dyDescent="0.2">
      <c r="B107" s="33">
        <v>103</v>
      </c>
      <c r="C107" s="24"/>
      <c r="D107" s="24"/>
      <c r="E107" s="34" t="s">
        <v>202</v>
      </c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34" t="s">
        <v>203</v>
      </c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60">
        <v>0</v>
      </c>
      <c r="AH107" s="61"/>
      <c r="AI107" s="61"/>
      <c r="AJ107" s="35">
        <v>240</v>
      </c>
      <c r="AK107" s="36"/>
      <c r="AL107" s="36"/>
      <c r="AM107" s="36"/>
      <c r="AN107" s="34" t="s">
        <v>64</v>
      </c>
      <c r="AO107" s="24"/>
      <c r="AP107" s="71">
        <f t="shared" si="1"/>
        <v>0</v>
      </c>
      <c r="AQ107" s="24"/>
      <c r="AT107" s="15"/>
    </row>
    <row r="108" spans="2:46" ht="11.5" customHeight="1" x14ac:dyDescent="0.2">
      <c r="B108" s="33">
        <v>104</v>
      </c>
      <c r="C108" s="24"/>
      <c r="D108" s="24"/>
      <c r="E108" s="34" t="s">
        <v>202</v>
      </c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34" t="s">
        <v>204</v>
      </c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60">
        <v>0</v>
      </c>
      <c r="AH108" s="61"/>
      <c r="AI108" s="61"/>
      <c r="AJ108" s="35">
        <v>100</v>
      </c>
      <c r="AK108" s="36"/>
      <c r="AL108" s="36"/>
      <c r="AM108" s="36"/>
      <c r="AN108" s="34" t="s">
        <v>64</v>
      </c>
      <c r="AO108" s="24"/>
      <c r="AP108" s="71">
        <f t="shared" si="1"/>
        <v>0</v>
      </c>
      <c r="AQ108" s="24"/>
      <c r="AT108" s="15"/>
    </row>
    <row r="109" spans="2:46" ht="11.5" customHeight="1" x14ac:dyDescent="0.2">
      <c r="B109" s="33">
        <v>105</v>
      </c>
      <c r="C109" s="24"/>
      <c r="D109" s="24"/>
      <c r="E109" s="34" t="s">
        <v>205</v>
      </c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34" t="s">
        <v>206</v>
      </c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60">
        <v>0</v>
      </c>
      <c r="AH109" s="61"/>
      <c r="AI109" s="61"/>
      <c r="AJ109" s="35">
        <v>4</v>
      </c>
      <c r="AK109" s="36"/>
      <c r="AL109" s="36"/>
      <c r="AM109" s="36"/>
      <c r="AN109" s="34" t="s">
        <v>207</v>
      </c>
      <c r="AO109" s="24"/>
      <c r="AP109" s="71">
        <f t="shared" si="1"/>
        <v>0</v>
      </c>
      <c r="AQ109" s="24"/>
      <c r="AT109" s="15"/>
    </row>
    <row r="110" spans="2:46" ht="11.5" customHeight="1" x14ac:dyDescent="0.2">
      <c r="B110" s="33">
        <v>106</v>
      </c>
      <c r="C110" s="24"/>
      <c r="D110" s="24"/>
      <c r="E110" s="34" t="s">
        <v>208</v>
      </c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34" t="s">
        <v>209</v>
      </c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60">
        <v>0</v>
      </c>
      <c r="AH110" s="61"/>
      <c r="AI110" s="61"/>
      <c r="AJ110" s="35">
        <v>20</v>
      </c>
      <c r="AK110" s="36"/>
      <c r="AL110" s="36"/>
      <c r="AM110" s="36"/>
      <c r="AN110" s="34" t="s">
        <v>75</v>
      </c>
      <c r="AO110" s="24"/>
      <c r="AP110" s="71">
        <f t="shared" si="1"/>
        <v>0</v>
      </c>
      <c r="AQ110" s="24"/>
      <c r="AT110" s="15"/>
    </row>
    <row r="111" spans="2:46" ht="11.25" customHeight="1" x14ac:dyDescent="0.2">
      <c r="B111" s="33">
        <v>107</v>
      </c>
      <c r="C111" s="24"/>
      <c r="D111" s="24"/>
      <c r="E111" s="34" t="s">
        <v>208</v>
      </c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34" t="s">
        <v>209</v>
      </c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60">
        <v>0</v>
      </c>
      <c r="AH111" s="61"/>
      <c r="AI111" s="61"/>
      <c r="AJ111" s="35">
        <v>2</v>
      </c>
      <c r="AK111" s="36"/>
      <c r="AL111" s="36"/>
      <c r="AM111" s="36"/>
      <c r="AN111" s="34" t="s">
        <v>75</v>
      </c>
      <c r="AO111" s="24"/>
      <c r="AP111" s="71">
        <f t="shared" si="1"/>
        <v>0</v>
      </c>
      <c r="AQ111" s="24"/>
      <c r="AT111" s="15"/>
    </row>
    <row r="112" spans="2:46" ht="11.5" customHeight="1" x14ac:dyDescent="0.2">
      <c r="B112" s="33">
        <v>108</v>
      </c>
      <c r="C112" s="24"/>
      <c r="D112" s="24"/>
      <c r="E112" s="34" t="s">
        <v>210</v>
      </c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34" t="s">
        <v>211</v>
      </c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60">
        <v>0</v>
      </c>
      <c r="AH112" s="61"/>
      <c r="AI112" s="61"/>
      <c r="AJ112" s="35">
        <v>2</v>
      </c>
      <c r="AK112" s="36"/>
      <c r="AL112" s="36"/>
      <c r="AM112" s="36"/>
      <c r="AN112" s="34" t="s">
        <v>75</v>
      </c>
      <c r="AO112" s="24"/>
      <c r="AP112" s="71">
        <f t="shared" si="1"/>
        <v>0</v>
      </c>
      <c r="AQ112" s="24"/>
      <c r="AT112" s="15"/>
    </row>
    <row r="113" spans="2:46" ht="11.5" customHeight="1" x14ac:dyDescent="0.2">
      <c r="B113" s="33">
        <v>109</v>
      </c>
      <c r="C113" s="24"/>
      <c r="D113" s="24"/>
      <c r="E113" s="34" t="s">
        <v>212</v>
      </c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34" t="s">
        <v>213</v>
      </c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60">
        <v>0</v>
      </c>
      <c r="AH113" s="61"/>
      <c r="AI113" s="61"/>
      <c r="AJ113" s="35">
        <v>13</v>
      </c>
      <c r="AK113" s="36"/>
      <c r="AL113" s="36"/>
      <c r="AM113" s="36"/>
      <c r="AN113" s="34" t="s">
        <v>75</v>
      </c>
      <c r="AO113" s="24"/>
      <c r="AP113" s="71">
        <f t="shared" si="1"/>
        <v>0</v>
      </c>
      <c r="AQ113" s="24"/>
      <c r="AT113" s="15"/>
    </row>
    <row r="114" spans="2:46" ht="11.5" customHeight="1" x14ac:dyDescent="0.2">
      <c r="B114" s="33">
        <v>110</v>
      </c>
      <c r="C114" s="24"/>
      <c r="D114" s="24"/>
      <c r="E114" s="34" t="s">
        <v>214</v>
      </c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34" t="s">
        <v>215</v>
      </c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60">
        <v>0</v>
      </c>
      <c r="AH114" s="61"/>
      <c r="AI114" s="61"/>
      <c r="AJ114" s="35">
        <v>78</v>
      </c>
      <c r="AK114" s="36"/>
      <c r="AL114" s="36"/>
      <c r="AM114" s="36"/>
      <c r="AN114" s="34" t="s">
        <v>75</v>
      </c>
      <c r="AO114" s="24"/>
      <c r="AP114" s="71">
        <f t="shared" si="1"/>
        <v>0</v>
      </c>
      <c r="AQ114" s="24"/>
      <c r="AT114" s="15"/>
    </row>
    <row r="115" spans="2:46" ht="11.25" customHeight="1" x14ac:dyDescent="0.2">
      <c r="B115" s="33">
        <v>111</v>
      </c>
      <c r="C115" s="24"/>
      <c r="D115" s="24"/>
      <c r="E115" s="34" t="s">
        <v>216</v>
      </c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34" t="s">
        <v>217</v>
      </c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60">
        <v>0</v>
      </c>
      <c r="AH115" s="61"/>
      <c r="AI115" s="61"/>
      <c r="AJ115" s="35">
        <v>23</v>
      </c>
      <c r="AK115" s="36"/>
      <c r="AL115" s="36"/>
      <c r="AM115" s="36"/>
      <c r="AN115" s="34" t="s">
        <v>75</v>
      </c>
      <c r="AO115" s="24"/>
      <c r="AP115" s="71">
        <f t="shared" si="1"/>
        <v>0</v>
      </c>
      <c r="AQ115" s="24"/>
      <c r="AT115" s="15"/>
    </row>
    <row r="116" spans="2:46" ht="11.5" customHeight="1" x14ac:dyDescent="0.2">
      <c r="B116" s="33">
        <v>112</v>
      </c>
      <c r="C116" s="24"/>
      <c r="D116" s="24"/>
      <c r="E116" s="34" t="s">
        <v>218</v>
      </c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34" t="s">
        <v>219</v>
      </c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60">
        <v>0</v>
      </c>
      <c r="AH116" s="61"/>
      <c r="AI116" s="61"/>
      <c r="AJ116" s="35">
        <v>9</v>
      </c>
      <c r="AK116" s="36"/>
      <c r="AL116" s="36"/>
      <c r="AM116" s="36"/>
      <c r="AN116" s="34" t="s">
        <v>75</v>
      </c>
      <c r="AO116" s="24"/>
      <c r="AP116" s="71">
        <f t="shared" si="1"/>
        <v>0</v>
      </c>
      <c r="AQ116" s="24"/>
      <c r="AT116" s="15"/>
    </row>
    <row r="117" spans="2:46" ht="11.5" customHeight="1" x14ac:dyDescent="0.2">
      <c r="B117" s="33">
        <v>113</v>
      </c>
      <c r="C117" s="24"/>
      <c r="D117" s="24"/>
      <c r="E117" s="34" t="s">
        <v>220</v>
      </c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34" t="s">
        <v>221</v>
      </c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60">
        <v>0</v>
      </c>
      <c r="AH117" s="61"/>
      <c r="AI117" s="61"/>
      <c r="AJ117" s="35">
        <v>6</v>
      </c>
      <c r="AK117" s="36"/>
      <c r="AL117" s="36"/>
      <c r="AM117" s="36"/>
      <c r="AN117" s="34" t="s">
        <v>75</v>
      </c>
      <c r="AO117" s="24"/>
      <c r="AP117" s="71">
        <f t="shared" si="1"/>
        <v>0</v>
      </c>
      <c r="AQ117" s="24"/>
      <c r="AT117" s="15"/>
    </row>
    <row r="118" spans="2:46" ht="11.5" customHeight="1" x14ac:dyDescent="0.2">
      <c r="B118" s="33">
        <v>114</v>
      </c>
      <c r="C118" s="24"/>
      <c r="D118" s="24"/>
      <c r="E118" s="34" t="s">
        <v>222</v>
      </c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34" t="s">
        <v>223</v>
      </c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60">
        <v>0</v>
      </c>
      <c r="AH118" s="61"/>
      <c r="AI118" s="61"/>
      <c r="AJ118" s="35">
        <v>11</v>
      </c>
      <c r="AK118" s="36"/>
      <c r="AL118" s="36"/>
      <c r="AM118" s="36"/>
      <c r="AN118" s="34" t="s">
        <v>75</v>
      </c>
      <c r="AO118" s="24"/>
      <c r="AP118" s="71">
        <f t="shared" si="1"/>
        <v>0</v>
      </c>
      <c r="AQ118" s="24"/>
      <c r="AT118" s="15"/>
    </row>
    <row r="119" spans="2:46" ht="11.5" customHeight="1" x14ac:dyDescent="0.2">
      <c r="B119" s="33">
        <v>115</v>
      </c>
      <c r="C119" s="24"/>
      <c r="D119" s="24"/>
      <c r="E119" s="34" t="s">
        <v>224</v>
      </c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34" t="s">
        <v>225</v>
      </c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60">
        <v>0</v>
      </c>
      <c r="AH119" s="61"/>
      <c r="AI119" s="61"/>
      <c r="AJ119" s="35">
        <v>1</v>
      </c>
      <c r="AK119" s="36"/>
      <c r="AL119" s="36"/>
      <c r="AM119" s="36"/>
      <c r="AN119" s="34" t="s">
        <v>75</v>
      </c>
      <c r="AO119" s="24"/>
      <c r="AP119" s="71">
        <f t="shared" si="1"/>
        <v>0</v>
      </c>
      <c r="AQ119" s="24"/>
      <c r="AT119" s="15"/>
    </row>
    <row r="120" spans="2:46" ht="11.25" customHeight="1" x14ac:dyDescent="0.2">
      <c r="B120" s="33">
        <v>116</v>
      </c>
      <c r="C120" s="24"/>
      <c r="D120" s="24"/>
      <c r="E120" s="34" t="s">
        <v>226</v>
      </c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34" t="s">
        <v>227</v>
      </c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60">
        <v>0</v>
      </c>
      <c r="AH120" s="61"/>
      <c r="AI120" s="61"/>
      <c r="AJ120" s="35">
        <v>11</v>
      </c>
      <c r="AK120" s="36"/>
      <c r="AL120" s="36"/>
      <c r="AM120" s="36"/>
      <c r="AN120" s="34" t="s">
        <v>75</v>
      </c>
      <c r="AO120" s="24"/>
      <c r="AP120" s="71">
        <f t="shared" si="1"/>
        <v>0</v>
      </c>
      <c r="AQ120" s="24"/>
      <c r="AT120" s="15"/>
    </row>
    <row r="121" spans="2:46" ht="11.5" customHeight="1" x14ac:dyDescent="0.2">
      <c r="B121" s="33">
        <v>117</v>
      </c>
      <c r="C121" s="24"/>
      <c r="D121" s="24"/>
      <c r="E121" s="34" t="s">
        <v>228</v>
      </c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34" t="s">
        <v>229</v>
      </c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60">
        <v>0</v>
      </c>
      <c r="AH121" s="61"/>
      <c r="AI121" s="61"/>
      <c r="AJ121" s="35">
        <v>1</v>
      </c>
      <c r="AK121" s="36"/>
      <c r="AL121" s="36"/>
      <c r="AM121" s="36"/>
      <c r="AN121" s="34" t="s">
        <v>207</v>
      </c>
      <c r="AO121" s="24"/>
      <c r="AP121" s="71">
        <f t="shared" si="1"/>
        <v>0</v>
      </c>
      <c r="AQ121" s="24"/>
      <c r="AT121" s="15"/>
    </row>
    <row r="122" spans="2:46" ht="11.5" customHeight="1" x14ac:dyDescent="0.2">
      <c r="B122" s="33">
        <v>118</v>
      </c>
      <c r="C122" s="24"/>
      <c r="D122" s="24"/>
      <c r="E122" s="34" t="s">
        <v>230</v>
      </c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34" t="s">
        <v>231</v>
      </c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60">
        <v>0</v>
      </c>
      <c r="AH122" s="61"/>
      <c r="AI122" s="61"/>
      <c r="AJ122" s="35">
        <v>40</v>
      </c>
      <c r="AK122" s="36"/>
      <c r="AL122" s="36"/>
      <c r="AM122" s="36"/>
      <c r="AN122" s="34" t="s">
        <v>64</v>
      </c>
      <c r="AO122" s="24"/>
      <c r="AP122" s="71">
        <f t="shared" si="1"/>
        <v>0</v>
      </c>
      <c r="AQ122" s="24"/>
      <c r="AT122" s="15"/>
    </row>
    <row r="123" spans="2:46" ht="11.5" customHeight="1" x14ac:dyDescent="0.2">
      <c r="B123" s="33">
        <v>119</v>
      </c>
      <c r="C123" s="24"/>
      <c r="D123" s="24"/>
      <c r="E123" s="34" t="s">
        <v>230</v>
      </c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34" t="s">
        <v>231</v>
      </c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60">
        <v>0</v>
      </c>
      <c r="AH123" s="61"/>
      <c r="AI123" s="61"/>
      <c r="AJ123" s="35">
        <v>80</v>
      </c>
      <c r="AK123" s="36"/>
      <c r="AL123" s="36"/>
      <c r="AM123" s="36"/>
      <c r="AN123" s="34" t="s">
        <v>64</v>
      </c>
      <c r="AO123" s="24"/>
      <c r="AP123" s="71">
        <f t="shared" si="1"/>
        <v>0</v>
      </c>
      <c r="AQ123" s="24"/>
      <c r="AT123" s="15"/>
    </row>
    <row r="124" spans="2:46" ht="11.25" customHeight="1" x14ac:dyDescent="0.2">
      <c r="B124" s="33">
        <v>120</v>
      </c>
      <c r="C124" s="24"/>
      <c r="D124" s="24"/>
      <c r="E124" s="34" t="s">
        <v>232</v>
      </c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34" t="s">
        <v>233</v>
      </c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60">
        <v>0</v>
      </c>
      <c r="AH124" s="61"/>
      <c r="AI124" s="61"/>
      <c r="AJ124" s="35">
        <v>100</v>
      </c>
      <c r="AK124" s="36"/>
      <c r="AL124" s="36"/>
      <c r="AM124" s="36"/>
      <c r="AN124" s="34" t="s">
        <v>64</v>
      </c>
      <c r="AO124" s="24"/>
      <c r="AP124" s="71">
        <f t="shared" si="1"/>
        <v>0</v>
      </c>
      <c r="AQ124" s="24"/>
      <c r="AT124" s="15"/>
    </row>
    <row r="125" spans="2:46" ht="11.5" customHeight="1" x14ac:dyDescent="0.2">
      <c r="B125" s="33">
        <v>121</v>
      </c>
      <c r="C125" s="24"/>
      <c r="D125" s="24"/>
      <c r="E125" s="34" t="s">
        <v>234</v>
      </c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34" t="s">
        <v>235</v>
      </c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60">
        <v>0</v>
      </c>
      <c r="AH125" s="61"/>
      <c r="AI125" s="61"/>
      <c r="AJ125" s="35">
        <v>8</v>
      </c>
      <c r="AK125" s="36"/>
      <c r="AL125" s="36"/>
      <c r="AM125" s="36"/>
      <c r="AN125" s="34" t="s">
        <v>75</v>
      </c>
      <c r="AO125" s="24"/>
      <c r="AP125" s="71">
        <f t="shared" si="1"/>
        <v>0</v>
      </c>
      <c r="AQ125" s="24"/>
      <c r="AT125" s="15"/>
    </row>
    <row r="126" spans="2:46" ht="11.5" customHeight="1" x14ac:dyDescent="0.2">
      <c r="B126" s="33">
        <v>122</v>
      </c>
      <c r="C126" s="24"/>
      <c r="D126" s="24"/>
      <c r="E126" s="34" t="s">
        <v>236</v>
      </c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34" t="s">
        <v>237</v>
      </c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60">
        <v>0</v>
      </c>
      <c r="AH126" s="61"/>
      <c r="AI126" s="61"/>
      <c r="AJ126" s="35">
        <v>1</v>
      </c>
      <c r="AK126" s="36"/>
      <c r="AL126" s="36"/>
      <c r="AM126" s="36"/>
      <c r="AN126" s="34" t="s">
        <v>75</v>
      </c>
      <c r="AO126" s="24"/>
      <c r="AP126" s="71">
        <f t="shared" si="1"/>
        <v>0</v>
      </c>
      <c r="AQ126" s="24"/>
      <c r="AT126" s="15"/>
    </row>
    <row r="127" spans="2:46" ht="11.5" customHeight="1" x14ac:dyDescent="0.2">
      <c r="B127" s="33">
        <v>123</v>
      </c>
      <c r="C127" s="24"/>
      <c r="D127" s="24"/>
      <c r="E127" s="34" t="s">
        <v>238</v>
      </c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34" t="s">
        <v>239</v>
      </c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60">
        <v>0</v>
      </c>
      <c r="AH127" s="61"/>
      <c r="AI127" s="61"/>
      <c r="AJ127" s="35">
        <v>22</v>
      </c>
      <c r="AK127" s="36"/>
      <c r="AL127" s="36"/>
      <c r="AM127" s="36"/>
      <c r="AN127" s="34" t="s">
        <v>75</v>
      </c>
      <c r="AO127" s="24"/>
      <c r="AP127" s="71">
        <f t="shared" si="1"/>
        <v>0</v>
      </c>
      <c r="AQ127" s="24"/>
      <c r="AT127" s="15"/>
    </row>
    <row r="128" spans="2:46" ht="11.25" customHeight="1" x14ac:dyDescent="0.2">
      <c r="B128" s="33">
        <v>124</v>
      </c>
      <c r="C128" s="24"/>
      <c r="D128" s="24"/>
      <c r="E128" s="34" t="s">
        <v>240</v>
      </c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34" t="s">
        <v>241</v>
      </c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60">
        <v>0</v>
      </c>
      <c r="AH128" s="61"/>
      <c r="AI128" s="61"/>
      <c r="AJ128" s="35">
        <v>3</v>
      </c>
      <c r="AK128" s="36"/>
      <c r="AL128" s="36"/>
      <c r="AM128" s="36"/>
      <c r="AN128" s="34" t="s">
        <v>75</v>
      </c>
      <c r="AO128" s="24"/>
      <c r="AP128" s="71">
        <f t="shared" si="1"/>
        <v>0</v>
      </c>
      <c r="AQ128" s="24"/>
      <c r="AT128" s="15"/>
    </row>
    <row r="129" spans="2:46" ht="11.5" customHeight="1" x14ac:dyDescent="0.2">
      <c r="B129" s="33">
        <v>125</v>
      </c>
      <c r="C129" s="24"/>
      <c r="D129" s="24"/>
      <c r="E129" s="34" t="s">
        <v>242</v>
      </c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34" t="s">
        <v>243</v>
      </c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60">
        <v>0</v>
      </c>
      <c r="AH129" s="61"/>
      <c r="AI129" s="61"/>
      <c r="AJ129" s="35">
        <v>40</v>
      </c>
      <c r="AK129" s="36"/>
      <c r="AL129" s="36"/>
      <c r="AM129" s="36"/>
      <c r="AN129" s="34" t="s">
        <v>64</v>
      </c>
      <c r="AO129" s="24"/>
      <c r="AP129" s="71">
        <f t="shared" si="1"/>
        <v>0</v>
      </c>
      <c r="AQ129" s="24"/>
      <c r="AT129" s="15"/>
    </row>
    <row r="130" spans="2:46" ht="11.5" customHeight="1" x14ac:dyDescent="0.2">
      <c r="B130" s="33">
        <v>126</v>
      </c>
      <c r="C130" s="24"/>
      <c r="D130" s="24"/>
      <c r="E130" s="34" t="s">
        <v>244</v>
      </c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34" t="s">
        <v>245</v>
      </c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60">
        <v>0</v>
      </c>
      <c r="AH130" s="61"/>
      <c r="AI130" s="61"/>
      <c r="AJ130" s="35">
        <v>1</v>
      </c>
      <c r="AK130" s="36"/>
      <c r="AL130" s="36"/>
      <c r="AM130" s="36"/>
      <c r="AN130" s="34" t="s">
        <v>75</v>
      </c>
      <c r="AO130" s="24"/>
      <c r="AP130" s="71">
        <f t="shared" si="1"/>
        <v>0</v>
      </c>
      <c r="AQ130" s="24"/>
      <c r="AT130" s="15"/>
    </row>
    <row r="131" spans="2:46" ht="11.25" customHeight="1" x14ac:dyDescent="0.2">
      <c r="B131" s="57">
        <f>SUM(AP5:AQ130)</f>
        <v>0</v>
      </c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L131" s="58"/>
      <c r="AM131" s="58"/>
      <c r="AN131" s="58"/>
      <c r="AO131" s="58"/>
      <c r="AP131" s="58"/>
      <c r="AQ131" s="58"/>
    </row>
    <row r="132" spans="2:46" ht="0" hidden="1" customHeight="1" x14ac:dyDescent="0.2"/>
    <row r="133" spans="2:46" ht="3" customHeight="1" x14ac:dyDescent="0.2"/>
    <row r="134" spans="2:46" ht="11.25" customHeight="1" x14ac:dyDescent="0.2">
      <c r="B134" s="45" t="s">
        <v>246</v>
      </c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</row>
    <row r="135" spans="2:46" ht="1.5" customHeight="1" x14ac:dyDescent="0.2"/>
    <row r="136" spans="2:46" ht="11.25" customHeight="1" x14ac:dyDescent="0.2">
      <c r="C136" s="33" t="s">
        <v>247</v>
      </c>
      <c r="D136" s="24"/>
      <c r="E136" s="24"/>
      <c r="G136" s="68">
        <f>SUM(B131)</f>
        <v>0</v>
      </c>
      <c r="H136" s="68"/>
      <c r="I136" s="68"/>
      <c r="J136" s="68"/>
      <c r="K136" s="68"/>
      <c r="L136" s="68"/>
      <c r="M136" s="68"/>
      <c r="N136" s="68"/>
      <c r="O136" s="68"/>
      <c r="P136" s="68"/>
      <c r="Q136" s="17"/>
      <c r="R136" s="17"/>
      <c r="S136" s="17"/>
      <c r="T136" s="17"/>
      <c r="U136" s="18"/>
      <c r="V136" s="18"/>
      <c r="W136" s="18"/>
      <c r="X136" s="18"/>
      <c r="Y136" s="18"/>
      <c r="Z136" s="18"/>
      <c r="AA136" s="18"/>
      <c r="AB136" s="18"/>
      <c r="AC136" s="18"/>
    </row>
    <row r="137" spans="2:46" ht="10" customHeight="1" x14ac:dyDescent="0.2"/>
    <row r="138" spans="2:46" ht="11.5" customHeight="1" x14ac:dyDescent="0.2">
      <c r="B138" s="25" t="s">
        <v>8</v>
      </c>
      <c r="C138" s="26"/>
      <c r="D138" s="26"/>
      <c r="E138" s="26"/>
      <c r="F138" s="26"/>
      <c r="G138" s="26"/>
      <c r="H138" s="26"/>
      <c r="I138" s="26"/>
      <c r="J138" s="26"/>
      <c r="L138" s="27" t="s">
        <v>5</v>
      </c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spans="2:46" ht="11.25" customHeight="1" x14ac:dyDescent="0.2">
      <c r="B139" s="27" t="s">
        <v>741</v>
      </c>
      <c r="C139" s="26"/>
      <c r="D139" s="26"/>
      <c r="E139" s="26"/>
      <c r="F139" s="26"/>
      <c r="G139" s="26"/>
      <c r="H139" s="26"/>
      <c r="I139" s="26"/>
      <c r="J139" s="26"/>
      <c r="K139" s="11"/>
      <c r="L139" s="28">
        <f>SUM(G136)</f>
        <v>0</v>
      </c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spans="2:46" ht="0" hidden="1" customHeight="1" x14ac:dyDescent="0.2"/>
    <row r="141" spans="2:46" ht="3" customHeight="1" x14ac:dyDescent="0.2"/>
    <row r="142" spans="2:46" ht="11.25" customHeight="1" x14ac:dyDescent="0.2">
      <c r="B142" s="30" t="s">
        <v>53</v>
      </c>
      <c r="C142" s="24"/>
      <c r="D142" s="24"/>
      <c r="E142" s="24"/>
      <c r="F142" s="24"/>
      <c r="G142" s="24"/>
      <c r="H142" s="24"/>
      <c r="I142" s="24"/>
      <c r="J142" s="24"/>
      <c r="L142" s="31">
        <f>SUM(L139)</f>
        <v>0</v>
      </c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spans="2:46" ht="5.75" customHeight="1" x14ac:dyDescent="0.2"/>
    <row r="144" spans="2:46" ht="2.5" customHeight="1" x14ac:dyDescent="0.2"/>
    <row r="145" spans="2:46" ht="8.5" customHeight="1" x14ac:dyDescent="0.2"/>
    <row r="146" spans="2:46" ht="17.25" customHeight="1" x14ac:dyDescent="0.2">
      <c r="B146" s="52" t="s">
        <v>248</v>
      </c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</row>
    <row r="147" spans="2:46" ht="3" customHeight="1" x14ac:dyDescent="0.2"/>
    <row r="148" spans="2:46" ht="11.5" customHeight="1" x14ac:dyDescent="0.2">
      <c r="B148" s="69" t="s">
        <v>56</v>
      </c>
      <c r="C148" s="64"/>
      <c r="D148" s="64"/>
      <c r="E148" s="70" t="s">
        <v>57</v>
      </c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70" t="s">
        <v>4</v>
      </c>
      <c r="S148" s="64"/>
      <c r="T148" s="64"/>
      <c r="U148" s="64"/>
      <c r="V148" s="64"/>
      <c r="W148" s="64"/>
      <c r="X148" s="64"/>
      <c r="Y148" s="64"/>
      <c r="Z148" s="64"/>
      <c r="AA148" s="64"/>
      <c r="AB148" s="64"/>
      <c r="AC148" s="64"/>
      <c r="AD148" s="64"/>
      <c r="AE148" s="64"/>
      <c r="AF148" s="64"/>
      <c r="AG148" s="69" t="s">
        <v>58</v>
      </c>
      <c r="AH148" s="64"/>
      <c r="AI148" s="64"/>
      <c r="AJ148" s="69" t="s">
        <v>59</v>
      </c>
      <c r="AK148" s="64"/>
      <c r="AL148" s="64"/>
      <c r="AM148" s="64"/>
      <c r="AN148" s="70" t="s">
        <v>60</v>
      </c>
      <c r="AO148" s="64"/>
      <c r="AP148" s="69" t="s">
        <v>61</v>
      </c>
      <c r="AQ148" s="64"/>
    </row>
    <row r="149" spans="2:46" ht="11.5" customHeight="1" x14ac:dyDescent="0.2">
      <c r="B149" s="33">
        <v>1</v>
      </c>
      <c r="C149" s="24"/>
      <c r="D149" s="24"/>
      <c r="E149" s="34" t="s">
        <v>249</v>
      </c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34" t="s">
        <v>250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60">
        <v>0</v>
      </c>
      <c r="AH149" s="61"/>
      <c r="AI149" s="61"/>
      <c r="AJ149" s="35">
        <v>1</v>
      </c>
      <c r="AK149" s="36"/>
      <c r="AL149" s="36"/>
      <c r="AM149" s="36"/>
      <c r="AN149" s="34" t="s">
        <v>75</v>
      </c>
      <c r="AO149" s="24"/>
      <c r="AP149" s="35">
        <f>PRODUCT(AG149,AJ149)</f>
        <v>0</v>
      </c>
      <c r="AQ149" s="36"/>
      <c r="AT149" s="16"/>
    </row>
    <row r="150" spans="2:46" ht="11.25" customHeight="1" x14ac:dyDescent="0.2">
      <c r="B150" s="33">
        <v>2</v>
      </c>
      <c r="C150" s="24"/>
      <c r="D150" s="24"/>
      <c r="E150" s="34" t="s">
        <v>251</v>
      </c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34" t="s">
        <v>252</v>
      </c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60">
        <v>0</v>
      </c>
      <c r="AH150" s="61"/>
      <c r="AI150" s="61"/>
      <c r="AJ150" s="35">
        <v>100</v>
      </c>
      <c r="AK150" s="36"/>
      <c r="AL150" s="36"/>
      <c r="AM150" s="36"/>
      <c r="AN150" s="34" t="s">
        <v>64</v>
      </c>
      <c r="AO150" s="24"/>
      <c r="AP150" s="35">
        <f t="shared" ref="AP150:AP194" si="2">PRODUCT(AG150,AJ150)</f>
        <v>0</v>
      </c>
      <c r="AQ150" s="36"/>
      <c r="AT150" s="16"/>
    </row>
    <row r="151" spans="2:46" ht="11.5" customHeight="1" x14ac:dyDescent="0.2">
      <c r="B151" s="33">
        <v>3</v>
      </c>
      <c r="C151" s="24"/>
      <c r="D151" s="24"/>
      <c r="E151" s="34" t="s">
        <v>253</v>
      </c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34" t="s">
        <v>254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60">
        <v>0</v>
      </c>
      <c r="AH151" s="61"/>
      <c r="AI151" s="61"/>
      <c r="AJ151" s="35">
        <v>200</v>
      </c>
      <c r="AK151" s="36"/>
      <c r="AL151" s="36"/>
      <c r="AM151" s="36"/>
      <c r="AN151" s="34" t="s">
        <v>64</v>
      </c>
      <c r="AO151" s="24"/>
      <c r="AP151" s="35">
        <f t="shared" si="2"/>
        <v>0</v>
      </c>
      <c r="AQ151" s="36"/>
      <c r="AT151" s="16"/>
    </row>
    <row r="152" spans="2:46" ht="11.5" customHeight="1" x14ac:dyDescent="0.2">
      <c r="B152" s="33">
        <v>4</v>
      </c>
      <c r="C152" s="24"/>
      <c r="D152" s="24"/>
      <c r="E152" s="34" t="s">
        <v>255</v>
      </c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34" t="s">
        <v>256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60">
        <v>0</v>
      </c>
      <c r="AH152" s="61"/>
      <c r="AI152" s="61"/>
      <c r="AJ152" s="35">
        <v>100</v>
      </c>
      <c r="AK152" s="36"/>
      <c r="AL152" s="36"/>
      <c r="AM152" s="36"/>
      <c r="AN152" s="34" t="s">
        <v>64</v>
      </c>
      <c r="AO152" s="24"/>
      <c r="AP152" s="35">
        <f t="shared" si="2"/>
        <v>0</v>
      </c>
      <c r="AQ152" s="36"/>
      <c r="AT152" s="16"/>
    </row>
    <row r="153" spans="2:46" ht="11.5" customHeight="1" x14ac:dyDescent="0.2">
      <c r="B153" s="33">
        <v>5</v>
      </c>
      <c r="C153" s="24"/>
      <c r="D153" s="24"/>
      <c r="E153" s="34" t="s">
        <v>257</v>
      </c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34" t="s">
        <v>258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60">
        <v>0</v>
      </c>
      <c r="AH153" s="61"/>
      <c r="AI153" s="61"/>
      <c r="AJ153" s="35">
        <v>30</v>
      </c>
      <c r="AK153" s="36"/>
      <c r="AL153" s="36"/>
      <c r="AM153" s="36"/>
      <c r="AN153" s="34" t="s">
        <v>64</v>
      </c>
      <c r="AO153" s="24"/>
      <c r="AP153" s="35">
        <f t="shared" si="2"/>
        <v>0</v>
      </c>
      <c r="AQ153" s="36"/>
      <c r="AT153" s="16"/>
    </row>
    <row r="154" spans="2:46" ht="11.25" customHeight="1" x14ac:dyDescent="0.2">
      <c r="B154" s="33">
        <v>6</v>
      </c>
      <c r="C154" s="24"/>
      <c r="D154" s="24"/>
      <c r="E154" s="34" t="s">
        <v>259</v>
      </c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34" t="s">
        <v>260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60">
        <v>0</v>
      </c>
      <c r="AH154" s="61"/>
      <c r="AI154" s="61"/>
      <c r="AJ154" s="35">
        <v>50</v>
      </c>
      <c r="AK154" s="36"/>
      <c r="AL154" s="36"/>
      <c r="AM154" s="36"/>
      <c r="AN154" s="34" t="s">
        <v>64</v>
      </c>
      <c r="AO154" s="24"/>
      <c r="AP154" s="35">
        <f t="shared" si="2"/>
        <v>0</v>
      </c>
      <c r="AQ154" s="36"/>
      <c r="AT154" s="16"/>
    </row>
    <row r="155" spans="2:46" ht="11.5" customHeight="1" x14ac:dyDescent="0.2">
      <c r="B155" s="33">
        <v>7</v>
      </c>
      <c r="C155" s="24"/>
      <c r="D155" s="24"/>
      <c r="E155" s="34" t="s">
        <v>259</v>
      </c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34" t="s">
        <v>260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60">
        <v>0</v>
      </c>
      <c r="AH155" s="61"/>
      <c r="AI155" s="61"/>
      <c r="AJ155" s="35">
        <v>40</v>
      </c>
      <c r="AK155" s="36"/>
      <c r="AL155" s="36"/>
      <c r="AM155" s="36"/>
      <c r="AN155" s="34" t="s">
        <v>64</v>
      </c>
      <c r="AO155" s="24"/>
      <c r="AP155" s="35">
        <f t="shared" si="2"/>
        <v>0</v>
      </c>
      <c r="AQ155" s="36"/>
      <c r="AT155" s="16"/>
    </row>
    <row r="156" spans="2:46" ht="11.5" customHeight="1" x14ac:dyDescent="0.2">
      <c r="B156" s="33">
        <v>8</v>
      </c>
      <c r="C156" s="24"/>
      <c r="D156" s="24"/>
      <c r="E156" s="34" t="s">
        <v>261</v>
      </c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34" t="s">
        <v>262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60">
        <v>0</v>
      </c>
      <c r="AH156" s="61"/>
      <c r="AI156" s="61"/>
      <c r="AJ156" s="35">
        <v>50</v>
      </c>
      <c r="AK156" s="36"/>
      <c r="AL156" s="36"/>
      <c r="AM156" s="36"/>
      <c r="AN156" s="34" t="s">
        <v>64</v>
      </c>
      <c r="AO156" s="24"/>
      <c r="AP156" s="35">
        <f t="shared" si="2"/>
        <v>0</v>
      </c>
      <c r="AQ156" s="36"/>
      <c r="AT156" s="16"/>
    </row>
    <row r="157" spans="2:46" ht="11.5" customHeight="1" x14ac:dyDescent="0.2">
      <c r="B157" s="33">
        <v>9</v>
      </c>
      <c r="C157" s="24"/>
      <c r="D157" s="24"/>
      <c r="E157" s="34" t="s">
        <v>261</v>
      </c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34" t="s">
        <v>262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60">
        <v>0</v>
      </c>
      <c r="AH157" s="61"/>
      <c r="AI157" s="61"/>
      <c r="AJ157" s="35">
        <v>100</v>
      </c>
      <c r="AK157" s="36"/>
      <c r="AL157" s="36"/>
      <c r="AM157" s="36"/>
      <c r="AN157" s="34" t="s">
        <v>64</v>
      </c>
      <c r="AO157" s="24"/>
      <c r="AP157" s="35">
        <f t="shared" si="2"/>
        <v>0</v>
      </c>
      <c r="AQ157" s="36"/>
      <c r="AT157" s="16"/>
    </row>
    <row r="158" spans="2:46" ht="11.25" customHeight="1" x14ac:dyDescent="0.2">
      <c r="B158" s="33">
        <v>10</v>
      </c>
      <c r="C158" s="24"/>
      <c r="D158" s="24"/>
      <c r="E158" s="34" t="s">
        <v>261</v>
      </c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34" t="s">
        <v>262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60">
        <v>0</v>
      </c>
      <c r="AH158" s="61"/>
      <c r="AI158" s="61"/>
      <c r="AJ158" s="35">
        <v>200</v>
      </c>
      <c r="AK158" s="36"/>
      <c r="AL158" s="36"/>
      <c r="AM158" s="36"/>
      <c r="AN158" s="34" t="s">
        <v>64</v>
      </c>
      <c r="AO158" s="24"/>
      <c r="AP158" s="35">
        <f t="shared" si="2"/>
        <v>0</v>
      </c>
      <c r="AQ158" s="36"/>
      <c r="AT158" s="16"/>
    </row>
    <row r="159" spans="2:46" ht="11.5" customHeight="1" x14ac:dyDescent="0.2">
      <c r="B159" s="33">
        <v>11</v>
      </c>
      <c r="C159" s="24"/>
      <c r="D159" s="24"/>
      <c r="E159" s="34" t="s">
        <v>261</v>
      </c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34" t="s">
        <v>262</v>
      </c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60">
        <v>0</v>
      </c>
      <c r="AH159" s="61"/>
      <c r="AI159" s="61"/>
      <c r="AJ159" s="35">
        <v>300</v>
      </c>
      <c r="AK159" s="36"/>
      <c r="AL159" s="36"/>
      <c r="AM159" s="36"/>
      <c r="AN159" s="34" t="s">
        <v>64</v>
      </c>
      <c r="AO159" s="24"/>
      <c r="AP159" s="35">
        <f t="shared" si="2"/>
        <v>0</v>
      </c>
      <c r="AQ159" s="36"/>
      <c r="AT159" s="16"/>
    </row>
    <row r="160" spans="2:46" ht="11.5" customHeight="1" x14ac:dyDescent="0.2">
      <c r="B160" s="33">
        <v>12</v>
      </c>
      <c r="C160" s="24"/>
      <c r="D160" s="24"/>
      <c r="E160" s="34" t="s">
        <v>261</v>
      </c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34" t="s">
        <v>263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60">
        <v>0</v>
      </c>
      <c r="AH160" s="61"/>
      <c r="AI160" s="61"/>
      <c r="AJ160" s="35">
        <v>180</v>
      </c>
      <c r="AK160" s="36"/>
      <c r="AL160" s="36"/>
      <c r="AM160" s="36"/>
      <c r="AN160" s="34" t="s">
        <v>64</v>
      </c>
      <c r="AO160" s="24"/>
      <c r="AP160" s="35">
        <f t="shared" si="2"/>
        <v>0</v>
      </c>
      <c r="AQ160" s="36"/>
      <c r="AT160" s="16"/>
    </row>
    <row r="161" spans="2:46" ht="11.5" customHeight="1" x14ac:dyDescent="0.2">
      <c r="B161" s="33">
        <v>13</v>
      </c>
      <c r="C161" s="24"/>
      <c r="D161" s="24"/>
      <c r="E161" s="34" t="s">
        <v>261</v>
      </c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34" t="s">
        <v>263</v>
      </c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60">
        <v>0</v>
      </c>
      <c r="AH161" s="61"/>
      <c r="AI161" s="61"/>
      <c r="AJ161" s="35">
        <v>520</v>
      </c>
      <c r="AK161" s="36"/>
      <c r="AL161" s="36"/>
      <c r="AM161" s="36"/>
      <c r="AN161" s="34" t="s">
        <v>64</v>
      </c>
      <c r="AO161" s="24"/>
      <c r="AP161" s="35">
        <f t="shared" si="2"/>
        <v>0</v>
      </c>
      <c r="AQ161" s="36"/>
      <c r="AT161" s="16"/>
    </row>
    <row r="162" spans="2:46" ht="11.5" customHeight="1" x14ac:dyDescent="0.2">
      <c r="B162" s="33">
        <v>14</v>
      </c>
      <c r="C162" s="24"/>
      <c r="D162" s="24"/>
      <c r="E162" s="34" t="s">
        <v>264</v>
      </c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34" t="s">
        <v>265</v>
      </c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60">
        <v>0</v>
      </c>
      <c r="AH162" s="61"/>
      <c r="AI162" s="61"/>
      <c r="AJ162" s="35">
        <v>15</v>
      </c>
      <c r="AK162" s="36"/>
      <c r="AL162" s="36"/>
      <c r="AM162" s="36"/>
      <c r="AN162" s="34" t="s">
        <v>75</v>
      </c>
      <c r="AO162" s="24"/>
      <c r="AP162" s="35">
        <f t="shared" si="2"/>
        <v>0</v>
      </c>
      <c r="AQ162" s="36"/>
      <c r="AT162" s="16"/>
    </row>
    <row r="163" spans="2:46" ht="11.25" customHeight="1" x14ac:dyDescent="0.2">
      <c r="B163" s="33">
        <v>15</v>
      </c>
      <c r="C163" s="24"/>
      <c r="D163" s="24"/>
      <c r="E163" s="34" t="s">
        <v>266</v>
      </c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34" t="s">
        <v>267</v>
      </c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60">
        <v>0</v>
      </c>
      <c r="AH163" s="61"/>
      <c r="AI163" s="61"/>
      <c r="AJ163" s="35">
        <v>2</v>
      </c>
      <c r="AK163" s="36"/>
      <c r="AL163" s="36"/>
      <c r="AM163" s="36"/>
      <c r="AN163" s="34" t="s">
        <v>75</v>
      </c>
      <c r="AO163" s="24"/>
      <c r="AP163" s="35">
        <f t="shared" si="2"/>
        <v>0</v>
      </c>
      <c r="AQ163" s="36"/>
      <c r="AT163" s="16"/>
    </row>
    <row r="164" spans="2:46" ht="11.5" customHeight="1" x14ac:dyDescent="0.2">
      <c r="B164" s="33">
        <v>16</v>
      </c>
      <c r="C164" s="24"/>
      <c r="D164" s="24"/>
      <c r="E164" s="34" t="s">
        <v>268</v>
      </c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34" t="s">
        <v>269</v>
      </c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60">
        <v>0</v>
      </c>
      <c r="AH164" s="61"/>
      <c r="AI164" s="61"/>
      <c r="AJ164" s="35">
        <v>34</v>
      </c>
      <c r="AK164" s="36"/>
      <c r="AL164" s="36"/>
      <c r="AM164" s="36"/>
      <c r="AN164" s="34" t="s">
        <v>75</v>
      </c>
      <c r="AO164" s="24"/>
      <c r="AP164" s="35">
        <f t="shared" si="2"/>
        <v>0</v>
      </c>
      <c r="AQ164" s="36"/>
      <c r="AT164" s="16"/>
    </row>
    <row r="165" spans="2:46" ht="11.5" customHeight="1" x14ac:dyDescent="0.2">
      <c r="B165" s="33">
        <v>17</v>
      </c>
      <c r="C165" s="24"/>
      <c r="D165" s="24"/>
      <c r="E165" s="34" t="s">
        <v>270</v>
      </c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34" t="s">
        <v>271</v>
      </c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60">
        <v>0</v>
      </c>
      <c r="AH165" s="61"/>
      <c r="AI165" s="61"/>
      <c r="AJ165" s="35">
        <v>34</v>
      </c>
      <c r="AK165" s="36"/>
      <c r="AL165" s="36"/>
      <c r="AM165" s="36"/>
      <c r="AN165" s="34" t="s">
        <v>75</v>
      </c>
      <c r="AO165" s="24"/>
      <c r="AP165" s="35">
        <f t="shared" si="2"/>
        <v>0</v>
      </c>
      <c r="AQ165" s="36"/>
      <c r="AT165" s="16"/>
    </row>
    <row r="166" spans="2:46" ht="11.5" customHeight="1" x14ac:dyDescent="0.2">
      <c r="B166" s="33">
        <v>18</v>
      </c>
      <c r="C166" s="24"/>
      <c r="D166" s="24"/>
      <c r="E166" s="34" t="s">
        <v>272</v>
      </c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34" t="s">
        <v>273</v>
      </c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60">
        <v>0</v>
      </c>
      <c r="AH166" s="61"/>
      <c r="AI166" s="61"/>
      <c r="AJ166" s="35">
        <v>20</v>
      </c>
      <c r="AK166" s="36"/>
      <c r="AL166" s="36"/>
      <c r="AM166" s="36"/>
      <c r="AN166" s="34" t="s">
        <v>75</v>
      </c>
      <c r="AO166" s="24"/>
      <c r="AP166" s="35">
        <f t="shared" si="2"/>
        <v>0</v>
      </c>
      <c r="AQ166" s="36"/>
      <c r="AT166" s="16"/>
    </row>
    <row r="167" spans="2:46" ht="11.25" customHeight="1" x14ac:dyDescent="0.2">
      <c r="B167" s="33">
        <v>19</v>
      </c>
      <c r="C167" s="24"/>
      <c r="D167" s="24"/>
      <c r="E167" s="34" t="s">
        <v>272</v>
      </c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34" t="s">
        <v>273</v>
      </c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60">
        <v>0</v>
      </c>
      <c r="AH167" s="61"/>
      <c r="AI167" s="61"/>
      <c r="AJ167" s="35">
        <v>2</v>
      </c>
      <c r="AK167" s="36"/>
      <c r="AL167" s="36"/>
      <c r="AM167" s="36"/>
      <c r="AN167" s="34" t="s">
        <v>75</v>
      </c>
      <c r="AO167" s="24"/>
      <c r="AP167" s="35">
        <f t="shared" si="2"/>
        <v>0</v>
      </c>
      <c r="AQ167" s="36"/>
      <c r="AT167" s="16"/>
    </row>
    <row r="168" spans="2:46" ht="11.5" customHeight="1" x14ac:dyDescent="0.2">
      <c r="B168" s="33">
        <v>20</v>
      </c>
      <c r="C168" s="24"/>
      <c r="D168" s="24"/>
      <c r="E168" s="34" t="s">
        <v>274</v>
      </c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34" t="s">
        <v>275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60">
        <v>0</v>
      </c>
      <c r="AH168" s="61"/>
      <c r="AI168" s="61"/>
      <c r="AJ168" s="35">
        <v>2</v>
      </c>
      <c r="AK168" s="36"/>
      <c r="AL168" s="36"/>
      <c r="AM168" s="36"/>
      <c r="AN168" s="34" t="s">
        <v>75</v>
      </c>
      <c r="AO168" s="24"/>
      <c r="AP168" s="35">
        <f t="shared" si="2"/>
        <v>0</v>
      </c>
      <c r="AQ168" s="36"/>
      <c r="AT168" s="16"/>
    </row>
    <row r="169" spans="2:46" ht="11.5" customHeight="1" x14ac:dyDescent="0.2">
      <c r="B169" s="33">
        <v>21</v>
      </c>
      <c r="C169" s="24"/>
      <c r="D169" s="24"/>
      <c r="E169" s="34" t="s">
        <v>276</v>
      </c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34" t="s">
        <v>277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60">
        <v>0</v>
      </c>
      <c r="AH169" s="61"/>
      <c r="AI169" s="61"/>
      <c r="AJ169" s="35">
        <v>1</v>
      </c>
      <c r="AK169" s="36"/>
      <c r="AL169" s="36"/>
      <c r="AM169" s="36"/>
      <c r="AN169" s="34" t="s">
        <v>75</v>
      </c>
      <c r="AO169" s="24"/>
      <c r="AP169" s="35">
        <f t="shared" si="2"/>
        <v>0</v>
      </c>
      <c r="AQ169" s="36"/>
      <c r="AT169" s="16"/>
    </row>
    <row r="170" spans="2:46" ht="11.5" customHeight="1" x14ac:dyDescent="0.2">
      <c r="B170" s="33">
        <v>22</v>
      </c>
      <c r="C170" s="24"/>
      <c r="D170" s="24"/>
      <c r="E170" s="34" t="s">
        <v>278</v>
      </c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34" t="s">
        <v>279</v>
      </c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60">
        <v>0</v>
      </c>
      <c r="AH170" s="61"/>
      <c r="AI170" s="61"/>
      <c r="AJ170" s="35">
        <v>2</v>
      </c>
      <c r="AK170" s="36"/>
      <c r="AL170" s="36"/>
      <c r="AM170" s="36"/>
      <c r="AN170" s="34" t="s">
        <v>75</v>
      </c>
      <c r="AO170" s="24"/>
      <c r="AP170" s="35">
        <f t="shared" si="2"/>
        <v>0</v>
      </c>
      <c r="AQ170" s="36"/>
      <c r="AT170" s="16"/>
    </row>
    <row r="171" spans="2:46" ht="11.5" customHeight="1" x14ac:dyDescent="0.2">
      <c r="B171" s="33">
        <v>23</v>
      </c>
      <c r="C171" s="24"/>
      <c r="D171" s="24"/>
      <c r="E171" s="34" t="s">
        <v>280</v>
      </c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34" t="s">
        <v>281</v>
      </c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60">
        <v>0</v>
      </c>
      <c r="AH171" s="61"/>
      <c r="AI171" s="61"/>
      <c r="AJ171" s="35">
        <v>2</v>
      </c>
      <c r="AK171" s="36"/>
      <c r="AL171" s="36"/>
      <c r="AM171" s="36"/>
      <c r="AN171" s="34" t="s">
        <v>75</v>
      </c>
      <c r="AO171" s="24"/>
      <c r="AP171" s="35">
        <f t="shared" si="2"/>
        <v>0</v>
      </c>
      <c r="AQ171" s="36"/>
      <c r="AT171" s="16"/>
    </row>
    <row r="172" spans="2:46" ht="11.25" customHeight="1" x14ac:dyDescent="0.2">
      <c r="B172" s="33">
        <v>24</v>
      </c>
      <c r="C172" s="24"/>
      <c r="D172" s="24"/>
      <c r="E172" s="34" t="s">
        <v>282</v>
      </c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34" t="s">
        <v>283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60">
        <v>0</v>
      </c>
      <c r="AH172" s="61"/>
      <c r="AI172" s="61"/>
      <c r="AJ172" s="35">
        <v>2</v>
      </c>
      <c r="AK172" s="36"/>
      <c r="AL172" s="36"/>
      <c r="AM172" s="36"/>
      <c r="AN172" s="34" t="s">
        <v>75</v>
      </c>
      <c r="AO172" s="24"/>
      <c r="AP172" s="35">
        <f t="shared" si="2"/>
        <v>0</v>
      </c>
      <c r="AQ172" s="36"/>
      <c r="AT172" s="16"/>
    </row>
    <row r="173" spans="2:46" ht="11.5" customHeight="1" x14ac:dyDescent="0.2">
      <c r="B173" s="33">
        <v>25</v>
      </c>
      <c r="C173" s="24"/>
      <c r="D173" s="24"/>
      <c r="E173" s="34" t="s">
        <v>284</v>
      </c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34" t="s">
        <v>285</v>
      </c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60">
        <v>0</v>
      </c>
      <c r="AH173" s="61"/>
      <c r="AI173" s="61"/>
      <c r="AJ173" s="35">
        <v>13</v>
      </c>
      <c r="AK173" s="36"/>
      <c r="AL173" s="36"/>
      <c r="AM173" s="36"/>
      <c r="AN173" s="34" t="s">
        <v>75</v>
      </c>
      <c r="AO173" s="24"/>
      <c r="AP173" s="35">
        <f t="shared" si="2"/>
        <v>0</v>
      </c>
      <c r="AQ173" s="36"/>
      <c r="AT173" s="16"/>
    </row>
    <row r="174" spans="2:46" ht="11.5" customHeight="1" x14ac:dyDescent="0.2">
      <c r="B174" s="33">
        <v>26</v>
      </c>
      <c r="C174" s="24"/>
      <c r="D174" s="24"/>
      <c r="E174" s="34" t="s">
        <v>286</v>
      </c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34" t="s">
        <v>287</v>
      </c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60">
        <v>0</v>
      </c>
      <c r="AH174" s="61"/>
      <c r="AI174" s="61"/>
      <c r="AJ174" s="35">
        <v>12</v>
      </c>
      <c r="AK174" s="36"/>
      <c r="AL174" s="36"/>
      <c r="AM174" s="36"/>
      <c r="AN174" s="34" t="s">
        <v>75</v>
      </c>
      <c r="AO174" s="24"/>
      <c r="AP174" s="35">
        <f t="shared" si="2"/>
        <v>0</v>
      </c>
      <c r="AQ174" s="36"/>
      <c r="AT174" s="16"/>
    </row>
    <row r="175" spans="2:46" ht="11.5" customHeight="1" x14ac:dyDescent="0.2">
      <c r="B175" s="33">
        <v>27</v>
      </c>
      <c r="C175" s="24"/>
      <c r="D175" s="24"/>
      <c r="E175" s="34" t="s">
        <v>288</v>
      </c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34" t="s">
        <v>289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60">
        <v>0</v>
      </c>
      <c r="AH175" s="61"/>
      <c r="AI175" s="61"/>
      <c r="AJ175" s="35">
        <v>2</v>
      </c>
      <c r="AK175" s="36"/>
      <c r="AL175" s="36"/>
      <c r="AM175" s="36"/>
      <c r="AN175" s="34" t="s">
        <v>75</v>
      </c>
      <c r="AO175" s="24"/>
      <c r="AP175" s="35">
        <f t="shared" si="2"/>
        <v>0</v>
      </c>
      <c r="AQ175" s="36"/>
      <c r="AT175" s="16"/>
    </row>
    <row r="176" spans="2:46" ht="11.25" customHeight="1" x14ac:dyDescent="0.2">
      <c r="B176" s="33">
        <v>28</v>
      </c>
      <c r="C176" s="24"/>
      <c r="D176" s="24"/>
      <c r="E176" s="34" t="s">
        <v>290</v>
      </c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34" t="s">
        <v>291</v>
      </c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60">
        <v>0</v>
      </c>
      <c r="AH176" s="61"/>
      <c r="AI176" s="61"/>
      <c r="AJ176" s="35">
        <v>5</v>
      </c>
      <c r="AK176" s="36"/>
      <c r="AL176" s="36"/>
      <c r="AM176" s="36"/>
      <c r="AN176" s="34" t="s">
        <v>75</v>
      </c>
      <c r="AO176" s="24"/>
      <c r="AP176" s="35">
        <f t="shared" si="2"/>
        <v>0</v>
      </c>
      <c r="AQ176" s="36"/>
      <c r="AT176" s="16"/>
    </row>
    <row r="177" spans="2:46" ht="11.5" customHeight="1" x14ac:dyDescent="0.2">
      <c r="B177" s="33">
        <v>29</v>
      </c>
      <c r="C177" s="24"/>
      <c r="D177" s="24"/>
      <c r="E177" s="34" t="s">
        <v>292</v>
      </c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34" t="s">
        <v>293</v>
      </c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60">
        <v>0</v>
      </c>
      <c r="AH177" s="61"/>
      <c r="AI177" s="61"/>
      <c r="AJ177" s="35">
        <v>1</v>
      </c>
      <c r="AK177" s="36"/>
      <c r="AL177" s="36"/>
      <c r="AM177" s="36"/>
      <c r="AN177" s="34" t="s">
        <v>75</v>
      </c>
      <c r="AO177" s="24"/>
      <c r="AP177" s="35">
        <f t="shared" si="2"/>
        <v>0</v>
      </c>
      <c r="AQ177" s="36"/>
      <c r="AT177" s="16"/>
    </row>
    <row r="178" spans="2:46" ht="11.5" customHeight="1" x14ac:dyDescent="0.2">
      <c r="B178" s="33">
        <v>30</v>
      </c>
      <c r="C178" s="24"/>
      <c r="D178" s="24"/>
      <c r="E178" s="34" t="s">
        <v>294</v>
      </c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34" t="s">
        <v>295</v>
      </c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60">
        <v>0</v>
      </c>
      <c r="AH178" s="61"/>
      <c r="AI178" s="61"/>
      <c r="AJ178" s="35">
        <v>2</v>
      </c>
      <c r="AK178" s="36"/>
      <c r="AL178" s="36"/>
      <c r="AM178" s="36"/>
      <c r="AN178" s="34" t="s">
        <v>75</v>
      </c>
      <c r="AO178" s="24"/>
      <c r="AP178" s="35">
        <f t="shared" si="2"/>
        <v>0</v>
      </c>
      <c r="AQ178" s="36"/>
      <c r="AT178" s="16"/>
    </row>
    <row r="179" spans="2:46" ht="11.5" customHeight="1" x14ac:dyDescent="0.2">
      <c r="B179" s="33">
        <v>31</v>
      </c>
      <c r="C179" s="24"/>
      <c r="D179" s="24"/>
      <c r="E179" s="34" t="s">
        <v>296</v>
      </c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34" t="s">
        <v>297</v>
      </c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60">
        <v>0</v>
      </c>
      <c r="AH179" s="61"/>
      <c r="AI179" s="61"/>
      <c r="AJ179" s="35">
        <v>2</v>
      </c>
      <c r="AK179" s="36"/>
      <c r="AL179" s="36"/>
      <c r="AM179" s="36"/>
      <c r="AN179" s="34" t="s">
        <v>75</v>
      </c>
      <c r="AO179" s="24"/>
      <c r="AP179" s="35">
        <f t="shared" si="2"/>
        <v>0</v>
      </c>
      <c r="AQ179" s="36"/>
      <c r="AT179" s="16"/>
    </row>
    <row r="180" spans="2:46" ht="11.25" customHeight="1" x14ac:dyDescent="0.2">
      <c r="B180" s="33">
        <v>32</v>
      </c>
      <c r="C180" s="24"/>
      <c r="D180" s="24"/>
      <c r="E180" s="34" t="s">
        <v>298</v>
      </c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34" t="s">
        <v>299</v>
      </c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60">
        <v>0</v>
      </c>
      <c r="AH180" s="61"/>
      <c r="AI180" s="61"/>
      <c r="AJ180" s="35">
        <v>15</v>
      </c>
      <c r="AK180" s="36"/>
      <c r="AL180" s="36"/>
      <c r="AM180" s="36"/>
      <c r="AN180" s="34" t="s">
        <v>75</v>
      </c>
      <c r="AO180" s="24"/>
      <c r="AP180" s="35">
        <f t="shared" si="2"/>
        <v>0</v>
      </c>
      <c r="AQ180" s="36"/>
      <c r="AT180" s="16"/>
    </row>
    <row r="181" spans="2:46" ht="11.5" customHeight="1" x14ac:dyDescent="0.2">
      <c r="B181" s="33">
        <v>33</v>
      </c>
      <c r="C181" s="24"/>
      <c r="D181" s="24"/>
      <c r="E181" s="34" t="s">
        <v>300</v>
      </c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34" t="s">
        <v>301</v>
      </c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60">
        <v>0</v>
      </c>
      <c r="AH181" s="61"/>
      <c r="AI181" s="61"/>
      <c r="AJ181" s="35">
        <v>1</v>
      </c>
      <c r="AK181" s="36"/>
      <c r="AL181" s="36"/>
      <c r="AM181" s="36"/>
      <c r="AN181" s="34" t="s">
        <v>75</v>
      </c>
      <c r="AO181" s="24"/>
      <c r="AP181" s="35">
        <f t="shared" si="2"/>
        <v>0</v>
      </c>
      <c r="AQ181" s="36"/>
      <c r="AT181" s="16"/>
    </row>
    <row r="182" spans="2:46" ht="11.5" customHeight="1" x14ac:dyDescent="0.2">
      <c r="B182" s="33">
        <v>34</v>
      </c>
      <c r="C182" s="24"/>
      <c r="D182" s="24"/>
      <c r="E182" s="34" t="s">
        <v>302</v>
      </c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34" t="s">
        <v>303</v>
      </c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60">
        <v>0</v>
      </c>
      <c r="AH182" s="61"/>
      <c r="AI182" s="61"/>
      <c r="AJ182" s="35">
        <v>5</v>
      </c>
      <c r="AK182" s="36"/>
      <c r="AL182" s="36"/>
      <c r="AM182" s="36"/>
      <c r="AN182" s="34" t="s">
        <v>304</v>
      </c>
      <c r="AO182" s="24"/>
      <c r="AP182" s="35">
        <f t="shared" si="2"/>
        <v>0</v>
      </c>
      <c r="AQ182" s="36"/>
      <c r="AT182" s="16"/>
    </row>
    <row r="183" spans="2:46" ht="11.5" customHeight="1" x14ac:dyDescent="0.2">
      <c r="B183" s="33">
        <v>35</v>
      </c>
      <c r="C183" s="24"/>
      <c r="D183" s="24"/>
      <c r="E183" s="34" t="s">
        <v>305</v>
      </c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34" t="s">
        <v>306</v>
      </c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60">
        <v>0</v>
      </c>
      <c r="AH183" s="61"/>
      <c r="AI183" s="61"/>
      <c r="AJ183" s="35">
        <v>1</v>
      </c>
      <c r="AK183" s="36"/>
      <c r="AL183" s="36"/>
      <c r="AM183" s="36"/>
      <c r="AN183" s="34" t="s">
        <v>75</v>
      </c>
      <c r="AO183" s="24"/>
      <c r="AP183" s="35">
        <f t="shared" si="2"/>
        <v>0</v>
      </c>
      <c r="AQ183" s="36"/>
      <c r="AT183" s="16"/>
    </row>
    <row r="184" spans="2:46" ht="11.5" customHeight="1" x14ac:dyDescent="0.2">
      <c r="B184" s="33">
        <v>36</v>
      </c>
      <c r="C184" s="24"/>
      <c r="D184" s="24"/>
      <c r="E184" s="34" t="s">
        <v>307</v>
      </c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34" t="s">
        <v>308</v>
      </c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60">
        <v>0</v>
      </c>
      <c r="AH184" s="61"/>
      <c r="AI184" s="61"/>
      <c r="AJ184" s="35">
        <v>3</v>
      </c>
      <c r="AK184" s="36"/>
      <c r="AL184" s="36"/>
      <c r="AM184" s="36"/>
      <c r="AN184" s="34" t="s">
        <v>75</v>
      </c>
      <c r="AO184" s="24"/>
      <c r="AP184" s="35">
        <f t="shared" si="2"/>
        <v>0</v>
      </c>
      <c r="AQ184" s="36"/>
      <c r="AT184" s="16"/>
    </row>
    <row r="185" spans="2:46" ht="11.25" customHeight="1" x14ac:dyDescent="0.2">
      <c r="B185" s="33">
        <v>37</v>
      </c>
      <c r="C185" s="24"/>
      <c r="D185" s="24"/>
      <c r="E185" s="34" t="s">
        <v>309</v>
      </c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34" t="s">
        <v>310</v>
      </c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60">
        <v>0</v>
      </c>
      <c r="AH185" s="61"/>
      <c r="AI185" s="61"/>
      <c r="AJ185" s="35">
        <v>7</v>
      </c>
      <c r="AK185" s="36"/>
      <c r="AL185" s="36"/>
      <c r="AM185" s="36"/>
      <c r="AN185" s="34" t="s">
        <v>75</v>
      </c>
      <c r="AO185" s="24"/>
      <c r="AP185" s="35">
        <f t="shared" si="2"/>
        <v>0</v>
      </c>
      <c r="AQ185" s="36"/>
      <c r="AT185" s="16"/>
    </row>
    <row r="186" spans="2:46" ht="11.5" customHeight="1" x14ac:dyDescent="0.2">
      <c r="B186" s="33">
        <v>38</v>
      </c>
      <c r="C186" s="24"/>
      <c r="D186" s="24"/>
      <c r="E186" s="34" t="s">
        <v>311</v>
      </c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34" t="s">
        <v>312</v>
      </c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60">
        <v>0</v>
      </c>
      <c r="AH186" s="61"/>
      <c r="AI186" s="61"/>
      <c r="AJ186" s="35">
        <v>1</v>
      </c>
      <c r="AK186" s="36"/>
      <c r="AL186" s="36"/>
      <c r="AM186" s="36"/>
      <c r="AN186" s="34" t="s">
        <v>75</v>
      </c>
      <c r="AO186" s="24"/>
      <c r="AP186" s="35">
        <f t="shared" si="2"/>
        <v>0</v>
      </c>
      <c r="AQ186" s="36"/>
      <c r="AT186" s="16"/>
    </row>
    <row r="187" spans="2:46" ht="11.5" customHeight="1" x14ac:dyDescent="0.2">
      <c r="B187" s="33">
        <v>39</v>
      </c>
      <c r="C187" s="24"/>
      <c r="D187" s="24"/>
      <c r="E187" s="34" t="s">
        <v>313</v>
      </c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34" t="s">
        <v>314</v>
      </c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60">
        <v>0</v>
      </c>
      <c r="AH187" s="61"/>
      <c r="AI187" s="61"/>
      <c r="AJ187" s="35">
        <v>280</v>
      </c>
      <c r="AK187" s="36"/>
      <c r="AL187" s="36"/>
      <c r="AM187" s="36"/>
      <c r="AN187" s="34" t="s">
        <v>64</v>
      </c>
      <c r="AO187" s="24"/>
      <c r="AP187" s="35">
        <f t="shared" si="2"/>
        <v>0</v>
      </c>
      <c r="AQ187" s="36"/>
      <c r="AT187" s="16"/>
    </row>
    <row r="188" spans="2:46" ht="11.5" customHeight="1" x14ac:dyDescent="0.2">
      <c r="B188" s="33">
        <v>40</v>
      </c>
      <c r="C188" s="24"/>
      <c r="D188" s="24"/>
      <c r="E188" s="34" t="s">
        <v>315</v>
      </c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34" t="s">
        <v>316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60">
        <v>0</v>
      </c>
      <c r="AH188" s="61"/>
      <c r="AI188" s="61"/>
      <c r="AJ188" s="35">
        <v>1</v>
      </c>
      <c r="AK188" s="36"/>
      <c r="AL188" s="36"/>
      <c r="AM188" s="36"/>
      <c r="AN188" s="34" t="s">
        <v>75</v>
      </c>
      <c r="AO188" s="24"/>
      <c r="AP188" s="35">
        <f t="shared" si="2"/>
        <v>0</v>
      </c>
      <c r="AQ188" s="36"/>
      <c r="AT188" s="16"/>
    </row>
    <row r="189" spans="2:46" ht="11.25" customHeight="1" x14ac:dyDescent="0.2">
      <c r="B189" s="33">
        <v>41</v>
      </c>
      <c r="C189" s="24"/>
      <c r="D189" s="24"/>
      <c r="E189" s="34" t="s">
        <v>317</v>
      </c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34" t="s">
        <v>318</v>
      </c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60">
        <v>0</v>
      </c>
      <c r="AH189" s="61"/>
      <c r="AI189" s="61"/>
      <c r="AJ189" s="35">
        <v>1</v>
      </c>
      <c r="AK189" s="36"/>
      <c r="AL189" s="36"/>
      <c r="AM189" s="36"/>
      <c r="AN189" s="34" t="s">
        <v>75</v>
      </c>
      <c r="AO189" s="24"/>
      <c r="AP189" s="35">
        <f t="shared" si="2"/>
        <v>0</v>
      </c>
      <c r="AQ189" s="36"/>
      <c r="AT189" s="16"/>
    </row>
    <row r="190" spans="2:46" ht="11.5" customHeight="1" x14ac:dyDescent="0.2">
      <c r="B190" s="33">
        <v>42</v>
      </c>
      <c r="C190" s="24"/>
      <c r="D190" s="24"/>
      <c r="E190" s="34" t="s">
        <v>319</v>
      </c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34" t="s">
        <v>320</v>
      </c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60">
        <v>0</v>
      </c>
      <c r="AH190" s="61"/>
      <c r="AI190" s="61"/>
      <c r="AJ190" s="35">
        <v>28</v>
      </c>
      <c r="AK190" s="36"/>
      <c r="AL190" s="36"/>
      <c r="AM190" s="36"/>
      <c r="AN190" s="34" t="s">
        <v>75</v>
      </c>
      <c r="AO190" s="24"/>
      <c r="AP190" s="35">
        <f t="shared" si="2"/>
        <v>0</v>
      </c>
      <c r="AQ190" s="36"/>
      <c r="AT190" s="16"/>
    </row>
    <row r="191" spans="2:46" ht="11.5" customHeight="1" x14ac:dyDescent="0.2">
      <c r="B191" s="33">
        <v>43</v>
      </c>
      <c r="C191" s="24"/>
      <c r="D191" s="24"/>
      <c r="E191" s="34" t="s">
        <v>321</v>
      </c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34" t="s">
        <v>322</v>
      </c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60">
        <v>0</v>
      </c>
      <c r="AH191" s="61"/>
      <c r="AI191" s="61"/>
      <c r="AJ191" s="35">
        <v>1</v>
      </c>
      <c r="AK191" s="36"/>
      <c r="AL191" s="36"/>
      <c r="AM191" s="36"/>
      <c r="AN191" s="34" t="s">
        <v>75</v>
      </c>
      <c r="AO191" s="24"/>
      <c r="AP191" s="35">
        <f t="shared" si="2"/>
        <v>0</v>
      </c>
      <c r="AQ191" s="36"/>
      <c r="AT191" s="16"/>
    </row>
    <row r="192" spans="2:46" ht="11.5" customHeight="1" x14ac:dyDescent="0.2">
      <c r="B192" s="33">
        <v>44</v>
      </c>
      <c r="C192" s="24"/>
      <c r="D192" s="24"/>
      <c r="E192" s="34" t="s">
        <v>323</v>
      </c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34" t="s">
        <v>324</v>
      </c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60">
        <v>0</v>
      </c>
      <c r="AH192" s="61"/>
      <c r="AI192" s="61"/>
      <c r="AJ192" s="35">
        <v>7</v>
      </c>
      <c r="AK192" s="36"/>
      <c r="AL192" s="36"/>
      <c r="AM192" s="36"/>
      <c r="AN192" s="34" t="s">
        <v>75</v>
      </c>
      <c r="AO192" s="24"/>
      <c r="AP192" s="35">
        <f t="shared" si="2"/>
        <v>0</v>
      </c>
      <c r="AQ192" s="36"/>
      <c r="AT192" s="16"/>
    </row>
    <row r="193" spans="2:46" ht="11.25" customHeight="1" x14ac:dyDescent="0.2">
      <c r="B193" s="33">
        <v>45</v>
      </c>
      <c r="C193" s="24"/>
      <c r="D193" s="24"/>
      <c r="E193" s="34" t="s">
        <v>325</v>
      </c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34" t="s">
        <v>326</v>
      </c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60">
        <v>0</v>
      </c>
      <c r="AH193" s="61"/>
      <c r="AI193" s="61"/>
      <c r="AJ193" s="35">
        <v>4</v>
      </c>
      <c r="AK193" s="36"/>
      <c r="AL193" s="36"/>
      <c r="AM193" s="36"/>
      <c r="AN193" s="34" t="s">
        <v>75</v>
      </c>
      <c r="AO193" s="24"/>
      <c r="AP193" s="35">
        <f t="shared" si="2"/>
        <v>0</v>
      </c>
      <c r="AQ193" s="36"/>
      <c r="AT193" s="16"/>
    </row>
    <row r="194" spans="2:46" ht="11.5" customHeight="1" x14ac:dyDescent="0.2">
      <c r="B194" s="33">
        <v>46</v>
      </c>
      <c r="C194" s="24"/>
      <c r="D194" s="24"/>
      <c r="E194" s="34" t="s">
        <v>327</v>
      </c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34" t="s">
        <v>328</v>
      </c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60">
        <v>0</v>
      </c>
      <c r="AH194" s="61"/>
      <c r="AI194" s="61"/>
      <c r="AJ194" s="35">
        <v>4</v>
      </c>
      <c r="AK194" s="36"/>
      <c r="AL194" s="36"/>
      <c r="AM194" s="36"/>
      <c r="AN194" s="34" t="s">
        <v>304</v>
      </c>
      <c r="AO194" s="24"/>
      <c r="AP194" s="35">
        <f t="shared" si="2"/>
        <v>0</v>
      </c>
      <c r="AQ194" s="36"/>
      <c r="AT194" s="16"/>
    </row>
    <row r="195" spans="2:46" ht="11.5" customHeight="1" x14ac:dyDescent="0.2">
      <c r="B195" s="57">
        <f>SUM(AP149:AQ194)</f>
        <v>0</v>
      </c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  <c r="AF195" s="58"/>
      <c r="AG195" s="58"/>
      <c r="AH195" s="58"/>
      <c r="AI195" s="58"/>
      <c r="AJ195" s="58"/>
      <c r="AK195" s="58"/>
      <c r="AL195" s="58"/>
      <c r="AM195" s="58"/>
      <c r="AN195" s="58"/>
      <c r="AO195" s="58"/>
      <c r="AP195" s="58"/>
      <c r="AQ195" s="58"/>
    </row>
    <row r="196" spans="2:46" ht="2.75" customHeight="1" x14ac:dyDescent="0.2"/>
    <row r="197" spans="2:46" ht="11.25" customHeight="1" x14ac:dyDescent="0.2">
      <c r="B197" s="45" t="s">
        <v>246</v>
      </c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</row>
    <row r="198" spans="2:46" ht="1.5" customHeight="1" x14ac:dyDescent="0.2"/>
    <row r="199" spans="2:46" ht="11.25" customHeight="1" x14ac:dyDescent="0.2">
      <c r="C199" s="33" t="s">
        <v>247</v>
      </c>
      <c r="D199" s="24"/>
      <c r="E199" s="24"/>
      <c r="G199" s="68">
        <f>SUM(B195)</f>
        <v>0</v>
      </c>
      <c r="H199" s="68"/>
      <c r="I199" s="68"/>
      <c r="J199" s="68"/>
      <c r="K199" s="68"/>
      <c r="L199" s="68"/>
      <c r="M199" s="68"/>
      <c r="N199" s="68"/>
      <c r="O199" s="68"/>
      <c r="P199" s="68"/>
    </row>
    <row r="200" spans="2:46" ht="12.75" customHeight="1" x14ac:dyDescent="0.2"/>
    <row r="201" spans="2:46" ht="11.5" customHeight="1" x14ac:dyDescent="0.2">
      <c r="B201" s="34" t="s">
        <v>8</v>
      </c>
      <c r="C201" s="24"/>
      <c r="D201" s="24"/>
      <c r="E201" s="24"/>
      <c r="F201" s="24"/>
      <c r="G201" s="24"/>
      <c r="H201" s="24"/>
      <c r="I201" s="24"/>
      <c r="J201" s="55" t="s">
        <v>741</v>
      </c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</row>
    <row r="202" spans="2:46" ht="11.25" customHeight="1" x14ac:dyDescent="0.2">
      <c r="B202" s="34" t="s">
        <v>329</v>
      </c>
      <c r="C202" s="24"/>
      <c r="D202" s="24"/>
      <c r="E202" s="24"/>
      <c r="F202" s="24"/>
      <c r="G202" s="24"/>
      <c r="H202" s="24"/>
      <c r="I202" s="24"/>
      <c r="J202" s="66">
        <v>0</v>
      </c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67"/>
    </row>
    <row r="203" spans="2:46" ht="0" hidden="1" customHeight="1" x14ac:dyDescent="0.2"/>
    <row r="204" spans="2:46" ht="14.25" customHeight="1" x14ac:dyDescent="0.2"/>
    <row r="205" spans="2:46" ht="11.5" customHeight="1" x14ac:dyDescent="0.2">
      <c r="B205" s="25" t="s">
        <v>8</v>
      </c>
      <c r="C205" s="26"/>
      <c r="D205" s="26"/>
      <c r="E205" s="26"/>
      <c r="F205" s="26"/>
      <c r="G205" s="26"/>
      <c r="H205" s="26"/>
      <c r="I205" s="26"/>
      <c r="J205" s="26"/>
      <c r="L205" s="27" t="s">
        <v>5</v>
      </c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spans="2:46" ht="11.25" customHeight="1" x14ac:dyDescent="0.2">
      <c r="B206" s="27" t="s">
        <v>741</v>
      </c>
      <c r="C206" s="26"/>
      <c r="D206" s="26"/>
      <c r="E206" s="26"/>
      <c r="F206" s="26"/>
      <c r="G206" s="26"/>
      <c r="H206" s="26"/>
      <c r="I206" s="26"/>
      <c r="J206" s="26"/>
      <c r="K206" s="11"/>
      <c r="L206" s="28">
        <f>SUM(G199,J202)</f>
        <v>0</v>
      </c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spans="2:46" ht="0" hidden="1" customHeight="1" x14ac:dyDescent="0.2"/>
    <row r="208" spans="2:46" ht="3" customHeight="1" x14ac:dyDescent="0.2"/>
    <row r="209" spans="2:43" ht="11.25" customHeight="1" x14ac:dyDescent="0.2">
      <c r="B209" s="30" t="s">
        <v>53</v>
      </c>
      <c r="C209" s="24"/>
      <c r="D209" s="24"/>
      <c r="E209" s="24"/>
      <c r="F209" s="24"/>
      <c r="G209" s="24"/>
      <c r="H209" s="24"/>
      <c r="I209" s="24"/>
      <c r="J209" s="24"/>
      <c r="L209" s="31">
        <f>SUM(L206)</f>
        <v>0</v>
      </c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spans="2:43" ht="11.5" customHeight="1" x14ac:dyDescent="0.2"/>
    <row r="211" spans="2:43" ht="2.75" customHeight="1" x14ac:dyDescent="0.2"/>
    <row r="212" spans="2:43" ht="17.25" customHeight="1" x14ac:dyDescent="0.2">
      <c r="B212" s="52" t="s">
        <v>330</v>
      </c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</row>
    <row r="213" spans="2:43" ht="3" customHeight="1" x14ac:dyDescent="0.2"/>
    <row r="214" spans="2:43" x14ac:dyDescent="0.2">
      <c r="B214" s="63" t="s">
        <v>56</v>
      </c>
      <c r="C214" s="64"/>
      <c r="D214" s="65" t="s">
        <v>57</v>
      </c>
      <c r="E214" s="64"/>
      <c r="F214" s="64"/>
      <c r="G214" s="64"/>
      <c r="H214" s="64"/>
      <c r="I214" s="64"/>
      <c r="J214" s="64"/>
      <c r="K214" s="64"/>
      <c r="L214" s="64"/>
      <c r="M214" s="64"/>
      <c r="N214" s="64"/>
      <c r="O214" s="64"/>
      <c r="P214" s="65" t="s">
        <v>4</v>
      </c>
      <c r="Q214" s="64"/>
      <c r="R214" s="64"/>
      <c r="S214" s="64"/>
      <c r="T214" s="64"/>
      <c r="U214" s="64"/>
      <c r="V214" s="64"/>
      <c r="W214" s="64"/>
      <c r="X214" s="64"/>
      <c r="Y214" s="64"/>
      <c r="Z214" s="64"/>
      <c r="AA214" s="64"/>
      <c r="AB214" s="64"/>
      <c r="AC214" s="64"/>
      <c r="AD214" s="64"/>
      <c r="AE214" s="63" t="s">
        <v>58</v>
      </c>
      <c r="AF214" s="64"/>
      <c r="AG214" s="64"/>
      <c r="AH214" s="14" t="s">
        <v>59</v>
      </c>
      <c r="AI214" s="65" t="s">
        <v>60</v>
      </c>
      <c r="AJ214" s="64"/>
      <c r="AK214" s="64"/>
      <c r="AL214" s="63" t="s">
        <v>331</v>
      </c>
      <c r="AM214" s="64"/>
      <c r="AN214" s="64"/>
      <c r="AO214" s="64"/>
      <c r="AP214" s="64"/>
      <c r="AQ214" s="14" t="s">
        <v>61</v>
      </c>
    </row>
    <row r="215" spans="2:43" x14ac:dyDescent="0.2">
      <c r="B215" s="33">
        <v>1</v>
      </c>
      <c r="C215" s="24"/>
      <c r="D215" s="34" t="s">
        <v>332</v>
      </c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34" t="s">
        <v>333</v>
      </c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60">
        <v>0</v>
      </c>
      <c r="AF215" s="61"/>
      <c r="AG215" s="61"/>
      <c r="AH215" s="13">
        <v>8</v>
      </c>
      <c r="AI215" s="34" t="s">
        <v>334</v>
      </c>
      <c r="AJ215" s="24"/>
      <c r="AK215" s="24"/>
      <c r="AL215" s="42">
        <v>0</v>
      </c>
      <c r="AM215" s="43"/>
      <c r="AN215" s="43"/>
      <c r="AO215" s="43"/>
      <c r="AP215" s="43"/>
      <c r="AQ215" s="13">
        <f>PRODUCT(AE215,AH215)</f>
        <v>0</v>
      </c>
    </row>
    <row r="216" spans="2:43" ht="0" hidden="1" customHeight="1" x14ac:dyDescent="0.2">
      <c r="AE216" s="22"/>
      <c r="AF216" s="22"/>
      <c r="AG216" s="22"/>
      <c r="AL216" s="21"/>
      <c r="AM216" s="21"/>
      <c r="AN216" s="21"/>
      <c r="AO216" s="21"/>
      <c r="AP216" s="21"/>
      <c r="AQ216" s="13">
        <f t="shared" ref="AQ216:AQ279" si="3">PRODUCT(AE216,AH216)</f>
        <v>0</v>
      </c>
    </row>
    <row r="217" spans="2:43" x14ac:dyDescent="0.2">
      <c r="B217" s="33">
        <v>2</v>
      </c>
      <c r="C217" s="24"/>
      <c r="D217" s="34" t="s">
        <v>335</v>
      </c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34" t="s">
        <v>336</v>
      </c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60">
        <v>0</v>
      </c>
      <c r="AF217" s="61"/>
      <c r="AG217" s="61"/>
      <c r="AH217" s="13">
        <v>5</v>
      </c>
      <c r="AI217" s="34" t="s">
        <v>334</v>
      </c>
      <c r="AJ217" s="24"/>
      <c r="AK217" s="24"/>
      <c r="AL217" s="42">
        <v>0</v>
      </c>
      <c r="AM217" s="43"/>
      <c r="AN217" s="43"/>
      <c r="AO217" s="43"/>
      <c r="AP217" s="43"/>
      <c r="AQ217" s="13">
        <f t="shared" si="3"/>
        <v>0</v>
      </c>
    </row>
    <row r="218" spans="2:43" x14ac:dyDescent="0.2">
      <c r="B218" s="33">
        <v>3</v>
      </c>
      <c r="C218" s="24"/>
      <c r="D218" s="34" t="s">
        <v>337</v>
      </c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34" t="s">
        <v>338</v>
      </c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60">
        <v>0</v>
      </c>
      <c r="AF218" s="61"/>
      <c r="AG218" s="61"/>
      <c r="AH218" s="13">
        <v>4</v>
      </c>
      <c r="AI218" s="34" t="s">
        <v>334</v>
      </c>
      <c r="AJ218" s="24"/>
      <c r="AK218" s="24"/>
      <c r="AL218" s="42">
        <v>0</v>
      </c>
      <c r="AM218" s="43"/>
      <c r="AN218" s="43"/>
      <c r="AO218" s="43"/>
      <c r="AP218" s="43"/>
      <c r="AQ218" s="13">
        <f t="shared" si="3"/>
        <v>0</v>
      </c>
    </row>
    <row r="219" spans="2:43" ht="0" hidden="1" customHeight="1" x14ac:dyDescent="0.2">
      <c r="AE219" s="22"/>
      <c r="AF219" s="22"/>
      <c r="AG219" s="22"/>
      <c r="AL219" s="21"/>
      <c r="AM219" s="21"/>
      <c r="AN219" s="21"/>
      <c r="AO219" s="21"/>
      <c r="AP219" s="21"/>
      <c r="AQ219" s="13">
        <f t="shared" si="3"/>
        <v>0</v>
      </c>
    </row>
    <row r="220" spans="2:43" x14ac:dyDescent="0.2">
      <c r="B220" s="33">
        <v>4</v>
      </c>
      <c r="C220" s="24"/>
      <c r="D220" s="34" t="s">
        <v>339</v>
      </c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34" t="s">
        <v>340</v>
      </c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60">
        <v>0</v>
      </c>
      <c r="AF220" s="61"/>
      <c r="AG220" s="61"/>
      <c r="AH220" s="13">
        <v>15</v>
      </c>
      <c r="AI220" s="34" t="s">
        <v>334</v>
      </c>
      <c r="AJ220" s="24"/>
      <c r="AK220" s="24"/>
      <c r="AL220" s="42">
        <v>0</v>
      </c>
      <c r="AM220" s="43"/>
      <c r="AN220" s="43"/>
      <c r="AO220" s="43"/>
      <c r="AP220" s="43"/>
      <c r="AQ220" s="13">
        <f t="shared" si="3"/>
        <v>0</v>
      </c>
    </row>
    <row r="221" spans="2:43" ht="0" hidden="1" customHeight="1" x14ac:dyDescent="0.2">
      <c r="AE221" s="22"/>
      <c r="AF221" s="22"/>
      <c r="AG221" s="22"/>
      <c r="AL221" s="21"/>
      <c r="AM221" s="21"/>
      <c r="AN221" s="21"/>
      <c r="AO221" s="21"/>
      <c r="AP221" s="21"/>
      <c r="AQ221" s="13">
        <f t="shared" si="3"/>
        <v>0</v>
      </c>
    </row>
    <row r="222" spans="2:43" x14ac:dyDescent="0.2">
      <c r="B222" s="33">
        <v>5</v>
      </c>
      <c r="C222" s="24"/>
      <c r="D222" s="34" t="s">
        <v>341</v>
      </c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34" t="s">
        <v>342</v>
      </c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60">
        <v>0</v>
      </c>
      <c r="AF222" s="61"/>
      <c r="AG222" s="61"/>
      <c r="AH222" s="13">
        <v>4</v>
      </c>
      <c r="AI222" s="34" t="s">
        <v>334</v>
      </c>
      <c r="AJ222" s="24"/>
      <c r="AK222" s="24"/>
      <c r="AL222" s="42">
        <v>0</v>
      </c>
      <c r="AM222" s="43"/>
      <c r="AN222" s="43"/>
      <c r="AO222" s="43"/>
      <c r="AP222" s="43"/>
      <c r="AQ222" s="13">
        <f t="shared" si="3"/>
        <v>0</v>
      </c>
    </row>
    <row r="223" spans="2:43" ht="0" hidden="1" customHeight="1" x14ac:dyDescent="0.2">
      <c r="AE223" s="22"/>
      <c r="AF223" s="22"/>
      <c r="AG223" s="22"/>
      <c r="AL223" s="21"/>
      <c r="AM223" s="21"/>
      <c r="AN223" s="21"/>
      <c r="AO223" s="21"/>
      <c r="AP223" s="21"/>
      <c r="AQ223" s="13">
        <f t="shared" si="3"/>
        <v>0</v>
      </c>
    </row>
    <row r="224" spans="2:43" x14ac:dyDescent="0.2">
      <c r="B224" s="33">
        <v>6</v>
      </c>
      <c r="C224" s="24"/>
      <c r="D224" s="34" t="s">
        <v>343</v>
      </c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34" t="s">
        <v>344</v>
      </c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60">
        <v>0</v>
      </c>
      <c r="AF224" s="61"/>
      <c r="AG224" s="61"/>
      <c r="AH224" s="13">
        <v>2</v>
      </c>
      <c r="AI224" s="34" t="s">
        <v>334</v>
      </c>
      <c r="AJ224" s="24"/>
      <c r="AK224" s="24"/>
      <c r="AL224" s="42">
        <v>0</v>
      </c>
      <c r="AM224" s="43"/>
      <c r="AN224" s="43"/>
      <c r="AO224" s="43"/>
      <c r="AP224" s="43"/>
      <c r="AQ224" s="13">
        <f t="shared" si="3"/>
        <v>0</v>
      </c>
    </row>
    <row r="225" spans="2:43" x14ac:dyDescent="0.2">
      <c r="B225" s="33">
        <v>7</v>
      </c>
      <c r="C225" s="24"/>
      <c r="D225" s="34" t="s">
        <v>345</v>
      </c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34" t="s">
        <v>346</v>
      </c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60">
        <v>0</v>
      </c>
      <c r="AF225" s="61"/>
      <c r="AG225" s="61"/>
      <c r="AH225" s="13">
        <v>12</v>
      </c>
      <c r="AI225" s="34" t="s">
        <v>334</v>
      </c>
      <c r="AJ225" s="24"/>
      <c r="AK225" s="24"/>
      <c r="AL225" s="42">
        <v>0</v>
      </c>
      <c r="AM225" s="43"/>
      <c r="AN225" s="43"/>
      <c r="AO225" s="43"/>
      <c r="AP225" s="43"/>
      <c r="AQ225" s="13">
        <f t="shared" si="3"/>
        <v>0</v>
      </c>
    </row>
    <row r="226" spans="2:43" ht="0" hidden="1" customHeight="1" x14ac:dyDescent="0.2">
      <c r="AE226" s="22"/>
      <c r="AF226" s="22"/>
      <c r="AG226" s="22"/>
      <c r="AL226" s="21"/>
      <c r="AM226" s="21"/>
      <c r="AN226" s="21"/>
      <c r="AO226" s="21"/>
      <c r="AP226" s="21"/>
      <c r="AQ226" s="13">
        <f t="shared" si="3"/>
        <v>0</v>
      </c>
    </row>
    <row r="227" spans="2:43" x14ac:dyDescent="0.2">
      <c r="B227" s="33">
        <v>8</v>
      </c>
      <c r="C227" s="24"/>
      <c r="D227" s="34" t="s">
        <v>347</v>
      </c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34" t="s">
        <v>348</v>
      </c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60">
        <v>0</v>
      </c>
      <c r="AF227" s="61"/>
      <c r="AG227" s="61"/>
      <c r="AH227" s="13">
        <v>4</v>
      </c>
      <c r="AI227" s="34" t="s">
        <v>334</v>
      </c>
      <c r="AJ227" s="24"/>
      <c r="AK227" s="24"/>
      <c r="AL227" s="42">
        <v>0</v>
      </c>
      <c r="AM227" s="43"/>
      <c r="AN227" s="43"/>
      <c r="AO227" s="43"/>
      <c r="AP227" s="43"/>
      <c r="AQ227" s="13">
        <f t="shared" si="3"/>
        <v>0</v>
      </c>
    </row>
    <row r="228" spans="2:43" ht="0" hidden="1" customHeight="1" x14ac:dyDescent="0.2">
      <c r="AE228" s="22"/>
      <c r="AF228" s="22"/>
      <c r="AG228" s="22"/>
      <c r="AL228" s="21"/>
      <c r="AM228" s="21"/>
      <c r="AN228" s="21"/>
      <c r="AO228" s="21"/>
      <c r="AP228" s="21"/>
      <c r="AQ228" s="13">
        <f t="shared" si="3"/>
        <v>0</v>
      </c>
    </row>
    <row r="229" spans="2:43" x14ac:dyDescent="0.2">
      <c r="B229" s="33">
        <v>9</v>
      </c>
      <c r="C229" s="24"/>
      <c r="D229" s="34" t="s">
        <v>349</v>
      </c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34" t="s">
        <v>350</v>
      </c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60">
        <v>0</v>
      </c>
      <c r="AF229" s="61"/>
      <c r="AG229" s="61"/>
      <c r="AH229" s="13">
        <v>3</v>
      </c>
      <c r="AI229" s="34" t="s">
        <v>334</v>
      </c>
      <c r="AJ229" s="24"/>
      <c r="AK229" s="24"/>
      <c r="AL229" s="42">
        <v>0</v>
      </c>
      <c r="AM229" s="43"/>
      <c r="AN229" s="43"/>
      <c r="AO229" s="43"/>
      <c r="AP229" s="43"/>
      <c r="AQ229" s="13">
        <f t="shared" si="3"/>
        <v>0</v>
      </c>
    </row>
    <row r="230" spans="2:43" ht="0" hidden="1" customHeight="1" x14ac:dyDescent="0.2">
      <c r="AE230" s="22"/>
      <c r="AF230" s="22"/>
      <c r="AG230" s="22"/>
      <c r="AL230" s="21"/>
      <c r="AM230" s="21"/>
      <c r="AN230" s="21"/>
      <c r="AO230" s="21"/>
      <c r="AP230" s="21"/>
      <c r="AQ230" s="13">
        <f t="shared" si="3"/>
        <v>0</v>
      </c>
    </row>
    <row r="231" spans="2:43" x14ac:dyDescent="0.2">
      <c r="B231" s="33">
        <v>10</v>
      </c>
      <c r="C231" s="24"/>
      <c r="D231" s="34" t="s">
        <v>351</v>
      </c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34" t="s">
        <v>352</v>
      </c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60">
        <v>0</v>
      </c>
      <c r="AF231" s="61"/>
      <c r="AG231" s="61"/>
      <c r="AH231" s="13">
        <v>9</v>
      </c>
      <c r="AI231" s="34" t="s">
        <v>334</v>
      </c>
      <c r="AJ231" s="24"/>
      <c r="AK231" s="24"/>
      <c r="AL231" s="42">
        <v>0</v>
      </c>
      <c r="AM231" s="43"/>
      <c r="AN231" s="43"/>
      <c r="AO231" s="43"/>
      <c r="AP231" s="43"/>
      <c r="AQ231" s="13">
        <f t="shared" si="3"/>
        <v>0</v>
      </c>
    </row>
    <row r="232" spans="2:43" x14ac:dyDescent="0.2">
      <c r="B232" s="33">
        <v>11</v>
      </c>
      <c r="C232" s="24"/>
      <c r="D232" s="34" t="s">
        <v>353</v>
      </c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34" t="s">
        <v>354</v>
      </c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60">
        <v>0</v>
      </c>
      <c r="AF232" s="61"/>
      <c r="AG232" s="61"/>
      <c r="AH232" s="13">
        <v>2</v>
      </c>
      <c r="AI232" s="34" t="s">
        <v>334</v>
      </c>
      <c r="AJ232" s="24"/>
      <c r="AK232" s="24"/>
      <c r="AL232" s="42">
        <v>0</v>
      </c>
      <c r="AM232" s="43"/>
      <c r="AN232" s="43"/>
      <c r="AO232" s="43"/>
      <c r="AP232" s="43"/>
      <c r="AQ232" s="13">
        <f t="shared" si="3"/>
        <v>0</v>
      </c>
    </row>
    <row r="233" spans="2:43" ht="0" hidden="1" customHeight="1" x14ac:dyDescent="0.2">
      <c r="AE233" s="22"/>
      <c r="AF233" s="22"/>
      <c r="AG233" s="22"/>
      <c r="AL233" s="21"/>
      <c r="AM233" s="21"/>
      <c r="AN233" s="21"/>
      <c r="AO233" s="21"/>
      <c r="AP233" s="21"/>
      <c r="AQ233" s="13">
        <f t="shared" si="3"/>
        <v>0</v>
      </c>
    </row>
    <row r="234" spans="2:43" x14ac:dyDescent="0.2">
      <c r="B234" s="33">
        <v>12</v>
      </c>
      <c r="C234" s="24"/>
      <c r="D234" s="34" t="s">
        <v>355</v>
      </c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34" t="s">
        <v>356</v>
      </c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60">
        <v>0</v>
      </c>
      <c r="AF234" s="61"/>
      <c r="AG234" s="61"/>
      <c r="AH234" s="13">
        <v>36</v>
      </c>
      <c r="AI234" s="34" t="s">
        <v>334</v>
      </c>
      <c r="AJ234" s="24"/>
      <c r="AK234" s="24"/>
      <c r="AL234" s="42">
        <v>0</v>
      </c>
      <c r="AM234" s="43"/>
      <c r="AN234" s="43"/>
      <c r="AO234" s="43"/>
      <c r="AP234" s="43"/>
      <c r="AQ234" s="13">
        <f t="shared" si="3"/>
        <v>0</v>
      </c>
    </row>
    <row r="235" spans="2:43" ht="0" hidden="1" customHeight="1" x14ac:dyDescent="0.2">
      <c r="AE235" s="22"/>
      <c r="AF235" s="22"/>
      <c r="AG235" s="22"/>
      <c r="AL235" s="21"/>
      <c r="AM235" s="21"/>
      <c r="AN235" s="21"/>
      <c r="AO235" s="21"/>
      <c r="AP235" s="21"/>
      <c r="AQ235" s="13">
        <f t="shared" si="3"/>
        <v>0</v>
      </c>
    </row>
    <row r="236" spans="2:43" x14ac:dyDescent="0.2">
      <c r="B236" s="33">
        <v>13</v>
      </c>
      <c r="C236" s="24"/>
      <c r="D236" s="34" t="s">
        <v>357</v>
      </c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34" t="s">
        <v>358</v>
      </c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60">
        <v>0</v>
      </c>
      <c r="AF236" s="61"/>
      <c r="AG236" s="61"/>
      <c r="AH236" s="13">
        <v>1</v>
      </c>
      <c r="AI236" s="34" t="s">
        <v>334</v>
      </c>
      <c r="AJ236" s="24"/>
      <c r="AK236" s="24"/>
      <c r="AL236" s="42">
        <v>0</v>
      </c>
      <c r="AM236" s="43"/>
      <c r="AN236" s="43"/>
      <c r="AO236" s="43"/>
      <c r="AP236" s="43"/>
      <c r="AQ236" s="13">
        <f t="shared" si="3"/>
        <v>0</v>
      </c>
    </row>
    <row r="237" spans="2:43" ht="0" hidden="1" customHeight="1" x14ac:dyDescent="0.2">
      <c r="AE237" s="22"/>
      <c r="AF237" s="22"/>
      <c r="AG237" s="22"/>
      <c r="AL237" s="21"/>
      <c r="AM237" s="21"/>
      <c r="AN237" s="21"/>
      <c r="AO237" s="21"/>
      <c r="AP237" s="21"/>
      <c r="AQ237" s="13">
        <f t="shared" si="3"/>
        <v>0</v>
      </c>
    </row>
    <row r="238" spans="2:43" x14ac:dyDescent="0.2">
      <c r="B238" s="33">
        <v>14</v>
      </c>
      <c r="C238" s="24"/>
      <c r="D238" s="34" t="s">
        <v>359</v>
      </c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34" t="s">
        <v>360</v>
      </c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60">
        <v>0</v>
      </c>
      <c r="AF238" s="61"/>
      <c r="AG238" s="61"/>
      <c r="AH238" s="13">
        <v>7</v>
      </c>
      <c r="AI238" s="34" t="s">
        <v>334</v>
      </c>
      <c r="AJ238" s="24"/>
      <c r="AK238" s="24"/>
      <c r="AL238" s="42">
        <v>0</v>
      </c>
      <c r="AM238" s="43"/>
      <c r="AN238" s="43"/>
      <c r="AO238" s="43"/>
      <c r="AP238" s="43"/>
      <c r="AQ238" s="13">
        <f t="shared" si="3"/>
        <v>0</v>
      </c>
    </row>
    <row r="239" spans="2:43" ht="0" hidden="1" customHeight="1" x14ac:dyDescent="0.2">
      <c r="AE239" s="22"/>
      <c r="AF239" s="22"/>
      <c r="AG239" s="22"/>
      <c r="AL239" s="21"/>
      <c r="AM239" s="21"/>
      <c r="AN239" s="21"/>
      <c r="AO239" s="21"/>
      <c r="AP239" s="21"/>
      <c r="AQ239" s="13">
        <f t="shared" si="3"/>
        <v>0</v>
      </c>
    </row>
    <row r="240" spans="2:43" x14ac:dyDescent="0.2">
      <c r="B240" s="33">
        <v>15</v>
      </c>
      <c r="C240" s="24"/>
      <c r="D240" s="34" t="s">
        <v>361</v>
      </c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34" t="s">
        <v>362</v>
      </c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60">
        <v>0</v>
      </c>
      <c r="AF240" s="61"/>
      <c r="AG240" s="61"/>
      <c r="AH240" s="13">
        <v>4</v>
      </c>
      <c r="AI240" s="34" t="s">
        <v>75</v>
      </c>
      <c r="AJ240" s="24"/>
      <c r="AK240" s="24"/>
      <c r="AL240" s="42">
        <v>0</v>
      </c>
      <c r="AM240" s="43"/>
      <c r="AN240" s="43"/>
      <c r="AO240" s="43"/>
      <c r="AP240" s="43"/>
      <c r="AQ240" s="13">
        <f t="shared" si="3"/>
        <v>0</v>
      </c>
    </row>
    <row r="241" spans="2:43" x14ac:dyDescent="0.2">
      <c r="B241" s="33">
        <v>16</v>
      </c>
      <c r="C241" s="24"/>
      <c r="D241" s="34" t="s">
        <v>363</v>
      </c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34" t="s">
        <v>364</v>
      </c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60">
        <v>0</v>
      </c>
      <c r="AF241" s="61"/>
      <c r="AG241" s="61"/>
      <c r="AH241" s="13">
        <v>6</v>
      </c>
      <c r="AI241" s="34" t="s">
        <v>334</v>
      </c>
      <c r="AJ241" s="24"/>
      <c r="AK241" s="24"/>
      <c r="AL241" s="42">
        <v>0</v>
      </c>
      <c r="AM241" s="43"/>
      <c r="AN241" s="43"/>
      <c r="AO241" s="43"/>
      <c r="AP241" s="43"/>
      <c r="AQ241" s="13">
        <f t="shared" si="3"/>
        <v>0</v>
      </c>
    </row>
    <row r="242" spans="2:43" ht="0" hidden="1" customHeight="1" x14ac:dyDescent="0.2">
      <c r="AE242" s="22"/>
      <c r="AF242" s="22"/>
      <c r="AG242" s="22"/>
      <c r="AL242" s="21"/>
      <c r="AM242" s="21"/>
      <c r="AN242" s="21"/>
      <c r="AO242" s="21"/>
      <c r="AP242" s="21"/>
      <c r="AQ242" s="13">
        <f t="shared" si="3"/>
        <v>0</v>
      </c>
    </row>
    <row r="243" spans="2:43" x14ac:dyDescent="0.2">
      <c r="B243" s="33">
        <v>17</v>
      </c>
      <c r="C243" s="24"/>
      <c r="D243" s="34" t="s">
        <v>365</v>
      </c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34" t="s">
        <v>366</v>
      </c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60">
        <v>0</v>
      </c>
      <c r="AF243" s="61"/>
      <c r="AG243" s="61"/>
      <c r="AH243" s="13">
        <v>1</v>
      </c>
      <c r="AI243" s="34" t="s">
        <v>334</v>
      </c>
      <c r="AJ243" s="24"/>
      <c r="AK243" s="24"/>
      <c r="AL243" s="42">
        <v>0</v>
      </c>
      <c r="AM243" s="43"/>
      <c r="AN243" s="43"/>
      <c r="AO243" s="43"/>
      <c r="AP243" s="43"/>
      <c r="AQ243" s="13">
        <f t="shared" si="3"/>
        <v>0</v>
      </c>
    </row>
    <row r="244" spans="2:43" ht="0" hidden="1" customHeight="1" x14ac:dyDescent="0.2">
      <c r="AE244" s="22"/>
      <c r="AF244" s="22"/>
      <c r="AG244" s="22"/>
      <c r="AL244" s="21"/>
      <c r="AM244" s="21"/>
      <c r="AN244" s="21"/>
      <c r="AO244" s="21"/>
      <c r="AP244" s="21"/>
      <c r="AQ244" s="13">
        <f t="shared" si="3"/>
        <v>0</v>
      </c>
    </row>
    <row r="245" spans="2:43" x14ac:dyDescent="0.2">
      <c r="B245" s="33">
        <v>18</v>
      </c>
      <c r="C245" s="24"/>
      <c r="D245" s="34" t="s">
        <v>367</v>
      </c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34" t="s">
        <v>368</v>
      </c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60">
        <v>0</v>
      </c>
      <c r="AF245" s="61"/>
      <c r="AG245" s="61"/>
      <c r="AH245" s="13">
        <v>180</v>
      </c>
      <c r="AI245" s="34" t="s">
        <v>334</v>
      </c>
      <c r="AJ245" s="24"/>
      <c r="AK245" s="24"/>
      <c r="AL245" s="42">
        <v>0</v>
      </c>
      <c r="AM245" s="43"/>
      <c r="AN245" s="43"/>
      <c r="AO245" s="43"/>
      <c r="AP245" s="43"/>
      <c r="AQ245" s="13">
        <f t="shared" si="3"/>
        <v>0</v>
      </c>
    </row>
    <row r="246" spans="2:43" ht="0" hidden="1" customHeight="1" x14ac:dyDescent="0.2">
      <c r="AE246" s="22"/>
      <c r="AF246" s="22"/>
      <c r="AG246" s="22"/>
      <c r="AL246" s="21"/>
      <c r="AM246" s="21"/>
      <c r="AN246" s="21"/>
      <c r="AO246" s="21"/>
      <c r="AP246" s="21"/>
      <c r="AQ246" s="13">
        <f t="shared" si="3"/>
        <v>0</v>
      </c>
    </row>
    <row r="247" spans="2:43" ht="23" customHeight="1" x14ac:dyDescent="0.2">
      <c r="B247" s="33">
        <v>19</v>
      </c>
      <c r="C247" s="24"/>
      <c r="D247" s="34" t="s">
        <v>369</v>
      </c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34" t="s">
        <v>370</v>
      </c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60">
        <v>0</v>
      </c>
      <c r="AF247" s="61"/>
      <c r="AG247" s="61"/>
      <c r="AH247" s="13">
        <v>26</v>
      </c>
      <c r="AI247" s="34" t="s">
        <v>334</v>
      </c>
      <c r="AJ247" s="24"/>
      <c r="AK247" s="24"/>
      <c r="AL247" s="42">
        <v>0</v>
      </c>
      <c r="AM247" s="43"/>
      <c r="AN247" s="43"/>
      <c r="AO247" s="43"/>
      <c r="AP247" s="43"/>
      <c r="AQ247" s="13">
        <f t="shared" si="3"/>
        <v>0</v>
      </c>
    </row>
    <row r="248" spans="2:43" x14ac:dyDescent="0.2">
      <c r="B248" s="33">
        <v>20</v>
      </c>
      <c r="C248" s="24"/>
      <c r="D248" s="34" t="s">
        <v>371</v>
      </c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34" t="s">
        <v>372</v>
      </c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60">
        <v>0</v>
      </c>
      <c r="AF248" s="61"/>
      <c r="AG248" s="61"/>
      <c r="AH248" s="13">
        <v>4</v>
      </c>
      <c r="AI248" s="34" t="s">
        <v>334</v>
      </c>
      <c r="AJ248" s="24"/>
      <c r="AK248" s="24"/>
      <c r="AL248" s="42">
        <v>0</v>
      </c>
      <c r="AM248" s="43"/>
      <c r="AN248" s="43"/>
      <c r="AO248" s="43"/>
      <c r="AP248" s="43"/>
      <c r="AQ248" s="13">
        <f t="shared" si="3"/>
        <v>0</v>
      </c>
    </row>
    <row r="249" spans="2:43" ht="0" hidden="1" customHeight="1" x14ac:dyDescent="0.2">
      <c r="AE249" s="22"/>
      <c r="AF249" s="22"/>
      <c r="AG249" s="22"/>
      <c r="AL249" s="21"/>
      <c r="AM249" s="21"/>
      <c r="AN249" s="21"/>
      <c r="AO249" s="21"/>
      <c r="AP249" s="21"/>
      <c r="AQ249" s="13">
        <f t="shared" si="3"/>
        <v>0</v>
      </c>
    </row>
    <row r="250" spans="2:43" ht="24" customHeight="1" x14ac:dyDescent="0.2">
      <c r="B250" s="33">
        <v>21</v>
      </c>
      <c r="C250" s="24"/>
      <c r="D250" s="34" t="s">
        <v>373</v>
      </c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34" t="s">
        <v>374</v>
      </c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60">
        <v>0</v>
      </c>
      <c r="AF250" s="61"/>
      <c r="AG250" s="61"/>
      <c r="AH250" s="13">
        <v>1</v>
      </c>
      <c r="AI250" s="34" t="s">
        <v>334</v>
      </c>
      <c r="AJ250" s="24"/>
      <c r="AK250" s="24"/>
      <c r="AL250" s="42">
        <v>0</v>
      </c>
      <c r="AM250" s="43"/>
      <c r="AN250" s="43"/>
      <c r="AO250" s="43"/>
      <c r="AP250" s="43"/>
      <c r="AQ250" s="13">
        <f t="shared" si="3"/>
        <v>0</v>
      </c>
    </row>
    <row r="251" spans="2:43" ht="0" hidden="1" customHeight="1" x14ac:dyDescent="0.2">
      <c r="AE251" s="22"/>
      <c r="AF251" s="22"/>
      <c r="AG251" s="22"/>
      <c r="AL251" s="21"/>
      <c r="AM251" s="21"/>
      <c r="AN251" s="21"/>
      <c r="AO251" s="21"/>
      <c r="AP251" s="21"/>
      <c r="AQ251" s="13">
        <f t="shared" si="3"/>
        <v>0</v>
      </c>
    </row>
    <row r="252" spans="2:43" ht="22" customHeight="1" x14ac:dyDescent="0.2">
      <c r="B252" s="33">
        <v>22</v>
      </c>
      <c r="C252" s="24"/>
      <c r="D252" s="34" t="s">
        <v>375</v>
      </c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34" t="s">
        <v>376</v>
      </c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60">
        <v>0</v>
      </c>
      <c r="AF252" s="61"/>
      <c r="AG252" s="61"/>
      <c r="AH252" s="13">
        <v>3</v>
      </c>
      <c r="AI252" s="34" t="s">
        <v>334</v>
      </c>
      <c r="AJ252" s="24"/>
      <c r="AK252" s="24"/>
      <c r="AL252" s="42">
        <v>0</v>
      </c>
      <c r="AM252" s="43"/>
      <c r="AN252" s="43"/>
      <c r="AO252" s="43"/>
      <c r="AP252" s="43"/>
      <c r="AQ252" s="13">
        <f t="shared" si="3"/>
        <v>0</v>
      </c>
    </row>
    <row r="253" spans="2:43" ht="0" hidden="1" customHeight="1" x14ac:dyDescent="0.2">
      <c r="AE253" s="22"/>
      <c r="AF253" s="22"/>
      <c r="AG253" s="22"/>
      <c r="AL253" s="21"/>
      <c r="AM253" s="21"/>
      <c r="AN253" s="21"/>
      <c r="AO253" s="21"/>
      <c r="AP253" s="21"/>
      <c r="AQ253" s="13">
        <f t="shared" si="3"/>
        <v>0</v>
      </c>
    </row>
    <row r="254" spans="2:43" ht="21" customHeight="1" x14ac:dyDescent="0.2">
      <c r="B254" s="33">
        <v>23</v>
      </c>
      <c r="C254" s="24"/>
      <c r="D254" s="34" t="s">
        <v>377</v>
      </c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34" t="s">
        <v>378</v>
      </c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60">
        <v>0</v>
      </c>
      <c r="AF254" s="61"/>
      <c r="AG254" s="61"/>
      <c r="AH254" s="13">
        <v>3</v>
      </c>
      <c r="AI254" s="34" t="s">
        <v>334</v>
      </c>
      <c r="AJ254" s="24"/>
      <c r="AK254" s="24"/>
      <c r="AL254" s="42">
        <v>0</v>
      </c>
      <c r="AM254" s="43"/>
      <c r="AN254" s="43"/>
      <c r="AO254" s="43"/>
      <c r="AP254" s="43"/>
      <c r="AQ254" s="13">
        <f t="shared" si="3"/>
        <v>0</v>
      </c>
    </row>
    <row r="255" spans="2:43" ht="0" hidden="1" customHeight="1" x14ac:dyDescent="0.2">
      <c r="AE255" s="22"/>
      <c r="AF255" s="22"/>
      <c r="AG255" s="22"/>
      <c r="AL255" s="21"/>
      <c r="AM255" s="21"/>
      <c r="AN255" s="21"/>
      <c r="AO255" s="21"/>
      <c r="AP255" s="21"/>
      <c r="AQ255" s="13">
        <f t="shared" si="3"/>
        <v>0</v>
      </c>
    </row>
    <row r="256" spans="2:43" ht="14" customHeight="1" x14ac:dyDescent="0.2">
      <c r="B256" s="33">
        <v>24</v>
      </c>
      <c r="C256" s="24"/>
      <c r="D256" s="34" t="s">
        <v>379</v>
      </c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34" t="s">
        <v>380</v>
      </c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60">
        <v>0</v>
      </c>
      <c r="AF256" s="61"/>
      <c r="AG256" s="61"/>
      <c r="AH256" s="13">
        <v>6</v>
      </c>
      <c r="AI256" s="34" t="s">
        <v>334</v>
      </c>
      <c r="AJ256" s="24"/>
      <c r="AK256" s="24"/>
      <c r="AL256" s="42">
        <v>0</v>
      </c>
      <c r="AM256" s="43"/>
      <c r="AN256" s="43"/>
      <c r="AO256" s="43"/>
      <c r="AP256" s="43"/>
      <c r="AQ256" s="13">
        <f t="shared" si="3"/>
        <v>0</v>
      </c>
    </row>
    <row r="257" spans="2:43" x14ac:dyDescent="0.2">
      <c r="B257" s="33">
        <v>25</v>
      </c>
      <c r="C257" s="24"/>
      <c r="D257" s="34" t="s">
        <v>379</v>
      </c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34" t="s">
        <v>381</v>
      </c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60">
        <v>0</v>
      </c>
      <c r="AF257" s="61"/>
      <c r="AG257" s="61"/>
      <c r="AH257" s="13">
        <v>6</v>
      </c>
      <c r="AI257" s="34" t="s">
        <v>334</v>
      </c>
      <c r="AJ257" s="24"/>
      <c r="AK257" s="24"/>
      <c r="AL257" s="42">
        <v>0</v>
      </c>
      <c r="AM257" s="43"/>
      <c r="AN257" s="43"/>
      <c r="AO257" s="43"/>
      <c r="AP257" s="43"/>
      <c r="AQ257" s="13">
        <f t="shared" si="3"/>
        <v>0</v>
      </c>
    </row>
    <row r="258" spans="2:43" ht="0" hidden="1" customHeight="1" x14ac:dyDescent="0.2">
      <c r="AE258" s="22"/>
      <c r="AF258" s="22"/>
      <c r="AG258" s="22"/>
      <c r="AL258" s="21"/>
      <c r="AM258" s="21"/>
      <c r="AN258" s="21"/>
      <c r="AO258" s="21"/>
      <c r="AP258" s="21"/>
      <c r="AQ258" s="13">
        <f t="shared" si="3"/>
        <v>0</v>
      </c>
    </row>
    <row r="259" spans="2:43" x14ac:dyDescent="0.2">
      <c r="B259" s="33">
        <v>26</v>
      </c>
      <c r="C259" s="24"/>
      <c r="D259" s="34" t="s">
        <v>382</v>
      </c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34" t="s">
        <v>383</v>
      </c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60">
        <v>0</v>
      </c>
      <c r="AF259" s="61"/>
      <c r="AG259" s="61"/>
      <c r="AH259" s="13">
        <v>6</v>
      </c>
      <c r="AI259" s="34" t="s">
        <v>334</v>
      </c>
      <c r="AJ259" s="24"/>
      <c r="AK259" s="24"/>
      <c r="AL259" s="42">
        <v>0</v>
      </c>
      <c r="AM259" s="43"/>
      <c r="AN259" s="43"/>
      <c r="AO259" s="43"/>
      <c r="AP259" s="43"/>
      <c r="AQ259" s="13">
        <f t="shared" si="3"/>
        <v>0</v>
      </c>
    </row>
    <row r="260" spans="2:43" ht="0" hidden="1" customHeight="1" x14ac:dyDescent="0.2">
      <c r="AE260" s="22"/>
      <c r="AF260" s="22"/>
      <c r="AG260" s="22"/>
      <c r="AL260" s="21"/>
      <c r="AM260" s="21"/>
      <c r="AN260" s="21"/>
      <c r="AO260" s="21"/>
      <c r="AP260" s="21"/>
      <c r="AQ260" s="13">
        <f t="shared" si="3"/>
        <v>0</v>
      </c>
    </row>
    <row r="261" spans="2:43" x14ac:dyDescent="0.2">
      <c r="B261" s="33">
        <v>27</v>
      </c>
      <c r="C261" s="24"/>
      <c r="D261" s="34" t="s">
        <v>382</v>
      </c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34" t="s">
        <v>383</v>
      </c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60">
        <v>0</v>
      </c>
      <c r="AF261" s="61"/>
      <c r="AG261" s="61"/>
      <c r="AH261" s="13">
        <v>12</v>
      </c>
      <c r="AI261" s="34" t="s">
        <v>334</v>
      </c>
      <c r="AJ261" s="24"/>
      <c r="AK261" s="24"/>
      <c r="AL261" s="42">
        <v>0</v>
      </c>
      <c r="AM261" s="43"/>
      <c r="AN261" s="43"/>
      <c r="AO261" s="43"/>
      <c r="AP261" s="43"/>
      <c r="AQ261" s="13">
        <f t="shared" si="3"/>
        <v>0</v>
      </c>
    </row>
    <row r="262" spans="2:43" ht="0" hidden="1" customHeight="1" x14ac:dyDescent="0.2">
      <c r="AE262" s="22"/>
      <c r="AF262" s="22"/>
      <c r="AG262" s="22"/>
      <c r="AL262" s="21"/>
      <c r="AM262" s="21"/>
      <c r="AN262" s="21"/>
      <c r="AO262" s="21"/>
      <c r="AP262" s="21"/>
      <c r="AQ262" s="13">
        <f t="shared" si="3"/>
        <v>0</v>
      </c>
    </row>
    <row r="263" spans="2:43" x14ac:dyDescent="0.2">
      <c r="B263" s="33">
        <v>28</v>
      </c>
      <c r="C263" s="24"/>
      <c r="D263" s="34" t="s">
        <v>384</v>
      </c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34" t="s">
        <v>385</v>
      </c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60">
        <v>0</v>
      </c>
      <c r="AF263" s="61"/>
      <c r="AG263" s="61"/>
      <c r="AH263" s="13">
        <v>48</v>
      </c>
      <c r="AI263" s="34" t="s">
        <v>334</v>
      </c>
      <c r="AJ263" s="24"/>
      <c r="AK263" s="24"/>
      <c r="AL263" s="42">
        <v>0</v>
      </c>
      <c r="AM263" s="43"/>
      <c r="AN263" s="43"/>
      <c r="AO263" s="43"/>
      <c r="AP263" s="43"/>
      <c r="AQ263" s="13">
        <f t="shared" si="3"/>
        <v>0</v>
      </c>
    </row>
    <row r="264" spans="2:43" x14ac:dyDescent="0.2">
      <c r="B264" s="33">
        <v>29</v>
      </c>
      <c r="C264" s="24"/>
      <c r="D264" s="34" t="s">
        <v>386</v>
      </c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34" t="s">
        <v>387</v>
      </c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60">
        <v>0</v>
      </c>
      <c r="AF264" s="61"/>
      <c r="AG264" s="61"/>
      <c r="AH264" s="13">
        <v>6</v>
      </c>
      <c r="AI264" s="34" t="s">
        <v>334</v>
      </c>
      <c r="AJ264" s="24"/>
      <c r="AK264" s="24"/>
      <c r="AL264" s="42">
        <v>0</v>
      </c>
      <c r="AM264" s="43"/>
      <c r="AN264" s="43"/>
      <c r="AO264" s="43"/>
      <c r="AP264" s="43"/>
      <c r="AQ264" s="13">
        <f t="shared" si="3"/>
        <v>0</v>
      </c>
    </row>
    <row r="265" spans="2:43" ht="0" hidden="1" customHeight="1" x14ac:dyDescent="0.2">
      <c r="AE265" s="22"/>
      <c r="AF265" s="22"/>
      <c r="AG265" s="22"/>
      <c r="AL265" s="21"/>
      <c r="AM265" s="21"/>
      <c r="AN265" s="21"/>
      <c r="AO265" s="21"/>
      <c r="AP265" s="21"/>
      <c r="AQ265" s="13">
        <f t="shared" si="3"/>
        <v>0</v>
      </c>
    </row>
    <row r="266" spans="2:43" x14ac:dyDescent="0.2">
      <c r="B266" s="33">
        <v>30</v>
      </c>
      <c r="C266" s="24"/>
      <c r="D266" s="34" t="s">
        <v>388</v>
      </c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34" t="s">
        <v>389</v>
      </c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60">
        <v>0</v>
      </c>
      <c r="AF266" s="61"/>
      <c r="AG266" s="61"/>
      <c r="AH266" s="13">
        <v>10</v>
      </c>
      <c r="AI266" s="34" t="s">
        <v>334</v>
      </c>
      <c r="AJ266" s="24"/>
      <c r="AK266" s="24"/>
      <c r="AL266" s="42">
        <v>0</v>
      </c>
      <c r="AM266" s="43"/>
      <c r="AN266" s="43"/>
      <c r="AO266" s="43"/>
      <c r="AP266" s="43"/>
      <c r="AQ266" s="13">
        <f t="shared" si="3"/>
        <v>0</v>
      </c>
    </row>
    <row r="267" spans="2:43" ht="0" hidden="1" customHeight="1" x14ac:dyDescent="0.2">
      <c r="AE267" s="22"/>
      <c r="AF267" s="22"/>
      <c r="AG267" s="22"/>
      <c r="AL267" s="21"/>
      <c r="AM267" s="21"/>
      <c r="AN267" s="21"/>
      <c r="AO267" s="21"/>
      <c r="AP267" s="21"/>
      <c r="AQ267" s="13">
        <f t="shared" si="3"/>
        <v>0</v>
      </c>
    </row>
    <row r="268" spans="2:43" x14ac:dyDescent="0.2">
      <c r="B268" s="33">
        <v>31</v>
      </c>
      <c r="C268" s="24"/>
      <c r="D268" s="34" t="s">
        <v>390</v>
      </c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34" t="s">
        <v>391</v>
      </c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60">
        <v>0</v>
      </c>
      <c r="AF268" s="61"/>
      <c r="AG268" s="61"/>
      <c r="AH268" s="13">
        <v>100</v>
      </c>
      <c r="AI268" s="34" t="s">
        <v>392</v>
      </c>
      <c r="AJ268" s="24"/>
      <c r="AK268" s="24"/>
      <c r="AL268" s="42">
        <v>0</v>
      </c>
      <c r="AM268" s="43"/>
      <c r="AN268" s="43"/>
      <c r="AO268" s="43"/>
      <c r="AP268" s="43"/>
      <c r="AQ268" s="13">
        <f t="shared" si="3"/>
        <v>0</v>
      </c>
    </row>
    <row r="269" spans="2:43" ht="0" hidden="1" customHeight="1" x14ac:dyDescent="0.2">
      <c r="AE269" s="22"/>
      <c r="AF269" s="22"/>
      <c r="AG269" s="22"/>
      <c r="AL269" s="21"/>
      <c r="AM269" s="21"/>
      <c r="AN269" s="21"/>
      <c r="AO269" s="21"/>
      <c r="AP269" s="21"/>
      <c r="AQ269" s="13">
        <f t="shared" si="3"/>
        <v>0</v>
      </c>
    </row>
    <row r="270" spans="2:43" x14ac:dyDescent="0.2">
      <c r="B270" s="33">
        <v>32</v>
      </c>
      <c r="C270" s="24"/>
      <c r="D270" s="34" t="s">
        <v>393</v>
      </c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34" t="s">
        <v>394</v>
      </c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60">
        <v>0</v>
      </c>
      <c r="AF270" s="61"/>
      <c r="AG270" s="61"/>
      <c r="AH270" s="13">
        <v>300</v>
      </c>
      <c r="AI270" s="34" t="s">
        <v>392</v>
      </c>
      <c r="AJ270" s="24"/>
      <c r="AK270" s="24"/>
      <c r="AL270" s="42">
        <v>0</v>
      </c>
      <c r="AM270" s="43"/>
      <c r="AN270" s="43"/>
      <c r="AO270" s="43"/>
      <c r="AP270" s="43"/>
      <c r="AQ270" s="13">
        <f t="shared" si="3"/>
        <v>0</v>
      </c>
    </row>
    <row r="271" spans="2:43" x14ac:dyDescent="0.2">
      <c r="B271" s="33">
        <v>33</v>
      </c>
      <c r="C271" s="24"/>
      <c r="D271" s="34" t="s">
        <v>395</v>
      </c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34" t="s">
        <v>396</v>
      </c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60">
        <v>0</v>
      </c>
      <c r="AF271" s="61"/>
      <c r="AG271" s="61"/>
      <c r="AH271" s="13">
        <v>100</v>
      </c>
      <c r="AI271" s="34" t="s">
        <v>392</v>
      </c>
      <c r="AJ271" s="24"/>
      <c r="AK271" s="24"/>
      <c r="AL271" s="42">
        <v>0</v>
      </c>
      <c r="AM271" s="43"/>
      <c r="AN271" s="43"/>
      <c r="AO271" s="43"/>
      <c r="AP271" s="43"/>
      <c r="AQ271" s="13">
        <f t="shared" si="3"/>
        <v>0</v>
      </c>
    </row>
    <row r="272" spans="2:43" ht="0" hidden="1" customHeight="1" x14ac:dyDescent="0.2">
      <c r="AE272" s="22"/>
      <c r="AF272" s="22"/>
      <c r="AG272" s="22"/>
      <c r="AL272" s="21"/>
      <c r="AM272" s="21"/>
      <c r="AN272" s="21"/>
      <c r="AO272" s="21"/>
      <c r="AP272" s="21"/>
      <c r="AQ272" s="13">
        <f t="shared" si="3"/>
        <v>0</v>
      </c>
    </row>
    <row r="273" spans="2:43" x14ac:dyDescent="0.2">
      <c r="B273" s="33">
        <v>34</v>
      </c>
      <c r="C273" s="24"/>
      <c r="D273" s="34" t="s">
        <v>397</v>
      </c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34" t="s">
        <v>398</v>
      </c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60">
        <v>0</v>
      </c>
      <c r="AF273" s="61"/>
      <c r="AG273" s="61"/>
      <c r="AH273" s="13">
        <v>150</v>
      </c>
      <c r="AI273" s="34" t="s">
        <v>392</v>
      </c>
      <c r="AJ273" s="24"/>
      <c r="AK273" s="24"/>
      <c r="AL273" s="42">
        <v>0</v>
      </c>
      <c r="AM273" s="43"/>
      <c r="AN273" s="43"/>
      <c r="AO273" s="43"/>
      <c r="AP273" s="43"/>
      <c r="AQ273" s="13">
        <f t="shared" si="3"/>
        <v>0</v>
      </c>
    </row>
    <row r="274" spans="2:43" ht="0" hidden="1" customHeight="1" x14ac:dyDescent="0.2">
      <c r="AE274" s="22"/>
      <c r="AF274" s="22"/>
      <c r="AG274" s="22"/>
      <c r="AL274" s="21"/>
      <c r="AM274" s="21"/>
      <c r="AN274" s="21"/>
      <c r="AO274" s="21"/>
      <c r="AP274" s="21"/>
      <c r="AQ274" s="13">
        <f t="shared" si="3"/>
        <v>0</v>
      </c>
    </row>
    <row r="275" spans="2:43" x14ac:dyDescent="0.2">
      <c r="B275" s="33">
        <v>35</v>
      </c>
      <c r="C275" s="24"/>
      <c r="D275" s="34" t="s">
        <v>397</v>
      </c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34" t="s">
        <v>398</v>
      </c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60">
        <v>0</v>
      </c>
      <c r="AF275" s="61"/>
      <c r="AG275" s="61"/>
      <c r="AH275" s="13">
        <v>500</v>
      </c>
      <c r="AI275" s="34" t="s">
        <v>392</v>
      </c>
      <c r="AJ275" s="24"/>
      <c r="AK275" s="24"/>
      <c r="AL275" s="42">
        <v>0</v>
      </c>
      <c r="AM275" s="43"/>
      <c r="AN275" s="43"/>
      <c r="AO275" s="43"/>
      <c r="AP275" s="43"/>
      <c r="AQ275" s="13">
        <f t="shared" si="3"/>
        <v>0</v>
      </c>
    </row>
    <row r="276" spans="2:43" ht="0" hidden="1" customHeight="1" x14ac:dyDescent="0.2">
      <c r="AE276" s="22"/>
      <c r="AF276" s="22"/>
      <c r="AG276" s="22"/>
      <c r="AL276" s="21"/>
      <c r="AM276" s="21"/>
      <c r="AN276" s="21"/>
      <c r="AO276" s="21"/>
      <c r="AP276" s="21"/>
      <c r="AQ276" s="13">
        <f t="shared" si="3"/>
        <v>0</v>
      </c>
    </row>
    <row r="277" spans="2:43" x14ac:dyDescent="0.2">
      <c r="B277" s="33">
        <v>36</v>
      </c>
      <c r="C277" s="24"/>
      <c r="D277" s="34" t="s">
        <v>399</v>
      </c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34" t="s">
        <v>400</v>
      </c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60">
        <v>0</v>
      </c>
      <c r="AF277" s="61"/>
      <c r="AG277" s="61"/>
      <c r="AH277" s="13">
        <v>10</v>
      </c>
      <c r="AI277" s="34" t="s">
        <v>392</v>
      </c>
      <c r="AJ277" s="24"/>
      <c r="AK277" s="24"/>
      <c r="AL277" s="42">
        <v>0</v>
      </c>
      <c r="AM277" s="43"/>
      <c r="AN277" s="43"/>
      <c r="AO277" s="43"/>
      <c r="AP277" s="43"/>
      <c r="AQ277" s="13">
        <f t="shared" si="3"/>
        <v>0</v>
      </c>
    </row>
    <row r="278" spans="2:43" ht="0" hidden="1" customHeight="1" x14ac:dyDescent="0.2">
      <c r="AE278" s="22"/>
      <c r="AF278" s="22"/>
      <c r="AG278" s="22"/>
      <c r="AL278" s="21"/>
      <c r="AM278" s="21"/>
      <c r="AN278" s="21"/>
      <c r="AO278" s="21"/>
      <c r="AP278" s="21"/>
      <c r="AQ278" s="13">
        <f t="shared" si="3"/>
        <v>0</v>
      </c>
    </row>
    <row r="279" spans="2:43" x14ac:dyDescent="0.2">
      <c r="B279" s="33">
        <v>37</v>
      </c>
      <c r="C279" s="24"/>
      <c r="D279" s="34" t="s">
        <v>401</v>
      </c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34" t="s">
        <v>402</v>
      </c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60">
        <v>0</v>
      </c>
      <c r="AF279" s="61"/>
      <c r="AG279" s="61"/>
      <c r="AH279" s="13">
        <v>30</v>
      </c>
      <c r="AI279" s="34" t="s">
        <v>392</v>
      </c>
      <c r="AJ279" s="24"/>
      <c r="AK279" s="24"/>
      <c r="AL279" s="42">
        <v>0</v>
      </c>
      <c r="AM279" s="43"/>
      <c r="AN279" s="43"/>
      <c r="AO279" s="43"/>
      <c r="AP279" s="43"/>
      <c r="AQ279" s="13">
        <f t="shared" si="3"/>
        <v>0</v>
      </c>
    </row>
    <row r="280" spans="2:43" x14ac:dyDescent="0.2">
      <c r="B280" s="33">
        <v>38</v>
      </c>
      <c r="C280" s="24"/>
      <c r="D280" s="34" t="s">
        <v>403</v>
      </c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34" t="s">
        <v>404</v>
      </c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60">
        <v>0</v>
      </c>
      <c r="AF280" s="61"/>
      <c r="AG280" s="61"/>
      <c r="AH280" s="13">
        <v>80</v>
      </c>
      <c r="AI280" s="34" t="s">
        <v>392</v>
      </c>
      <c r="AJ280" s="24"/>
      <c r="AK280" s="24"/>
      <c r="AL280" s="42">
        <v>0</v>
      </c>
      <c r="AM280" s="43"/>
      <c r="AN280" s="43"/>
      <c r="AO280" s="43"/>
      <c r="AP280" s="43"/>
      <c r="AQ280" s="13">
        <f t="shared" ref="AQ280:AQ343" si="4">PRODUCT(AE280,AH280)</f>
        <v>0</v>
      </c>
    </row>
    <row r="281" spans="2:43" ht="0" hidden="1" customHeight="1" x14ac:dyDescent="0.2">
      <c r="AE281" s="22"/>
      <c r="AF281" s="22"/>
      <c r="AG281" s="22"/>
      <c r="AL281" s="21"/>
      <c r="AM281" s="21"/>
      <c r="AN281" s="21"/>
      <c r="AO281" s="21"/>
      <c r="AP281" s="21"/>
      <c r="AQ281" s="13">
        <f t="shared" si="4"/>
        <v>0</v>
      </c>
    </row>
    <row r="282" spans="2:43" x14ac:dyDescent="0.2">
      <c r="B282" s="33">
        <v>39</v>
      </c>
      <c r="C282" s="24"/>
      <c r="D282" s="34" t="s">
        <v>405</v>
      </c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34" t="s">
        <v>406</v>
      </c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60">
        <v>0</v>
      </c>
      <c r="AF282" s="61"/>
      <c r="AG282" s="61"/>
      <c r="AH282" s="13">
        <v>40</v>
      </c>
      <c r="AI282" s="34" t="s">
        <v>392</v>
      </c>
      <c r="AJ282" s="24"/>
      <c r="AK282" s="24"/>
      <c r="AL282" s="42">
        <v>0</v>
      </c>
      <c r="AM282" s="43"/>
      <c r="AN282" s="43"/>
      <c r="AO282" s="43"/>
      <c r="AP282" s="43"/>
      <c r="AQ282" s="13">
        <f t="shared" si="4"/>
        <v>0</v>
      </c>
    </row>
    <row r="283" spans="2:43" ht="0" hidden="1" customHeight="1" x14ac:dyDescent="0.2">
      <c r="AE283" s="22"/>
      <c r="AF283" s="22"/>
      <c r="AG283" s="22"/>
      <c r="AL283" s="21"/>
      <c r="AM283" s="21"/>
      <c r="AN283" s="21"/>
      <c r="AO283" s="21"/>
      <c r="AP283" s="21"/>
      <c r="AQ283" s="13">
        <f t="shared" si="4"/>
        <v>0</v>
      </c>
    </row>
    <row r="284" spans="2:43" x14ac:dyDescent="0.2">
      <c r="B284" s="33">
        <v>40</v>
      </c>
      <c r="C284" s="24"/>
      <c r="D284" s="34" t="s">
        <v>407</v>
      </c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34" t="s">
        <v>408</v>
      </c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60">
        <v>0</v>
      </c>
      <c r="AF284" s="61"/>
      <c r="AG284" s="61"/>
      <c r="AH284" s="13">
        <v>1100</v>
      </c>
      <c r="AI284" s="34" t="s">
        <v>392</v>
      </c>
      <c r="AJ284" s="24"/>
      <c r="AK284" s="24"/>
      <c r="AL284" s="42">
        <v>0</v>
      </c>
      <c r="AM284" s="43"/>
      <c r="AN284" s="43"/>
      <c r="AO284" s="43"/>
      <c r="AP284" s="43"/>
      <c r="AQ284" s="13">
        <f t="shared" si="4"/>
        <v>0</v>
      </c>
    </row>
    <row r="285" spans="2:43" ht="0" hidden="1" customHeight="1" x14ac:dyDescent="0.2">
      <c r="AE285" s="22"/>
      <c r="AF285" s="22"/>
      <c r="AG285" s="22"/>
      <c r="AL285" s="21"/>
      <c r="AM285" s="21"/>
      <c r="AN285" s="21"/>
      <c r="AO285" s="21"/>
      <c r="AP285" s="21"/>
      <c r="AQ285" s="13">
        <f t="shared" si="4"/>
        <v>0</v>
      </c>
    </row>
    <row r="286" spans="2:43" x14ac:dyDescent="0.2">
      <c r="B286" s="33">
        <v>41</v>
      </c>
      <c r="C286" s="24"/>
      <c r="D286" s="34" t="s">
        <v>409</v>
      </c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34" t="s">
        <v>410</v>
      </c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60">
        <v>0</v>
      </c>
      <c r="AF286" s="61"/>
      <c r="AG286" s="61"/>
      <c r="AH286" s="13">
        <v>50</v>
      </c>
      <c r="AI286" s="34" t="s">
        <v>392</v>
      </c>
      <c r="AJ286" s="24"/>
      <c r="AK286" s="24"/>
      <c r="AL286" s="42">
        <v>0</v>
      </c>
      <c r="AM286" s="43"/>
      <c r="AN286" s="43"/>
      <c r="AO286" s="43"/>
      <c r="AP286" s="43"/>
      <c r="AQ286" s="13">
        <f t="shared" si="4"/>
        <v>0</v>
      </c>
    </row>
    <row r="287" spans="2:43" x14ac:dyDescent="0.2">
      <c r="B287" s="33">
        <v>42</v>
      </c>
      <c r="C287" s="24"/>
      <c r="D287" s="34" t="s">
        <v>411</v>
      </c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34" t="s">
        <v>412</v>
      </c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60">
        <v>0</v>
      </c>
      <c r="AF287" s="61"/>
      <c r="AG287" s="61"/>
      <c r="AH287" s="13">
        <v>10</v>
      </c>
      <c r="AI287" s="34" t="s">
        <v>392</v>
      </c>
      <c r="AJ287" s="24"/>
      <c r="AK287" s="24"/>
      <c r="AL287" s="42">
        <v>0</v>
      </c>
      <c r="AM287" s="43"/>
      <c r="AN287" s="43"/>
      <c r="AO287" s="43"/>
      <c r="AP287" s="43"/>
      <c r="AQ287" s="13">
        <f t="shared" si="4"/>
        <v>0</v>
      </c>
    </row>
    <row r="288" spans="2:43" ht="0" hidden="1" customHeight="1" x14ac:dyDescent="0.2">
      <c r="AE288" s="22"/>
      <c r="AF288" s="22"/>
      <c r="AG288" s="22"/>
      <c r="AL288" s="21"/>
      <c r="AM288" s="21"/>
      <c r="AN288" s="21"/>
      <c r="AO288" s="21"/>
      <c r="AP288" s="21"/>
      <c r="AQ288" s="13">
        <f t="shared" si="4"/>
        <v>0</v>
      </c>
    </row>
    <row r="289" spans="2:43" x14ac:dyDescent="0.2">
      <c r="B289" s="33">
        <v>43</v>
      </c>
      <c r="C289" s="24"/>
      <c r="D289" s="34" t="s">
        <v>413</v>
      </c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34" t="s">
        <v>414</v>
      </c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60">
        <v>0</v>
      </c>
      <c r="AF289" s="61"/>
      <c r="AG289" s="61"/>
      <c r="AH289" s="13">
        <v>10</v>
      </c>
      <c r="AI289" s="34" t="s">
        <v>392</v>
      </c>
      <c r="AJ289" s="24"/>
      <c r="AK289" s="24"/>
      <c r="AL289" s="42">
        <v>0</v>
      </c>
      <c r="AM289" s="43"/>
      <c r="AN289" s="43"/>
      <c r="AO289" s="43"/>
      <c r="AP289" s="43"/>
      <c r="AQ289" s="13">
        <f t="shared" si="4"/>
        <v>0</v>
      </c>
    </row>
    <row r="290" spans="2:43" ht="0" hidden="1" customHeight="1" x14ac:dyDescent="0.2">
      <c r="AE290" s="22"/>
      <c r="AF290" s="22"/>
      <c r="AG290" s="22"/>
      <c r="AL290" s="21"/>
      <c r="AM290" s="21"/>
      <c r="AN290" s="21"/>
      <c r="AO290" s="21"/>
      <c r="AP290" s="21"/>
      <c r="AQ290" s="13">
        <f t="shared" si="4"/>
        <v>0</v>
      </c>
    </row>
    <row r="291" spans="2:43" x14ac:dyDescent="0.2">
      <c r="B291" s="33">
        <v>44</v>
      </c>
      <c r="C291" s="24"/>
      <c r="D291" s="34" t="s">
        <v>415</v>
      </c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34" t="s">
        <v>416</v>
      </c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60">
        <v>0</v>
      </c>
      <c r="AF291" s="61"/>
      <c r="AG291" s="61"/>
      <c r="AH291" s="13">
        <v>500</v>
      </c>
      <c r="AI291" s="34" t="s">
        <v>392</v>
      </c>
      <c r="AJ291" s="24"/>
      <c r="AK291" s="24"/>
      <c r="AL291" s="42">
        <v>0</v>
      </c>
      <c r="AM291" s="43"/>
      <c r="AN291" s="43"/>
      <c r="AO291" s="43"/>
      <c r="AP291" s="43"/>
      <c r="AQ291" s="13">
        <f t="shared" si="4"/>
        <v>0</v>
      </c>
    </row>
    <row r="292" spans="2:43" ht="0" hidden="1" customHeight="1" x14ac:dyDescent="0.2">
      <c r="AE292" s="22"/>
      <c r="AF292" s="22"/>
      <c r="AG292" s="22"/>
      <c r="AL292" s="21"/>
      <c r="AM292" s="21"/>
      <c r="AN292" s="21"/>
      <c r="AO292" s="21"/>
      <c r="AP292" s="21"/>
      <c r="AQ292" s="13">
        <f t="shared" si="4"/>
        <v>0</v>
      </c>
    </row>
    <row r="293" spans="2:43" x14ac:dyDescent="0.2">
      <c r="B293" s="33">
        <v>45</v>
      </c>
      <c r="C293" s="24"/>
      <c r="D293" s="34" t="s">
        <v>417</v>
      </c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34" t="s">
        <v>418</v>
      </c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60">
        <v>0</v>
      </c>
      <c r="AF293" s="61"/>
      <c r="AG293" s="61"/>
      <c r="AH293" s="13">
        <v>20</v>
      </c>
      <c r="AI293" s="34" t="s">
        <v>392</v>
      </c>
      <c r="AJ293" s="24"/>
      <c r="AK293" s="24"/>
      <c r="AL293" s="42">
        <v>0</v>
      </c>
      <c r="AM293" s="43"/>
      <c r="AN293" s="43"/>
      <c r="AO293" s="43"/>
      <c r="AP293" s="43"/>
      <c r="AQ293" s="13">
        <f t="shared" si="4"/>
        <v>0</v>
      </c>
    </row>
    <row r="294" spans="2:43" x14ac:dyDescent="0.2">
      <c r="B294" s="33">
        <v>46</v>
      </c>
      <c r="C294" s="24"/>
      <c r="D294" s="34" t="s">
        <v>419</v>
      </c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34" t="s">
        <v>420</v>
      </c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60">
        <v>0</v>
      </c>
      <c r="AF294" s="61"/>
      <c r="AG294" s="61"/>
      <c r="AH294" s="13">
        <v>40</v>
      </c>
      <c r="AI294" s="34" t="s">
        <v>392</v>
      </c>
      <c r="AJ294" s="24"/>
      <c r="AK294" s="24"/>
      <c r="AL294" s="42">
        <v>0</v>
      </c>
      <c r="AM294" s="43"/>
      <c r="AN294" s="43"/>
      <c r="AO294" s="43"/>
      <c r="AP294" s="43"/>
      <c r="AQ294" s="13">
        <f t="shared" si="4"/>
        <v>0</v>
      </c>
    </row>
    <row r="295" spans="2:43" ht="0" hidden="1" customHeight="1" x14ac:dyDescent="0.2">
      <c r="AE295" s="22"/>
      <c r="AF295" s="22"/>
      <c r="AG295" s="22"/>
      <c r="AL295" s="21"/>
      <c r="AM295" s="21"/>
      <c r="AN295" s="21"/>
      <c r="AO295" s="21"/>
      <c r="AP295" s="21"/>
      <c r="AQ295" s="13">
        <f t="shared" si="4"/>
        <v>0</v>
      </c>
    </row>
    <row r="296" spans="2:43" x14ac:dyDescent="0.2">
      <c r="B296" s="33">
        <v>47</v>
      </c>
      <c r="C296" s="24"/>
      <c r="D296" s="34" t="s">
        <v>421</v>
      </c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34" t="s">
        <v>422</v>
      </c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60">
        <v>0</v>
      </c>
      <c r="AF296" s="61"/>
      <c r="AG296" s="61"/>
      <c r="AH296" s="13">
        <v>10</v>
      </c>
      <c r="AI296" s="34" t="s">
        <v>392</v>
      </c>
      <c r="AJ296" s="24"/>
      <c r="AK296" s="24"/>
      <c r="AL296" s="42">
        <v>0</v>
      </c>
      <c r="AM296" s="43"/>
      <c r="AN296" s="43"/>
      <c r="AO296" s="43"/>
      <c r="AP296" s="43"/>
      <c r="AQ296" s="13">
        <f t="shared" si="4"/>
        <v>0</v>
      </c>
    </row>
    <row r="297" spans="2:43" ht="0" hidden="1" customHeight="1" x14ac:dyDescent="0.2">
      <c r="AE297" s="22"/>
      <c r="AF297" s="22"/>
      <c r="AG297" s="22"/>
      <c r="AL297" s="21"/>
      <c r="AM297" s="21"/>
      <c r="AN297" s="21"/>
      <c r="AO297" s="21"/>
      <c r="AP297" s="21"/>
      <c r="AQ297" s="13">
        <f t="shared" si="4"/>
        <v>0</v>
      </c>
    </row>
    <row r="298" spans="2:43" x14ac:dyDescent="0.2">
      <c r="B298" s="33">
        <v>48</v>
      </c>
      <c r="C298" s="24"/>
      <c r="D298" s="34" t="s">
        <v>423</v>
      </c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34" t="s">
        <v>424</v>
      </c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60">
        <v>0</v>
      </c>
      <c r="AF298" s="61"/>
      <c r="AG298" s="61"/>
      <c r="AH298" s="13">
        <v>50</v>
      </c>
      <c r="AI298" s="34" t="s">
        <v>392</v>
      </c>
      <c r="AJ298" s="24"/>
      <c r="AK298" s="24"/>
      <c r="AL298" s="42">
        <v>0</v>
      </c>
      <c r="AM298" s="43"/>
      <c r="AN298" s="43"/>
      <c r="AO298" s="43"/>
      <c r="AP298" s="43"/>
      <c r="AQ298" s="13">
        <f t="shared" si="4"/>
        <v>0</v>
      </c>
    </row>
    <row r="299" spans="2:43" ht="0" hidden="1" customHeight="1" x14ac:dyDescent="0.2">
      <c r="AE299" s="22"/>
      <c r="AF299" s="22"/>
      <c r="AG299" s="22"/>
      <c r="AL299" s="21"/>
      <c r="AM299" s="21"/>
      <c r="AN299" s="21"/>
      <c r="AO299" s="21"/>
      <c r="AP299" s="21"/>
      <c r="AQ299" s="13">
        <f t="shared" si="4"/>
        <v>0</v>
      </c>
    </row>
    <row r="300" spans="2:43" x14ac:dyDescent="0.2">
      <c r="B300" s="33">
        <v>49</v>
      </c>
      <c r="C300" s="24"/>
      <c r="D300" s="34" t="s">
        <v>425</v>
      </c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34" t="s">
        <v>426</v>
      </c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60">
        <v>0</v>
      </c>
      <c r="AF300" s="61"/>
      <c r="AG300" s="61"/>
      <c r="AH300" s="13">
        <v>5</v>
      </c>
      <c r="AI300" s="34" t="s">
        <v>392</v>
      </c>
      <c r="AJ300" s="24"/>
      <c r="AK300" s="24"/>
      <c r="AL300" s="42">
        <v>0</v>
      </c>
      <c r="AM300" s="43"/>
      <c r="AN300" s="43"/>
      <c r="AO300" s="43"/>
      <c r="AP300" s="43"/>
      <c r="AQ300" s="13">
        <f t="shared" si="4"/>
        <v>0</v>
      </c>
    </row>
    <row r="301" spans="2:43" ht="0" hidden="1" customHeight="1" x14ac:dyDescent="0.2">
      <c r="AE301" s="22"/>
      <c r="AF301" s="22"/>
      <c r="AG301" s="22"/>
      <c r="AL301" s="21"/>
      <c r="AM301" s="21"/>
      <c r="AN301" s="21"/>
      <c r="AO301" s="21"/>
      <c r="AP301" s="21"/>
      <c r="AQ301" s="13">
        <f t="shared" si="4"/>
        <v>0</v>
      </c>
    </row>
    <row r="302" spans="2:43" x14ac:dyDescent="0.2">
      <c r="B302" s="33">
        <v>50</v>
      </c>
      <c r="C302" s="24"/>
      <c r="D302" s="34" t="s">
        <v>427</v>
      </c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34" t="s">
        <v>428</v>
      </c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60">
        <v>0</v>
      </c>
      <c r="AF302" s="61"/>
      <c r="AG302" s="61"/>
      <c r="AH302" s="13">
        <v>50</v>
      </c>
      <c r="AI302" s="34" t="s">
        <v>392</v>
      </c>
      <c r="AJ302" s="24"/>
      <c r="AK302" s="24"/>
      <c r="AL302" s="42">
        <v>0</v>
      </c>
      <c r="AM302" s="43"/>
      <c r="AN302" s="43"/>
      <c r="AO302" s="43"/>
      <c r="AP302" s="43"/>
      <c r="AQ302" s="13">
        <f t="shared" si="4"/>
        <v>0</v>
      </c>
    </row>
    <row r="303" spans="2:43" x14ac:dyDescent="0.2">
      <c r="B303" s="33">
        <v>51</v>
      </c>
      <c r="C303" s="24"/>
      <c r="D303" s="34" t="s">
        <v>429</v>
      </c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34" t="s">
        <v>430</v>
      </c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60">
        <v>0</v>
      </c>
      <c r="AF303" s="61"/>
      <c r="AG303" s="61"/>
      <c r="AH303" s="13">
        <v>6</v>
      </c>
      <c r="AI303" s="34" t="s">
        <v>392</v>
      </c>
      <c r="AJ303" s="24"/>
      <c r="AK303" s="24"/>
      <c r="AL303" s="42">
        <v>0</v>
      </c>
      <c r="AM303" s="43"/>
      <c r="AN303" s="43"/>
      <c r="AO303" s="43"/>
      <c r="AP303" s="43"/>
      <c r="AQ303" s="13">
        <f t="shared" si="4"/>
        <v>0</v>
      </c>
    </row>
    <row r="304" spans="2:43" ht="0" hidden="1" customHeight="1" x14ac:dyDescent="0.2">
      <c r="AE304" s="22"/>
      <c r="AF304" s="22"/>
      <c r="AG304" s="22"/>
      <c r="AL304" s="21"/>
      <c r="AM304" s="21"/>
      <c r="AN304" s="21"/>
      <c r="AO304" s="21"/>
      <c r="AP304" s="21"/>
      <c r="AQ304" s="13">
        <f t="shared" si="4"/>
        <v>0</v>
      </c>
    </row>
    <row r="305" spans="2:43" x14ac:dyDescent="0.2">
      <c r="B305" s="33">
        <v>52</v>
      </c>
      <c r="C305" s="24"/>
      <c r="D305" s="34" t="s">
        <v>431</v>
      </c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34" t="s">
        <v>432</v>
      </c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60">
        <v>0</v>
      </c>
      <c r="AF305" s="61"/>
      <c r="AG305" s="61"/>
      <c r="AH305" s="13">
        <v>25</v>
      </c>
      <c r="AI305" s="34" t="s">
        <v>392</v>
      </c>
      <c r="AJ305" s="24"/>
      <c r="AK305" s="24"/>
      <c r="AL305" s="42">
        <v>0</v>
      </c>
      <c r="AM305" s="43"/>
      <c r="AN305" s="43"/>
      <c r="AO305" s="43"/>
      <c r="AP305" s="43"/>
      <c r="AQ305" s="13">
        <f t="shared" si="4"/>
        <v>0</v>
      </c>
    </row>
    <row r="306" spans="2:43" ht="0" hidden="1" customHeight="1" x14ac:dyDescent="0.2">
      <c r="AE306" s="22"/>
      <c r="AF306" s="22"/>
      <c r="AG306" s="22"/>
      <c r="AL306" s="21"/>
      <c r="AM306" s="21"/>
      <c r="AN306" s="21"/>
      <c r="AO306" s="21"/>
      <c r="AP306" s="21"/>
      <c r="AQ306" s="13">
        <f t="shared" si="4"/>
        <v>0</v>
      </c>
    </row>
    <row r="307" spans="2:43" x14ac:dyDescent="0.2">
      <c r="B307" s="33">
        <v>53</v>
      </c>
      <c r="C307" s="24"/>
      <c r="D307" s="34" t="s">
        <v>433</v>
      </c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34" t="s">
        <v>434</v>
      </c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60">
        <v>0</v>
      </c>
      <c r="AF307" s="61"/>
      <c r="AG307" s="61"/>
      <c r="AH307" s="13">
        <v>120</v>
      </c>
      <c r="AI307" s="34" t="s">
        <v>392</v>
      </c>
      <c r="AJ307" s="24"/>
      <c r="AK307" s="24"/>
      <c r="AL307" s="42">
        <v>0</v>
      </c>
      <c r="AM307" s="43"/>
      <c r="AN307" s="43"/>
      <c r="AO307" s="43"/>
      <c r="AP307" s="43"/>
      <c r="AQ307" s="13">
        <f t="shared" si="4"/>
        <v>0</v>
      </c>
    </row>
    <row r="308" spans="2:43" ht="0" hidden="1" customHeight="1" x14ac:dyDescent="0.2">
      <c r="AE308" s="22"/>
      <c r="AF308" s="22"/>
      <c r="AG308" s="22"/>
      <c r="AL308" s="21"/>
      <c r="AM308" s="21"/>
      <c r="AN308" s="21"/>
      <c r="AO308" s="21"/>
      <c r="AP308" s="21"/>
      <c r="AQ308" s="13">
        <f t="shared" si="4"/>
        <v>0</v>
      </c>
    </row>
    <row r="309" spans="2:43" x14ac:dyDescent="0.2">
      <c r="B309" s="33">
        <v>54</v>
      </c>
      <c r="C309" s="24"/>
      <c r="D309" s="34" t="s">
        <v>435</v>
      </c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34" t="s">
        <v>436</v>
      </c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60">
        <v>0</v>
      </c>
      <c r="AF309" s="61"/>
      <c r="AG309" s="61"/>
      <c r="AH309" s="13">
        <v>36</v>
      </c>
      <c r="AI309" s="34" t="s">
        <v>392</v>
      </c>
      <c r="AJ309" s="24"/>
      <c r="AK309" s="24"/>
      <c r="AL309" s="42">
        <v>0</v>
      </c>
      <c r="AM309" s="43"/>
      <c r="AN309" s="43"/>
      <c r="AO309" s="43"/>
      <c r="AP309" s="43"/>
      <c r="AQ309" s="13">
        <f t="shared" si="4"/>
        <v>0</v>
      </c>
    </row>
    <row r="310" spans="2:43" x14ac:dyDescent="0.2">
      <c r="B310" s="33">
        <v>55</v>
      </c>
      <c r="C310" s="24"/>
      <c r="D310" s="34" t="s">
        <v>437</v>
      </c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34" t="s">
        <v>438</v>
      </c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60">
        <v>0</v>
      </c>
      <c r="AF310" s="61"/>
      <c r="AG310" s="61"/>
      <c r="AH310" s="13">
        <v>1060</v>
      </c>
      <c r="AI310" s="34" t="s">
        <v>392</v>
      </c>
      <c r="AJ310" s="24"/>
      <c r="AK310" s="24"/>
      <c r="AL310" s="42">
        <v>0</v>
      </c>
      <c r="AM310" s="43"/>
      <c r="AN310" s="43"/>
      <c r="AO310" s="43"/>
      <c r="AP310" s="43"/>
      <c r="AQ310" s="13">
        <f t="shared" si="4"/>
        <v>0</v>
      </c>
    </row>
    <row r="311" spans="2:43" ht="0" hidden="1" customHeight="1" x14ac:dyDescent="0.2">
      <c r="AE311" s="22"/>
      <c r="AF311" s="22"/>
      <c r="AG311" s="22"/>
      <c r="AL311" s="21"/>
      <c r="AM311" s="21"/>
      <c r="AN311" s="21"/>
      <c r="AO311" s="21"/>
      <c r="AP311" s="21"/>
      <c r="AQ311" s="13">
        <f t="shared" si="4"/>
        <v>0</v>
      </c>
    </row>
    <row r="312" spans="2:43" x14ac:dyDescent="0.2">
      <c r="B312" s="33">
        <v>56</v>
      </c>
      <c r="C312" s="24"/>
      <c r="D312" s="34" t="s">
        <v>439</v>
      </c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34" t="s">
        <v>440</v>
      </c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60">
        <v>0</v>
      </c>
      <c r="AF312" s="61"/>
      <c r="AG312" s="61"/>
      <c r="AH312" s="13">
        <v>1</v>
      </c>
      <c r="AI312" s="34" t="s">
        <v>334</v>
      </c>
      <c r="AJ312" s="24"/>
      <c r="AK312" s="24"/>
      <c r="AL312" s="42">
        <v>0</v>
      </c>
      <c r="AM312" s="43"/>
      <c r="AN312" s="43"/>
      <c r="AO312" s="43"/>
      <c r="AP312" s="43"/>
      <c r="AQ312" s="13">
        <f t="shared" si="4"/>
        <v>0</v>
      </c>
    </row>
    <row r="313" spans="2:43" ht="0" hidden="1" customHeight="1" x14ac:dyDescent="0.2">
      <c r="AE313" s="22"/>
      <c r="AF313" s="22"/>
      <c r="AG313" s="22"/>
      <c r="AL313" s="21"/>
      <c r="AM313" s="21"/>
      <c r="AN313" s="21"/>
      <c r="AO313" s="21"/>
      <c r="AP313" s="21"/>
      <c r="AQ313" s="13">
        <f t="shared" si="4"/>
        <v>0</v>
      </c>
    </row>
    <row r="314" spans="2:43" x14ac:dyDescent="0.2">
      <c r="B314" s="33">
        <v>57</v>
      </c>
      <c r="C314" s="24"/>
      <c r="D314" s="34" t="s">
        <v>441</v>
      </c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34" t="s">
        <v>442</v>
      </c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60">
        <v>0</v>
      </c>
      <c r="AF314" s="61"/>
      <c r="AG314" s="61"/>
      <c r="AH314" s="13">
        <v>2</v>
      </c>
      <c r="AI314" s="34" t="s">
        <v>334</v>
      </c>
      <c r="AJ314" s="24"/>
      <c r="AK314" s="24"/>
      <c r="AL314" s="42">
        <v>0</v>
      </c>
      <c r="AM314" s="43"/>
      <c r="AN314" s="43"/>
      <c r="AO314" s="43"/>
      <c r="AP314" s="43"/>
      <c r="AQ314" s="13">
        <f t="shared" si="4"/>
        <v>0</v>
      </c>
    </row>
    <row r="315" spans="2:43" ht="0" hidden="1" customHeight="1" x14ac:dyDescent="0.2">
      <c r="AE315" s="22"/>
      <c r="AF315" s="22"/>
      <c r="AG315" s="22"/>
      <c r="AL315" s="21"/>
      <c r="AM315" s="21"/>
      <c r="AN315" s="21"/>
      <c r="AO315" s="21"/>
      <c r="AP315" s="21"/>
      <c r="AQ315" s="13">
        <f t="shared" si="4"/>
        <v>0</v>
      </c>
    </row>
    <row r="316" spans="2:43" x14ac:dyDescent="0.2">
      <c r="B316" s="33">
        <v>58</v>
      </c>
      <c r="C316" s="24"/>
      <c r="D316" s="34" t="s">
        <v>443</v>
      </c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34" t="s">
        <v>444</v>
      </c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60">
        <v>0</v>
      </c>
      <c r="AF316" s="61"/>
      <c r="AG316" s="61"/>
      <c r="AH316" s="13">
        <v>1</v>
      </c>
      <c r="AI316" s="34" t="s">
        <v>334</v>
      </c>
      <c r="AJ316" s="24"/>
      <c r="AK316" s="24"/>
      <c r="AL316" s="42">
        <v>0</v>
      </c>
      <c r="AM316" s="43"/>
      <c r="AN316" s="43"/>
      <c r="AO316" s="43"/>
      <c r="AP316" s="43"/>
      <c r="AQ316" s="13">
        <f t="shared" si="4"/>
        <v>0</v>
      </c>
    </row>
    <row r="317" spans="2:43" ht="0" hidden="1" customHeight="1" x14ac:dyDescent="0.2">
      <c r="AE317" s="22"/>
      <c r="AF317" s="22"/>
      <c r="AG317" s="22"/>
      <c r="AL317" s="21"/>
      <c r="AM317" s="21"/>
      <c r="AN317" s="21"/>
      <c r="AO317" s="21"/>
      <c r="AP317" s="21"/>
      <c r="AQ317" s="13">
        <f t="shared" si="4"/>
        <v>0</v>
      </c>
    </row>
    <row r="318" spans="2:43" x14ac:dyDescent="0.2">
      <c r="B318" s="33">
        <v>59</v>
      </c>
      <c r="C318" s="24"/>
      <c r="D318" s="34" t="s">
        <v>445</v>
      </c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34" t="s">
        <v>446</v>
      </c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60">
        <v>0</v>
      </c>
      <c r="AF318" s="61"/>
      <c r="AG318" s="61"/>
      <c r="AH318" s="13">
        <v>20</v>
      </c>
      <c r="AI318" s="34" t="s">
        <v>392</v>
      </c>
      <c r="AJ318" s="24"/>
      <c r="AK318" s="24"/>
      <c r="AL318" s="42">
        <v>0</v>
      </c>
      <c r="AM318" s="43"/>
      <c r="AN318" s="43"/>
      <c r="AO318" s="43"/>
      <c r="AP318" s="43"/>
      <c r="AQ318" s="13">
        <f t="shared" si="4"/>
        <v>0</v>
      </c>
    </row>
    <row r="319" spans="2:43" x14ac:dyDescent="0.2">
      <c r="B319" s="33">
        <v>60</v>
      </c>
      <c r="C319" s="24"/>
      <c r="D319" s="34" t="s">
        <v>447</v>
      </c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34" t="s">
        <v>448</v>
      </c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60">
        <v>0</v>
      </c>
      <c r="AF319" s="61"/>
      <c r="AG319" s="61"/>
      <c r="AH319" s="13">
        <v>6</v>
      </c>
      <c r="AI319" s="34" t="s">
        <v>334</v>
      </c>
      <c r="AJ319" s="24"/>
      <c r="AK319" s="24"/>
      <c r="AL319" s="42">
        <v>0</v>
      </c>
      <c r="AM319" s="43"/>
      <c r="AN319" s="43"/>
      <c r="AO319" s="43"/>
      <c r="AP319" s="43"/>
      <c r="AQ319" s="13">
        <f t="shared" si="4"/>
        <v>0</v>
      </c>
    </row>
    <row r="320" spans="2:43" ht="0" hidden="1" customHeight="1" x14ac:dyDescent="0.2">
      <c r="AE320" s="22"/>
      <c r="AF320" s="22"/>
      <c r="AG320" s="22"/>
      <c r="AL320" s="21"/>
      <c r="AM320" s="21"/>
      <c r="AN320" s="21"/>
      <c r="AO320" s="21"/>
      <c r="AP320" s="21"/>
      <c r="AQ320" s="13">
        <f t="shared" si="4"/>
        <v>0</v>
      </c>
    </row>
    <row r="321" spans="2:43" x14ac:dyDescent="0.2">
      <c r="B321" s="33">
        <v>61</v>
      </c>
      <c r="C321" s="24"/>
      <c r="D321" s="34" t="s">
        <v>449</v>
      </c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34" t="s">
        <v>450</v>
      </c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60">
        <v>0</v>
      </c>
      <c r="AF321" s="61"/>
      <c r="AG321" s="61"/>
      <c r="AH321" s="13">
        <v>1.64</v>
      </c>
      <c r="AI321" s="34" t="s">
        <v>451</v>
      </c>
      <c r="AJ321" s="24"/>
      <c r="AK321" s="24"/>
      <c r="AL321" s="42">
        <v>0</v>
      </c>
      <c r="AM321" s="43"/>
      <c r="AN321" s="43"/>
      <c r="AO321" s="43"/>
      <c r="AP321" s="43"/>
      <c r="AQ321" s="13">
        <f t="shared" si="4"/>
        <v>0</v>
      </c>
    </row>
    <row r="322" spans="2:43" ht="0" hidden="1" customHeight="1" x14ac:dyDescent="0.2">
      <c r="AE322" s="22"/>
      <c r="AF322" s="22"/>
      <c r="AG322" s="22"/>
      <c r="AL322" s="21"/>
      <c r="AM322" s="21"/>
      <c r="AN322" s="21"/>
      <c r="AO322" s="21"/>
      <c r="AP322" s="21"/>
      <c r="AQ322" s="13">
        <f t="shared" si="4"/>
        <v>0</v>
      </c>
    </row>
    <row r="323" spans="2:43" x14ac:dyDescent="0.2">
      <c r="B323" s="33">
        <v>62</v>
      </c>
      <c r="C323" s="24"/>
      <c r="D323" s="34" t="s">
        <v>449</v>
      </c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34" t="s">
        <v>450</v>
      </c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60">
        <v>0</v>
      </c>
      <c r="AF323" s="61"/>
      <c r="AG323" s="61"/>
      <c r="AH323" s="13">
        <v>4</v>
      </c>
      <c r="AI323" s="34" t="s">
        <v>451</v>
      </c>
      <c r="AJ323" s="24"/>
      <c r="AK323" s="24"/>
      <c r="AL323" s="42">
        <v>0</v>
      </c>
      <c r="AM323" s="43"/>
      <c r="AN323" s="43"/>
      <c r="AO323" s="43"/>
      <c r="AP323" s="43"/>
      <c r="AQ323" s="13">
        <f t="shared" si="4"/>
        <v>0</v>
      </c>
    </row>
    <row r="324" spans="2:43" ht="0" hidden="1" customHeight="1" x14ac:dyDescent="0.2">
      <c r="AE324" s="22"/>
      <c r="AF324" s="22"/>
      <c r="AG324" s="22"/>
      <c r="AL324" s="21"/>
      <c r="AM324" s="21"/>
      <c r="AN324" s="21"/>
      <c r="AO324" s="21"/>
      <c r="AP324" s="21"/>
      <c r="AQ324" s="13">
        <f t="shared" si="4"/>
        <v>0</v>
      </c>
    </row>
    <row r="325" spans="2:43" x14ac:dyDescent="0.2">
      <c r="B325" s="33">
        <v>63</v>
      </c>
      <c r="C325" s="24"/>
      <c r="D325" s="34" t="s">
        <v>449</v>
      </c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34" t="s">
        <v>450</v>
      </c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60">
        <v>0</v>
      </c>
      <c r="AF325" s="61"/>
      <c r="AG325" s="61"/>
      <c r="AH325" s="13">
        <v>1.1100000000000001</v>
      </c>
      <c r="AI325" s="34" t="s">
        <v>451</v>
      </c>
      <c r="AJ325" s="24"/>
      <c r="AK325" s="24"/>
      <c r="AL325" s="42">
        <v>0</v>
      </c>
      <c r="AM325" s="43"/>
      <c r="AN325" s="43"/>
      <c r="AO325" s="43"/>
      <c r="AP325" s="43"/>
      <c r="AQ325" s="13">
        <f t="shared" si="4"/>
        <v>0</v>
      </c>
    </row>
    <row r="326" spans="2:43" x14ac:dyDescent="0.2">
      <c r="B326" s="33">
        <v>64</v>
      </c>
      <c r="C326" s="24"/>
      <c r="D326" s="34" t="s">
        <v>452</v>
      </c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34" t="s">
        <v>453</v>
      </c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60">
        <v>0</v>
      </c>
      <c r="AF326" s="61"/>
      <c r="AG326" s="61"/>
      <c r="AH326" s="13">
        <v>3</v>
      </c>
      <c r="AI326" s="34" t="s">
        <v>334</v>
      </c>
      <c r="AJ326" s="24"/>
      <c r="AK326" s="24"/>
      <c r="AL326" s="42">
        <v>0</v>
      </c>
      <c r="AM326" s="43"/>
      <c r="AN326" s="43"/>
      <c r="AO326" s="43"/>
      <c r="AP326" s="43"/>
      <c r="AQ326" s="13">
        <f t="shared" si="4"/>
        <v>0</v>
      </c>
    </row>
    <row r="327" spans="2:43" ht="0" hidden="1" customHeight="1" x14ac:dyDescent="0.2">
      <c r="AE327" s="22"/>
      <c r="AF327" s="22"/>
      <c r="AG327" s="22"/>
      <c r="AL327" s="21"/>
      <c r="AM327" s="21"/>
      <c r="AN327" s="21"/>
      <c r="AO327" s="21"/>
      <c r="AP327" s="21"/>
      <c r="AQ327" s="13">
        <f t="shared" si="4"/>
        <v>0</v>
      </c>
    </row>
    <row r="328" spans="2:43" x14ac:dyDescent="0.2">
      <c r="B328" s="33">
        <v>65</v>
      </c>
      <c r="C328" s="24"/>
      <c r="D328" s="34" t="s">
        <v>454</v>
      </c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34" t="s">
        <v>455</v>
      </c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60">
        <v>0</v>
      </c>
      <c r="AF328" s="61"/>
      <c r="AG328" s="61"/>
      <c r="AH328" s="13">
        <v>4</v>
      </c>
      <c r="AI328" s="34" t="s">
        <v>334</v>
      </c>
      <c r="AJ328" s="24"/>
      <c r="AK328" s="24"/>
      <c r="AL328" s="42">
        <v>0</v>
      </c>
      <c r="AM328" s="43"/>
      <c r="AN328" s="43"/>
      <c r="AO328" s="43"/>
      <c r="AP328" s="43"/>
      <c r="AQ328" s="13">
        <f t="shared" si="4"/>
        <v>0</v>
      </c>
    </row>
    <row r="329" spans="2:43" ht="0" hidden="1" customHeight="1" x14ac:dyDescent="0.2">
      <c r="AE329" s="22"/>
      <c r="AF329" s="22"/>
      <c r="AG329" s="22"/>
      <c r="AL329" s="21"/>
      <c r="AM329" s="21"/>
      <c r="AN329" s="21"/>
      <c r="AO329" s="21"/>
      <c r="AP329" s="21"/>
      <c r="AQ329" s="13">
        <f t="shared" si="4"/>
        <v>0</v>
      </c>
    </row>
    <row r="330" spans="2:43" x14ac:dyDescent="0.2">
      <c r="B330" s="33">
        <v>66</v>
      </c>
      <c r="C330" s="24"/>
      <c r="D330" s="34" t="s">
        <v>456</v>
      </c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34" t="s">
        <v>457</v>
      </c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60">
        <v>0</v>
      </c>
      <c r="AF330" s="61"/>
      <c r="AG330" s="61"/>
      <c r="AH330" s="13">
        <v>1</v>
      </c>
      <c r="AI330" s="34" t="s">
        <v>334</v>
      </c>
      <c r="AJ330" s="24"/>
      <c r="AK330" s="24"/>
      <c r="AL330" s="42">
        <v>0</v>
      </c>
      <c r="AM330" s="43"/>
      <c r="AN330" s="43"/>
      <c r="AO330" s="43"/>
      <c r="AP330" s="43"/>
      <c r="AQ330" s="13">
        <f t="shared" si="4"/>
        <v>0</v>
      </c>
    </row>
    <row r="331" spans="2:43" ht="0" hidden="1" customHeight="1" x14ac:dyDescent="0.2">
      <c r="AE331" s="22"/>
      <c r="AF331" s="22"/>
      <c r="AG331" s="22"/>
      <c r="AL331" s="21"/>
      <c r="AM331" s="21"/>
      <c r="AN331" s="21"/>
      <c r="AO331" s="21"/>
      <c r="AP331" s="21"/>
      <c r="AQ331" s="13">
        <f t="shared" si="4"/>
        <v>0</v>
      </c>
    </row>
    <row r="332" spans="2:43" x14ac:dyDescent="0.2">
      <c r="B332" s="33">
        <v>67</v>
      </c>
      <c r="C332" s="24"/>
      <c r="D332" s="34" t="s">
        <v>458</v>
      </c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34" t="s">
        <v>459</v>
      </c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60">
        <v>0</v>
      </c>
      <c r="AF332" s="61"/>
      <c r="AG332" s="61"/>
      <c r="AH332" s="13">
        <v>2</v>
      </c>
      <c r="AI332" s="34" t="s">
        <v>334</v>
      </c>
      <c r="AJ332" s="24"/>
      <c r="AK332" s="24"/>
      <c r="AL332" s="42">
        <v>0</v>
      </c>
      <c r="AM332" s="43"/>
      <c r="AN332" s="43"/>
      <c r="AO332" s="43"/>
      <c r="AP332" s="43"/>
      <c r="AQ332" s="13">
        <f t="shared" si="4"/>
        <v>0</v>
      </c>
    </row>
    <row r="333" spans="2:43" x14ac:dyDescent="0.2">
      <c r="B333" s="33">
        <v>68</v>
      </c>
      <c r="C333" s="24"/>
      <c r="D333" s="34" t="s">
        <v>460</v>
      </c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34" t="s">
        <v>461</v>
      </c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60">
        <v>0</v>
      </c>
      <c r="AF333" s="61"/>
      <c r="AG333" s="61"/>
      <c r="AH333" s="13">
        <v>8</v>
      </c>
      <c r="AI333" s="34" t="s">
        <v>334</v>
      </c>
      <c r="AJ333" s="24"/>
      <c r="AK333" s="24"/>
      <c r="AL333" s="42">
        <v>0</v>
      </c>
      <c r="AM333" s="43"/>
      <c r="AN333" s="43"/>
      <c r="AO333" s="43"/>
      <c r="AP333" s="43"/>
      <c r="AQ333" s="13">
        <f t="shared" si="4"/>
        <v>0</v>
      </c>
    </row>
    <row r="334" spans="2:43" ht="0" hidden="1" customHeight="1" x14ac:dyDescent="0.2">
      <c r="AE334" s="22"/>
      <c r="AF334" s="22"/>
      <c r="AG334" s="22"/>
      <c r="AL334" s="21"/>
      <c r="AM334" s="21"/>
      <c r="AN334" s="21"/>
      <c r="AO334" s="21"/>
      <c r="AP334" s="21"/>
      <c r="AQ334" s="13">
        <f t="shared" si="4"/>
        <v>0</v>
      </c>
    </row>
    <row r="335" spans="2:43" x14ac:dyDescent="0.2">
      <c r="B335" s="33">
        <v>69</v>
      </c>
      <c r="C335" s="24"/>
      <c r="D335" s="34" t="s">
        <v>462</v>
      </c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34" t="s">
        <v>463</v>
      </c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60">
        <v>0</v>
      </c>
      <c r="AF335" s="61"/>
      <c r="AG335" s="61"/>
      <c r="AH335" s="13">
        <v>3</v>
      </c>
      <c r="AI335" s="34" t="s">
        <v>334</v>
      </c>
      <c r="AJ335" s="24"/>
      <c r="AK335" s="24"/>
      <c r="AL335" s="42">
        <v>0</v>
      </c>
      <c r="AM335" s="43"/>
      <c r="AN335" s="43"/>
      <c r="AO335" s="43"/>
      <c r="AP335" s="43"/>
      <c r="AQ335" s="13">
        <f t="shared" si="4"/>
        <v>0</v>
      </c>
    </row>
    <row r="336" spans="2:43" ht="0" hidden="1" customHeight="1" x14ac:dyDescent="0.2">
      <c r="AE336" s="22"/>
      <c r="AF336" s="22"/>
      <c r="AG336" s="22"/>
      <c r="AL336" s="21"/>
      <c r="AM336" s="21"/>
      <c r="AN336" s="21"/>
      <c r="AO336" s="21"/>
      <c r="AP336" s="21"/>
      <c r="AQ336" s="13">
        <f t="shared" si="4"/>
        <v>0</v>
      </c>
    </row>
    <row r="337" spans="2:43" x14ac:dyDescent="0.2">
      <c r="B337" s="33">
        <v>70</v>
      </c>
      <c r="C337" s="24"/>
      <c r="D337" s="34" t="s">
        <v>464</v>
      </c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34" t="s">
        <v>465</v>
      </c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60">
        <v>0</v>
      </c>
      <c r="AF337" s="61"/>
      <c r="AG337" s="61"/>
      <c r="AH337" s="13">
        <v>200</v>
      </c>
      <c r="AI337" s="34" t="s">
        <v>392</v>
      </c>
      <c r="AJ337" s="24"/>
      <c r="AK337" s="24"/>
      <c r="AL337" s="42">
        <v>0</v>
      </c>
      <c r="AM337" s="43"/>
      <c r="AN337" s="43"/>
      <c r="AO337" s="43"/>
      <c r="AP337" s="43"/>
      <c r="AQ337" s="13">
        <f t="shared" si="4"/>
        <v>0</v>
      </c>
    </row>
    <row r="338" spans="2:43" ht="0" hidden="1" customHeight="1" x14ac:dyDescent="0.2">
      <c r="AE338" s="22"/>
      <c r="AF338" s="22"/>
      <c r="AG338" s="22"/>
      <c r="AL338" s="21"/>
      <c r="AM338" s="21"/>
      <c r="AN338" s="21"/>
      <c r="AO338" s="21"/>
      <c r="AP338" s="21"/>
      <c r="AQ338" s="13">
        <f t="shared" si="4"/>
        <v>0</v>
      </c>
    </row>
    <row r="339" spans="2:43" x14ac:dyDescent="0.2">
      <c r="B339" s="33">
        <v>71</v>
      </c>
      <c r="C339" s="24"/>
      <c r="D339" s="34" t="s">
        <v>464</v>
      </c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34" t="s">
        <v>465</v>
      </c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60">
        <v>0</v>
      </c>
      <c r="AF339" s="61"/>
      <c r="AG339" s="61"/>
      <c r="AH339" s="13">
        <v>300</v>
      </c>
      <c r="AI339" s="34" t="s">
        <v>392</v>
      </c>
      <c r="AJ339" s="24"/>
      <c r="AK339" s="24"/>
      <c r="AL339" s="42">
        <v>0</v>
      </c>
      <c r="AM339" s="43"/>
      <c r="AN339" s="43"/>
      <c r="AO339" s="43"/>
      <c r="AP339" s="43"/>
      <c r="AQ339" s="13">
        <f t="shared" si="4"/>
        <v>0</v>
      </c>
    </row>
    <row r="340" spans="2:43" ht="0" hidden="1" customHeight="1" x14ac:dyDescent="0.2">
      <c r="AE340" s="22"/>
      <c r="AF340" s="22"/>
      <c r="AG340" s="22"/>
      <c r="AL340" s="21"/>
      <c r="AM340" s="21"/>
      <c r="AN340" s="21"/>
      <c r="AO340" s="21"/>
      <c r="AP340" s="21"/>
      <c r="AQ340" s="13">
        <f t="shared" si="4"/>
        <v>0</v>
      </c>
    </row>
    <row r="341" spans="2:43" x14ac:dyDescent="0.2">
      <c r="B341" s="33">
        <v>72</v>
      </c>
      <c r="C341" s="24"/>
      <c r="D341" s="34" t="s">
        <v>466</v>
      </c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34" t="s">
        <v>467</v>
      </c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60">
        <v>0</v>
      </c>
      <c r="AF341" s="61"/>
      <c r="AG341" s="61"/>
      <c r="AH341" s="13">
        <v>4</v>
      </c>
      <c r="AI341" s="34" t="s">
        <v>334</v>
      </c>
      <c r="AJ341" s="24"/>
      <c r="AK341" s="24"/>
      <c r="AL341" s="42">
        <v>0</v>
      </c>
      <c r="AM341" s="43"/>
      <c r="AN341" s="43"/>
      <c r="AO341" s="43"/>
      <c r="AP341" s="43"/>
      <c r="AQ341" s="13">
        <f t="shared" si="4"/>
        <v>0</v>
      </c>
    </row>
    <row r="342" spans="2:43" x14ac:dyDescent="0.2">
      <c r="B342" s="33">
        <v>73</v>
      </c>
      <c r="C342" s="24"/>
      <c r="D342" s="34" t="s">
        <v>468</v>
      </c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34" t="s">
        <v>469</v>
      </c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60">
        <v>0</v>
      </c>
      <c r="AF342" s="61"/>
      <c r="AG342" s="61"/>
      <c r="AH342" s="13">
        <v>96</v>
      </c>
      <c r="AI342" s="34" t="s">
        <v>470</v>
      </c>
      <c r="AJ342" s="24"/>
      <c r="AK342" s="24"/>
      <c r="AL342" s="42">
        <v>0</v>
      </c>
      <c r="AM342" s="43"/>
      <c r="AN342" s="43"/>
      <c r="AO342" s="43"/>
      <c r="AP342" s="43"/>
      <c r="AQ342" s="13">
        <f t="shared" si="4"/>
        <v>0</v>
      </c>
    </row>
    <row r="343" spans="2:43" ht="0" hidden="1" customHeight="1" x14ac:dyDescent="0.2">
      <c r="AE343" s="22"/>
      <c r="AF343" s="22"/>
      <c r="AG343" s="22"/>
      <c r="AL343" s="21"/>
      <c r="AM343" s="21"/>
      <c r="AN343" s="21"/>
      <c r="AO343" s="21"/>
      <c r="AP343" s="21"/>
      <c r="AQ343" s="13">
        <f t="shared" si="4"/>
        <v>0</v>
      </c>
    </row>
    <row r="344" spans="2:43" x14ac:dyDescent="0.2">
      <c r="B344" s="33">
        <v>74</v>
      </c>
      <c r="C344" s="24"/>
      <c r="D344" s="34" t="s">
        <v>471</v>
      </c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34" t="s">
        <v>472</v>
      </c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60">
        <v>0</v>
      </c>
      <c r="AF344" s="61"/>
      <c r="AG344" s="61"/>
      <c r="AH344" s="13">
        <v>100</v>
      </c>
      <c r="AI344" s="34" t="s">
        <v>392</v>
      </c>
      <c r="AJ344" s="24"/>
      <c r="AK344" s="24"/>
      <c r="AL344" s="42">
        <v>0</v>
      </c>
      <c r="AM344" s="43"/>
      <c r="AN344" s="43"/>
      <c r="AO344" s="43"/>
      <c r="AP344" s="43"/>
      <c r="AQ344" s="13">
        <f t="shared" ref="AQ344:AQ407" si="5">PRODUCT(AE344,AH344)</f>
        <v>0</v>
      </c>
    </row>
    <row r="345" spans="2:43" ht="0" hidden="1" customHeight="1" x14ac:dyDescent="0.2">
      <c r="AE345" s="22"/>
      <c r="AF345" s="22"/>
      <c r="AG345" s="22"/>
      <c r="AL345" s="21"/>
      <c r="AM345" s="21"/>
      <c r="AN345" s="21"/>
      <c r="AO345" s="21"/>
      <c r="AP345" s="21"/>
      <c r="AQ345" s="13">
        <f t="shared" si="5"/>
        <v>0</v>
      </c>
    </row>
    <row r="346" spans="2:43" x14ac:dyDescent="0.2">
      <c r="B346" s="33">
        <v>75</v>
      </c>
      <c r="C346" s="24"/>
      <c r="D346" s="34" t="s">
        <v>471</v>
      </c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34" t="s">
        <v>472</v>
      </c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60">
        <v>0</v>
      </c>
      <c r="AF346" s="61"/>
      <c r="AG346" s="61"/>
      <c r="AH346" s="13">
        <v>200</v>
      </c>
      <c r="AI346" s="34" t="s">
        <v>392</v>
      </c>
      <c r="AJ346" s="24"/>
      <c r="AK346" s="24"/>
      <c r="AL346" s="42">
        <v>0</v>
      </c>
      <c r="AM346" s="43"/>
      <c r="AN346" s="43"/>
      <c r="AO346" s="43"/>
      <c r="AP346" s="43"/>
      <c r="AQ346" s="13">
        <f t="shared" si="5"/>
        <v>0</v>
      </c>
    </row>
    <row r="347" spans="2:43" ht="0" hidden="1" customHeight="1" x14ac:dyDescent="0.2">
      <c r="AE347" s="22"/>
      <c r="AF347" s="22"/>
      <c r="AG347" s="22"/>
      <c r="AL347" s="21"/>
      <c r="AM347" s="21"/>
      <c r="AN347" s="21"/>
      <c r="AO347" s="21"/>
      <c r="AP347" s="21"/>
      <c r="AQ347" s="13">
        <f t="shared" si="5"/>
        <v>0</v>
      </c>
    </row>
    <row r="348" spans="2:43" x14ac:dyDescent="0.2">
      <c r="B348" s="33">
        <v>76</v>
      </c>
      <c r="C348" s="24"/>
      <c r="D348" s="34" t="s">
        <v>473</v>
      </c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34" t="s">
        <v>474</v>
      </c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60">
        <v>0</v>
      </c>
      <c r="AF348" s="61"/>
      <c r="AG348" s="61"/>
      <c r="AH348" s="13">
        <v>40</v>
      </c>
      <c r="AI348" s="34" t="s">
        <v>392</v>
      </c>
      <c r="AJ348" s="24"/>
      <c r="AK348" s="24"/>
      <c r="AL348" s="42">
        <v>0</v>
      </c>
      <c r="AM348" s="43"/>
      <c r="AN348" s="43"/>
      <c r="AO348" s="43"/>
      <c r="AP348" s="43"/>
      <c r="AQ348" s="13">
        <f t="shared" si="5"/>
        <v>0</v>
      </c>
    </row>
    <row r="349" spans="2:43" x14ac:dyDescent="0.2">
      <c r="B349" s="33">
        <v>77</v>
      </c>
      <c r="C349" s="24"/>
      <c r="D349" s="34" t="s">
        <v>475</v>
      </c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34" t="s">
        <v>476</v>
      </c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60">
        <v>0</v>
      </c>
      <c r="AF349" s="61"/>
      <c r="AG349" s="61"/>
      <c r="AH349" s="13">
        <v>100</v>
      </c>
      <c r="AI349" s="34" t="s">
        <v>392</v>
      </c>
      <c r="AJ349" s="24"/>
      <c r="AK349" s="24"/>
      <c r="AL349" s="42">
        <v>0</v>
      </c>
      <c r="AM349" s="43"/>
      <c r="AN349" s="43"/>
      <c r="AO349" s="43"/>
      <c r="AP349" s="43"/>
      <c r="AQ349" s="13">
        <f t="shared" si="5"/>
        <v>0</v>
      </c>
    </row>
    <row r="350" spans="2:43" ht="0" hidden="1" customHeight="1" x14ac:dyDescent="0.2">
      <c r="AE350" s="22"/>
      <c r="AF350" s="22"/>
      <c r="AG350" s="22"/>
      <c r="AL350" s="21"/>
      <c r="AM350" s="21"/>
      <c r="AN350" s="21"/>
      <c r="AO350" s="21"/>
      <c r="AP350" s="21"/>
      <c r="AQ350" s="13">
        <f t="shared" si="5"/>
        <v>0</v>
      </c>
    </row>
    <row r="351" spans="2:43" x14ac:dyDescent="0.2">
      <c r="B351" s="33">
        <v>78</v>
      </c>
      <c r="C351" s="24"/>
      <c r="D351" s="34" t="s">
        <v>477</v>
      </c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34" t="s">
        <v>478</v>
      </c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60">
        <v>0</v>
      </c>
      <c r="AF351" s="61"/>
      <c r="AG351" s="61"/>
      <c r="AH351" s="13">
        <v>4</v>
      </c>
      <c r="AI351" s="34" t="s">
        <v>334</v>
      </c>
      <c r="AJ351" s="24"/>
      <c r="AK351" s="24"/>
      <c r="AL351" s="42">
        <v>0</v>
      </c>
      <c r="AM351" s="43"/>
      <c r="AN351" s="43"/>
      <c r="AO351" s="43"/>
      <c r="AP351" s="43"/>
      <c r="AQ351" s="13">
        <f t="shared" si="5"/>
        <v>0</v>
      </c>
    </row>
    <row r="352" spans="2:43" ht="0" hidden="1" customHeight="1" x14ac:dyDescent="0.2">
      <c r="AE352" s="22"/>
      <c r="AF352" s="22"/>
      <c r="AG352" s="22"/>
      <c r="AL352" s="21"/>
      <c r="AM352" s="21"/>
      <c r="AN352" s="21"/>
      <c r="AO352" s="21"/>
      <c r="AP352" s="21"/>
      <c r="AQ352" s="13">
        <f t="shared" si="5"/>
        <v>0</v>
      </c>
    </row>
    <row r="353" spans="2:43" x14ac:dyDescent="0.2">
      <c r="B353" s="33">
        <v>79</v>
      </c>
      <c r="C353" s="24"/>
      <c r="D353" s="34" t="s">
        <v>479</v>
      </c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34" t="s">
        <v>480</v>
      </c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60">
        <v>0</v>
      </c>
      <c r="AF353" s="61"/>
      <c r="AG353" s="61"/>
      <c r="AH353" s="13">
        <v>6</v>
      </c>
      <c r="AI353" s="34" t="s">
        <v>334</v>
      </c>
      <c r="AJ353" s="24"/>
      <c r="AK353" s="24"/>
      <c r="AL353" s="42">
        <v>0</v>
      </c>
      <c r="AM353" s="43"/>
      <c r="AN353" s="43"/>
      <c r="AO353" s="43"/>
      <c r="AP353" s="43"/>
      <c r="AQ353" s="13">
        <f t="shared" si="5"/>
        <v>0</v>
      </c>
    </row>
    <row r="354" spans="2:43" ht="0" hidden="1" customHeight="1" x14ac:dyDescent="0.2">
      <c r="AE354" s="22"/>
      <c r="AF354" s="22"/>
      <c r="AG354" s="22"/>
      <c r="AL354" s="21"/>
      <c r="AM354" s="21"/>
      <c r="AN354" s="21"/>
      <c r="AO354" s="21"/>
      <c r="AP354" s="21"/>
      <c r="AQ354" s="13">
        <f t="shared" si="5"/>
        <v>0</v>
      </c>
    </row>
    <row r="355" spans="2:43" x14ac:dyDescent="0.2">
      <c r="B355" s="33">
        <v>80</v>
      </c>
      <c r="C355" s="24"/>
      <c r="D355" s="34" t="s">
        <v>481</v>
      </c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34" t="s">
        <v>482</v>
      </c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60">
        <v>0</v>
      </c>
      <c r="AF355" s="61"/>
      <c r="AG355" s="61"/>
      <c r="AH355" s="13">
        <v>2</v>
      </c>
      <c r="AI355" s="34" t="s">
        <v>334</v>
      </c>
      <c r="AJ355" s="24"/>
      <c r="AK355" s="24"/>
      <c r="AL355" s="42">
        <v>0</v>
      </c>
      <c r="AM355" s="43"/>
      <c r="AN355" s="43"/>
      <c r="AO355" s="43"/>
      <c r="AP355" s="43"/>
      <c r="AQ355" s="13">
        <f t="shared" si="5"/>
        <v>0</v>
      </c>
    </row>
    <row r="356" spans="2:43" ht="0" hidden="1" customHeight="1" x14ac:dyDescent="0.2">
      <c r="AE356" s="22"/>
      <c r="AF356" s="22"/>
      <c r="AG356" s="22"/>
      <c r="AL356" s="21"/>
      <c r="AM356" s="21"/>
      <c r="AN356" s="21"/>
      <c r="AO356" s="21"/>
      <c r="AP356" s="21"/>
      <c r="AQ356" s="13">
        <f t="shared" si="5"/>
        <v>0</v>
      </c>
    </row>
    <row r="357" spans="2:43" x14ac:dyDescent="0.2">
      <c r="B357" s="33">
        <v>81</v>
      </c>
      <c r="C357" s="24"/>
      <c r="D357" s="34" t="s">
        <v>483</v>
      </c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34" t="s">
        <v>484</v>
      </c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60">
        <v>0</v>
      </c>
      <c r="AF357" s="61"/>
      <c r="AG357" s="61"/>
      <c r="AH357" s="13">
        <v>12</v>
      </c>
      <c r="AI357" s="34" t="s">
        <v>334</v>
      </c>
      <c r="AJ357" s="24"/>
      <c r="AK357" s="24"/>
      <c r="AL357" s="42">
        <v>0</v>
      </c>
      <c r="AM357" s="43"/>
      <c r="AN357" s="43"/>
      <c r="AO357" s="43"/>
      <c r="AP357" s="43"/>
      <c r="AQ357" s="13">
        <f t="shared" si="5"/>
        <v>0</v>
      </c>
    </row>
    <row r="358" spans="2:43" x14ac:dyDescent="0.2">
      <c r="B358" s="33">
        <v>82</v>
      </c>
      <c r="C358" s="24"/>
      <c r="D358" s="34" t="s">
        <v>485</v>
      </c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34" t="s">
        <v>486</v>
      </c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60">
        <v>0</v>
      </c>
      <c r="AF358" s="61"/>
      <c r="AG358" s="61"/>
      <c r="AH358" s="13">
        <v>36</v>
      </c>
      <c r="AI358" s="34" t="s">
        <v>392</v>
      </c>
      <c r="AJ358" s="24"/>
      <c r="AK358" s="24"/>
      <c r="AL358" s="42">
        <v>0</v>
      </c>
      <c r="AM358" s="43"/>
      <c r="AN358" s="43"/>
      <c r="AO358" s="43"/>
      <c r="AP358" s="43"/>
      <c r="AQ358" s="13">
        <f t="shared" si="5"/>
        <v>0</v>
      </c>
    </row>
    <row r="359" spans="2:43" ht="0" hidden="1" customHeight="1" x14ac:dyDescent="0.2">
      <c r="AE359" s="22"/>
      <c r="AF359" s="22"/>
      <c r="AG359" s="22"/>
      <c r="AL359" s="21"/>
      <c r="AM359" s="21"/>
      <c r="AN359" s="21"/>
      <c r="AO359" s="21"/>
      <c r="AP359" s="21"/>
      <c r="AQ359" s="13">
        <f t="shared" si="5"/>
        <v>0</v>
      </c>
    </row>
    <row r="360" spans="2:43" x14ac:dyDescent="0.2">
      <c r="B360" s="33">
        <v>83</v>
      </c>
      <c r="C360" s="24"/>
      <c r="D360" s="34" t="s">
        <v>487</v>
      </c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34" t="s">
        <v>488</v>
      </c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60">
        <v>0</v>
      </c>
      <c r="AF360" s="61"/>
      <c r="AG360" s="61"/>
      <c r="AH360" s="13">
        <v>32</v>
      </c>
      <c r="AI360" s="34" t="s">
        <v>334</v>
      </c>
      <c r="AJ360" s="24"/>
      <c r="AK360" s="24"/>
      <c r="AL360" s="42">
        <v>0</v>
      </c>
      <c r="AM360" s="43"/>
      <c r="AN360" s="43"/>
      <c r="AO360" s="43"/>
      <c r="AP360" s="43"/>
      <c r="AQ360" s="13">
        <f t="shared" si="5"/>
        <v>0</v>
      </c>
    </row>
    <row r="361" spans="2:43" ht="0" hidden="1" customHeight="1" x14ac:dyDescent="0.2">
      <c r="AE361" s="22"/>
      <c r="AF361" s="22"/>
      <c r="AG361" s="22"/>
      <c r="AL361" s="21"/>
      <c r="AM361" s="21"/>
      <c r="AN361" s="21"/>
      <c r="AO361" s="21"/>
      <c r="AP361" s="21"/>
      <c r="AQ361" s="13">
        <f t="shared" si="5"/>
        <v>0</v>
      </c>
    </row>
    <row r="362" spans="2:43" x14ac:dyDescent="0.2">
      <c r="B362" s="33">
        <v>84</v>
      </c>
      <c r="C362" s="24"/>
      <c r="D362" s="34" t="s">
        <v>489</v>
      </c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34" t="s">
        <v>490</v>
      </c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60">
        <v>0</v>
      </c>
      <c r="AF362" s="61"/>
      <c r="AG362" s="61"/>
      <c r="AH362" s="13">
        <v>16</v>
      </c>
      <c r="AI362" s="34" t="s">
        <v>392</v>
      </c>
      <c r="AJ362" s="24"/>
      <c r="AK362" s="24"/>
      <c r="AL362" s="42">
        <v>0</v>
      </c>
      <c r="AM362" s="43"/>
      <c r="AN362" s="43"/>
      <c r="AO362" s="43"/>
      <c r="AP362" s="43"/>
      <c r="AQ362" s="13">
        <f t="shared" si="5"/>
        <v>0</v>
      </c>
    </row>
    <row r="363" spans="2:43" ht="0" hidden="1" customHeight="1" x14ac:dyDescent="0.2">
      <c r="AE363" s="22"/>
      <c r="AF363" s="22"/>
      <c r="AG363" s="22"/>
      <c r="AL363" s="21"/>
      <c r="AM363" s="21"/>
      <c r="AN363" s="21"/>
      <c r="AO363" s="21"/>
      <c r="AP363" s="21"/>
      <c r="AQ363" s="13">
        <f t="shared" si="5"/>
        <v>0</v>
      </c>
    </row>
    <row r="364" spans="2:43" x14ac:dyDescent="0.2">
      <c r="B364" s="33">
        <v>85</v>
      </c>
      <c r="C364" s="24"/>
      <c r="D364" s="34" t="s">
        <v>491</v>
      </c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34" t="s">
        <v>492</v>
      </c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60">
        <v>0</v>
      </c>
      <c r="AF364" s="61"/>
      <c r="AG364" s="61"/>
      <c r="AH364" s="13">
        <v>36</v>
      </c>
      <c r="AI364" s="34" t="s">
        <v>392</v>
      </c>
      <c r="AJ364" s="24"/>
      <c r="AK364" s="24"/>
      <c r="AL364" s="42">
        <v>0</v>
      </c>
      <c r="AM364" s="43"/>
      <c r="AN364" s="43"/>
      <c r="AO364" s="43"/>
      <c r="AP364" s="43"/>
      <c r="AQ364" s="13">
        <f t="shared" si="5"/>
        <v>0</v>
      </c>
    </row>
    <row r="365" spans="2:43" x14ac:dyDescent="0.2">
      <c r="B365" s="33">
        <v>86</v>
      </c>
      <c r="C365" s="24"/>
      <c r="D365" s="34" t="s">
        <v>493</v>
      </c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34" t="s">
        <v>494</v>
      </c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60">
        <v>0</v>
      </c>
      <c r="AF365" s="61"/>
      <c r="AG365" s="61"/>
      <c r="AH365" s="13">
        <v>9.44</v>
      </c>
      <c r="AI365" s="34" t="s">
        <v>334</v>
      </c>
      <c r="AJ365" s="24"/>
      <c r="AK365" s="24"/>
      <c r="AL365" s="42">
        <v>0</v>
      </c>
      <c r="AM365" s="43"/>
      <c r="AN365" s="43"/>
      <c r="AO365" s="43"/>
      <c r="AP365" s="43"/>
      <c r="AQ365" s="13">
        <f t="shared" si="5"/>
        <v>0</v>
      </c>
    </row>
    <row r="366" spans="2:43" ht="0" hidden="1" customHeight="1" x14ac:dyDescent="0.2">
      <c r="AE366" s="22"/>
      <c r="AF366" s="22"/>
      <c r="AG366" s="22"/>
      <c r="AL366" s="21"/>
      <c r="AM366" s="21"/>
      <c r="AN366" s="21"/>
      <c r="AO366" s="21"/>
      <c r="AP366" s="21"/>
      <c r="AQ366" s="13">
        <f t="shared" si="5"/>
        <v>0</v>
      </c>
    </row>
    <row r="367" spans="2:43" x14ac:dyDescent="0.2">
      <c r="B367" s="33">
        <v>87</v>
      </c>
      <c r="C367" s="24"/>
      <c r="D367" s="34" t="s">
        <v>495</v>
      </c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34" t="s">
        <v>496</v>
      </c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60">
        <v>0</v>
      </c>
      <c r="AF367" s="61"/>
      <c r="AG367" s="61"/>
      <c r="AH367" s="13">
        <v>6.56</v>
      </c>
      <c r="AI367" s="34" t="s">
        <v>334</v>
      </c>
      <c r="AJ367" s="24"/>
      <c r="AK367" s="24"/>
      <c r="AL367" s="42">
        <v>0</v>
      </c>
      <c r="AM367" s="43"/>
      <c r="AN367" s="43"/>
      <c r="AO367" s="43"/>
      <c r="AP367" s="43"/>
      <c r="AQ367" s="13">
        <f t="shared" si="5"/>
        <v>0</v>
      </c>
    </row>
    <row r="368" spans="2:43" ht="0" hidden="1" customHeight="1" x14ac:dyDescent="0.2">
      <c r="AE368" s="22"/>
      <c r="AF368" s="22"/>
      <c r="AG368" s="22"/>
      <c r="AL368" s="21"/>
      <c r="AM368" s="21"/>
      <c r="AN368" s="21"/>
      <c r="AO368" s="21"/>
      <c r="AP368" s="21"/>
      <c r="AQ368" s="13">
        <f t="shared" si="5"/>
        <v>0</v>
      </c>
    </row>
    <row r="369" spans="2:43" x14ac:dyDescent="0.2">
      <c r="B369" s="33">
        <v>88</v>
      </c>
      <c r="C369" s="24"/>
      <c r="D369" s="34" t="s">
        <v>497</v>
      </c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34" t="s">
        <v>498</v>
      </c>
      <c r="Q369" s="24"/>
      <c r="R369" s="24"/>
      <c r="S369" s="24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60">
        <v>0</v>
      </c>
      <c r="AF369" s="61"/>
      <c r="AG369" s="61"/>
      <c r="AH369" s="13">
        <v>36</v>
      </c>
      <c r="AI369" s="34" t="s">
        <v>334</v>
      </c>
      <c r="AJ369" s="24"/>
      <c r="AK369" s="24"/>
      <c r="AL369" s="42">
        <v>0</v>
      </c>
      <c r="AM369" s="43"/>
      <c r="AN369" s="43"/>
      <c r="AO369" s="43"/>
      <c r="AP369" s="43"/>
      <c r="AQ369" s="13">
        <f t="shared" si="5"/>
        <v>0</v>
      </c>
    </row>
    <row r="370" spans="2:43" ht="0" hidden="1" customHeight="1" x14ac:dyDescent="0.2">
      <c r="AE370" s="22"/>
      <c r="AF370" s="22"/>
      <c r="AG370" s="22"/>
      <c r="AL370" s="21"/>
      <c r="AM370" s="21"/>
      <c r="AN370" s="21"/>
      <c r="AO370" s="21"/>
      <c r="AP370" s="21"/>
      <c r="AQ370" s="13">
        <f t="shared" si="5"/>
        <v>0</v>
      </c>
    </row>
    <row r="371" spans="2:43" x14ac:dyDescent="0.2">
      <c r="B371" s="33">
        <v>89</v>
      </c>
      <c r="C371" s="24"/>
      <c r="D371" s="34" t="s">
        <v>499</v>
      </c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34" t="s">
        <v>500</v>
      </c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60">
        <v>0</v>
      </c>
      <c r="AF371" s="61"/>
      <c r="AG371" s="61"/>
      <c r="AH371" s="13">
        <v>8.9</v>
      </c>
      <c r="AI371" s="34" t="s">
        <v>334</v>
      </c>
      <c r="AJ371" s="24"/>
      <c r="AK371" s="24"/>
      <c r="AL371" s="42">
        <v>0</v>
      </c>
      <c r="AM371" s="43"/>
      <c r="AN371" s="43"/>
      <c r="AO371" s="43"/>
      <c r="AP371" s="43"/>
      <c r="AQ371" s="13">
        <f t="shared" si="5"/>
        <v>0</v>
      </c>
    </row>
    <row r="372" spans="2:43" ht="23.5" customHeight="1" x14ac:dyDescent="0.2">
      <c r="B372" s="33">
        <v>90</v>
      </c>
      <c r="C372" s="24"/>
      <c r="D372" s="34" t="s">
        <v>501</v>
      </c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34" t="s">
        <v>502</v>
      </c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60">
        <v>0</v>
      </c>
      <c r="AF372" s="61"/>
      <c r="AG372" s="61"/>
      <c r="AH372" s="13">
        <v>60</v>
      </c>
      <c r="AI372" s="34" t="s">
        <v>392</v>
      </c>
      <c r="AJ372" s="24"/>
      <c r="AK372" s="24"/>
      <c r="AL372" s="42">
        <v>0</v>
      </c>
      <c r="AM372" s="43"/>
      <c r="AN372" s="43"/>
      <c r="AO372" s="43"/>
      <c r="AP372" s="43"/>
      <c r="AQ372" s="13">
        <f t="shared" si="5"/>
        <v>0</v>
      </c>
    </row>
    <row r="373" spans="2:43" ht="0" hidden="1" customHeight="1" x14ac:dyDescent="0.2">
      <c r="AE373" s="22"/>
      <c r="AF373" s="22"/>
      <c r="AG373" s="22"/>
      <c r="AL373" s="21"/>
      <c r="AM373" s="21"/>
      <c r="AN373" s="21"/>
      <c r="AO373" s="21"/>
      <c r="AP373" s="21"/>
      <c r="AQ373" s="13">
        <f t="shared" si="5"/>
        <v>0</v>
      </c>
    </row>
    <row r="374" spans="2:43" x14ac:dyDescent="0.2">
      <c r="B374" s="33">
        <v>91</v>
      </c>
      <c r="C374" s="24"/>
      <c r="D374" s="34" t="s">
        <v>503</v>
      </c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34" t="s">
        <v>504</v>
      </c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60">
        <v>0</v>
      </c>
      <c r="AF374" s="61"/>
      <c r="AG374" s="61"/>
      <c r="AH374" s="13">
        <v>6</v>
      </c>
      <c r="AI374" s="34" t="s">
        <v>334</v>
      </c>
      <c r="AJ374" s="24"/>
      <c r="AK374" s="24"/>
      <c r="AL374" s="42">
        <v>0</v>
      </c>
      <c r="AM374" s="43"/>
      <c r="AN374" s="43"/>
      <c r="AO374" s="43"/>
      <c r="AP374" s="43"/>
      <c r="AQ374" s="13">
        <f t="shared" si="5"/>
        <v>0</v>
      </c>
    </row>
    <row r="375" spans="2:43" ht="0" hidden="1" customHeight="1" x14ac:dyDescent="0.2">
      <c r="AE375" s="22"/>
      <c r="AF375" s="22"/>
      <c r="AG375" s="22"/>
      <c r="AL375" s="21"/>
      <c r="AM375" s="21"/>
      <c r="AN375" s="21"/>
      <c r="AO375" s="21"/>
      <c r="AP375" s="21"/>
      <c r="AQ375" s="13">
        <f t="shared" si="5"/>
        <v>0</v>
      </c>
    </row>
    <row r="376" spans="2:43" x14ac:dyDescent="0.2">
      <c r="B376" s="33">
        <v>92</v>
      </c>
      <c r="C376" s="24"/>
      <c r="D376" s="34" t="s">
        <v>505</v>
      </c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34" t="s">
        <v>506</v>
      </c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60">
        <v>0</v>
      </c>
      <c r="AF376" s="61"/>
      <c r="AG376" s="61"/>
      <c r="AH376" s="13">
        <v>3</v>
      </c>
      <c r="AI376" s="34" t="s">
        <v>334</v>
      </c>
      <c r="AJ376" s="24"/>
      <c r="AK376" s="24"/>
      <c r="AL376" s="42">
        <v>0</v>
      </c>
      <c r="AM376" s="43"/>
      <c r="AN376" s="43"/>
      <c r="AO376" s="43"/>
      <c r="AP376" s="43"/>
      <c r="AQ376" s="13">
        <f t="shared" si="5"/>
        <v>0</v>
      </c>
    </row>
    <row r="377" spans="2:43" ht="0" hidden="1" customHeight="1" x14ac:dyDescent="0.2">
      <c r="AE377" s="22"/>
      <c r="AF377" s="22"/>
      <c r="AG377" s="22"/>
      <c r="AL377" s="21"/>
      <c r="AM377" s="21"/>
      <c r="AN377" s="21"/>
      <c r="AO377" s="21"/>
      <c r="AP377" s="21"/>
      <c r="AQ377" s="13">
        <f t="shared" si="5"/>
        <v>0</v>
      </c>
    </row>
    <row r="378" spans="2:43" ht="23" customHeight="1" x14ac:dyDescent="0.2">
      <c r="B378" s="33">
        <v>93</v>
      </c>
      <c r="C378" s="24"/>
      <c r="D378" s="34" t="s">
        <v>507</v>
      </c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34" t="s">
        <v>508</v>
      </c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60">
        <v>0</v>
      </c>
      <c r="AF378" s="61"/>
      <c r="AG378" s="61"/>
      <c r="AH378" s="13">
        <v>100</v>
      </c>
      <c r="AI378" s="34" t="s">
        <v>392</v>
      </c>
      <c r="AJ378" s="24"/>
      <c r="AK378" s="24"/>
      <c r="AL378" s="42">
        <v>0</v>
      </c>
      <c r="AM378" s="43"/>
      <c r="AN378" s="43"/>
      <c r="AO378" s="43"/>
      <c r="AP378" s="43"/>
      <c r="AQ378" s="13">
        <f t="shared" si="5"/>
        <v>0</v>
      </c>
    </row>
    <row r="379" spans="2:43" ht="0" hidden="1" customHeight="1" x14ac:dyDescent="0.2">
      <c r="AE379" s="22"/>
      <c r="AF379" s="22"/>
      <c r="AG379" s="22"/>
      <c r="AL379" s="21"/>
      <c r="AM379" s="21"/>
      <c r="AN379" s="21"/>
      <c r="AO379" s="21"/>
      <c r="AP379" s="21"/>
      <c r="AQ379" s="13">
        <f t="shared" si="5"/>
        <v>0</v>
      </c>
    </row>
    <row r="380" spans="2:43" ht="18" customHeight="1" x14ac:dyDescent="0.2">
      <c r="B380" s="33">
        <v>94</v>
      </c>
      <c r="C380" s="24"/>
      <c r="D380" s="34" t="s">
        <v>509</v>
      </c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34" t="s">
        <v>510</v>
      </c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60">
        <v>0</v>
      </c>
      <c r="AF380" s="61"/>
      <c r="AG380" s="61"/>
      <c r="AH380" s="13">
        <v>6</v>
      </c>
      <c r="AI380" s="34" t="s">
        <v>334</v>
      </c>
      <c r="AJ380" s="24"/>
      <c r="AK380" s="24"/>
      <c r="AL380" s="42">
        <v>0</v>
      </c>
      <c r="AM380" s="43"/>
      <c r="AN380" s="43"/>
      <c r="AO380" s="43"/>
      <c r="AP380" s="43"/>
      <c r="AQ380" s="13">
        <f t="shared" si="5"/>
        <v>0</v>
      </c>
    </row>
    <row r="381" spans="2:43" x14ac:dyDescent="0.2">
      <c r="B381" s="33">
        <v>95</v>
      </c>
      <c r="C381" s="24"/>
      <c r="D381" s="34" t="s">
        <v>511</v>
      </c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34" t="s">
        <v>512</v>
      </c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60">
        <v>0</v>
      </c>
      <c r="AF381" s="61"/>
      <c r="AG381" s="61"/>
      <c r="AH381" s="13">
        <v>26</v>
      </c>
      <c r="AI381" s="34" t="s">
        <v>334</v>
      </c>
      <c r="AJ381" s="24"/>
      <c r="AK381" s="24"/>
      <c r="AL381" s="42">
        <v>0</v>
      </c>
      <c r="AM381" s="43"/>
      <c r="AN381" s="43"/>
      <c r="AO381" s="43"/>
      <c r="AP381" s="43"/>
      <c r="AQ381" s="13">
        <f t="shared" si="5"/>
        <v>0</v>
      </c>
    </row>
    <row r="382" spans="2:43" ht="0" hidden="1" customHeight="1" x14ac:dyDescent="0.2">
      <c r="AE382" s="22"/>
      <c r="AF382" s="22"/>
      <c r="AG382" s="22"/>
      <c r="AL382" s="21"/>
      <c r="AM382" s="21"/>
      <c r="AN382" s="21"/>
      <c r="AO382" s="21"/>
      <c r="AP382" s="21"/>
      <c r="AQ382" s="13">
        <f t="shared" si="5"/>
        <v>0</v>
      </c>
    </row>
    <row r="383" spans="2:43" x14ac:dyDescent="0.2">
      <c r="B383" s="33">
        <v>96</v>
      </c>
      <c r="C383" s="24"/>
      <c r="D383" s="34" t="s">
        <v>513</v>
      </c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34" t="s">
        <v>514</v>
      </c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60">
        <v>0</v>
      </c>
      <c r="AF383" s="61"/>
      <c r="AG383" s="61"/>
      <c r="AH383" s="13">
        <v>3</v>
      </c>
      <c r="AI383" s="34" t="s">
        <v>451</v>
      </c>
      <c r="AJ383" s="24"/>
      <c r="AK383" s="24"/>
      <c r="AL383" s="42">
        <v>0</v>
      </c>
      <c r="AM383" s="43"/>
      <c r="AN383" s="43"/>
      <c r="AO383" s="43"/>
      <c r="AP383" s="43"/>
      <c r="AQ383" s="13">
        <f t="shared" si="5"/>
        <v>0</v>
      </c>
    </row>
    <row r="384" spans="2:43" ht="0" hidden="1" customHeight="1" x14ac:dyDescent="0.2">
      <c r="AE384" s="22"/>
      <c r="AF384" s="22"/>
      <c r="AG384" s="22"/>
      <c r="AL384" s="21"/>
      <c r="AM384" s="21"/>
      <c r="AN384" s="21"/>
      <c r="AO384" s="21"/>
      <c r="AP384" s="21"/>
      <c r="AQ384" s="13">
        <f t="shared" si="5"/>
        <v>0</v>
      </c>
    </row>
    <row r="385" spans="2:43" x14ac:dyDescent="0.2">
      <c r="B385" s="33">
        <v>97</v>
      </c>
      <c r="C385" s="24"/>
      <c r="D385" s="34" t="s">
        <v>515</v>
      </c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34" t="s">
        <v>516</v>
      </c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60">
        <v>0</v>
      </c>
      <c r="AF385" s="61"/>
      <c r="AG385" s="61"/>
      <c r="AH385" s="13">
        <v>100</v>
      </c>
      <c r="AI385" s="34" t="s">
        <v>392</v>
      </c>
      <c r="AJ385" s="24"/>
      <c r="AK385" s="24"/>
      <c r="AL385" s="42">
        <v>0</v>
      </c>
      <c r="AM385" s="43"/>
      <c r="AN385" s="43"/>
      <c r="AO385" s="43"/>
      <c r="AP385" s="43"/>
      <c r="AQ385" s="13">
        <f t="shared" si="5"/>
        <v>0</v>
      </c>
    </row>
    <row r="386" spans="2:43" ht="0" hidden="1" customHeight="1" x14ac:dyDescent="0.2">
      <c r="AE386" s="22"/>
      <c r="AF386" s="22"/>
      <c r="AG386" s="22"/>
      <c r="AL386" s="21"/>
      <c r="AM386" s="21"/>
      <c r="AN386" s="21"/>
      <c r="AO386" s="21"/>
      <c r="AP386" s="21"/>
      <c r="AQ386" s="13">
        <f t="shared" si="5"/>
        <v>0</v>
      </c>
    </row>
    <row r="387" spans="2:43" x14ac:dyDescent="0.2">
      <c r="B387" s="33">
        <v>98</v>
      </c>
      <c r="C387" s="24"/>
      <c r="D387" s="34" t="s">
        <v>515</v>
      </c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34" t="s">
        <v>516</v>
      </c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60">
        <v>0</v>
      </c>
      <c r="AF387" s="61"/>
      <c r="AG387" s="61"/>
      <c r="AH387" s="13">
        <v>100</v>
      </c>
      <c r="AI387" s="34" t="s">
        <v>392</v>
      </c>
      <c r="AJ387" s="24"/>
      <c r="AK387" s="24"/>
      <c r="AL387" s="42">
        <v>0</v>
      </c>
      <c r="AM387" s="43"/>
      <c r="AN387" s="43"/>
      <c r="AO387" s="43"/>
      <c r="AP387" s="43"/>
      <c r="AQ387" s="13">
        <f t="shared" si="5"/>
        <v>0</v>
      </c>
    </row>
    <row r="388" spans="2:43" x14ac:dyDescent="0.2">
      <c r="B388" s="33">
        <v>99</v>
      </c>
      <c r="C388" s="24"/>
      <c r="D388" s="34" t="s">
        <v>517</v>
      </c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34" t="s">
        <v>518</v>
      </c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60">
        <v>0</v>
      </c>
      <c r="AF388" s="61"/>
      <c r="AG388" s="61"/>
      <c r="AH388" s="13">
        <v>26</v>
      </c>
      <c r="AI388" s="34" t="s">
        <v>334</v>
      </c>
      <c r="AJ388" s="24"/>
      <c r="AK388" s="24"/>
      <c r="AL388" s="42">
        <v>0</v>
      </c>
      <c r="AM388" s="43"/>
      <c r="AN388" s="43"/>
      <c r="AO388" s="43"/>
      <c r="AP388" s="43"/>
      <c r="AQ388" s="13">
        <f t="shared" si="5"/>
        <v>0</v>
      </c>
    </row>
    <row r="389" spans="2:43" ht="0" hidden="1" customHeight="1" x14ac:dyDescent="0.2">
      <c r="AE389" s="22"/>
      <c r="AF389" s="22"/>
      <c r="AG389" s="22"/>
      <c r="AL389" s="21"/>
      <c r="AM389" s="21"/>
      <c r="AN389" s="21"/>
      <c r="AO389" s="21"/>
      <c r="AP389" s="21"/>
      <c r="AQ389" s="13">
        <f t="shared" si="5"/>
        <v>0</v>
      </c>
    </row>
    <row r="390" spans="2:43" x14ac:dyDescent="0.2">
      <c r="B390" s="33">
        <v>100</v>
      </c>
      <c r="C390" s="24"/>
      <c r="D390" s="34" t="s">
        <v>519</v>
      </c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34" t="s">
        <v>520</v>
      </c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60">
        <v>0</v>
      </c>
      <c r="AF390" s="61"/>
      <c r="AG390" s="61"/>
      <c r="AH390" s="13">
        <v>200</v>
      </c>
      <c r="AI390" s="34" t="s">
        <v>334</v>
      </c>
      <c r="AJ390" s="24"/>
      <c r="AK390" s="24"/>
      <c r="AL390" s="42">
        <v>0</v>
      </c>
      <c r="AM390" s="43"/>
      <c r="AN390" s="43"/>
      <c r="AO390" s="43"/>
      <c r="AP390" s="43"/>
      <c r="AQ390" s="13">
        <f t="shared" si="5"/>
        <v>0</v>
      </c>
    </row>
    <row r="391" spans="2:43" ht="0" hidden="1" customHeight="1" x14ac:dyDescent="0.2">
      <c r="AE391" s="22"/>
      <c r="AF391" s="22"/>
      <c r="AG391" s="22"/>
      <c r="AL391" s="21"/>
      <c r="AM391" s="21"/>
      <c r="AN391" s="21"/>
      <c r="AO391" s="21"/>
      <c r="AP391" s="21"/>
      <c r="AQ391" s="13">
        <f t="shared" si="5"/>
        <v>0</v>
      </c>
    </row>
    <row r="392" spans="2:43" x14ac:dyDescent="0.2">
      <c r="B392" s="33">
        <v>101</v>
      </c>
      <c r="C392" s="24"/>
      <c r="D392" s="34" t="s">
        <v>521</v>
      </c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34" t="s">
        <v>522</v>
      </c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60">
        <v>0</v>
      </c>
      <c r="AF392" s="61"/>
      <c r="AG392" s="61"/>
      <c r="AH392" s="13">
        <v>1</v>
      </c>
      <c r="AI392" s="34" t="s">
        <v>334</v>
      </c>
      <c r="AJ392" s="24"/>
      <c r="AK392" s="24"/>
      <c r="AL392" s="42">
        <v>0</v>
      </c>
      <c r="AM392" s="43"/>
      <c r="AN392" s="43"/>
      <c r="AO392" s="43"/>
      <c r="AP392" s="43"/>
      <c r="AQ392" s="13">
        <f t="shared" si="5"/>
        <v>0</v>
      </c>
    </row>
    <row r="393" spans="2:43" ht="0" hidden="1" customHeight="1" x14ac:dyDescent="0.2">
      <c r="AE393" s="22"/>
      <c r="AF393" s="22"/>
      <c r="AG393" s="22"/>
      <c r="AL393" s="21"/>
      <c r="AM393" s="21"/>
      <c r="AN393" s="21"/>
      <c r="AO393" s="21"/>
      <c r="AP393" s="21"/>
      <c r="AQ393" s="13">
        <f t="shared" si="5"/>
        <v>0</v>
      </c>
    </row>
    <row r="394" spans="2:43" x14ac:dyDescent="0.2">
      <c r="B394" s="33">
        <v>102</v>
      </c>
      <c r="C394" s="24"/>
      <c r="D394" s="34" t="s">
        <v>523</v>
      </c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34" t="s">
        <v>524</v>
      </c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60">
        <v>0</v>
      </c>
      <c r="AF394" s="61"/>
      <c r="AG394" s="61"/>
      <c r="AH394" s="13">
        <v>2</v>
      </c>
      <c r="AI394" s="34" t="s">
        <v>334</v>
      </c>
      <c r="AJ394" s="24"/>
      <c r="AK394" s="24"/>
      <c r="AL394" s="42">
        <v>0</v>
      </c>
      <c r="AM394" s="43"/>
      <c r="AN394" s="43"/>
      <c r="AO394" s="43"/>
      <c r="AP394" s="43"/>
      <c r="AQ394" s="13">
        <f t="shared" si="5"/>
        <v>0</v>
      </c>
    </row>
    <row r="395" spans="2:43" x14ac:dyDescent="0.2">
      <c r="B395" s="33">
        <v>103</v>
      </c>
      <c r="C395" s="24"/>
      <c r="D395" s="34" t="s">
        <v>525</v>
      </c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34" t="s">
        <v>526</v>
      </c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60">
        <v>0</v>
      </c>
      <c r="AF395" s="61"/>
      <c r="AG395" s="61"/>
      <c r="AH395" s="13">
        <v>36</v>
      </c>
      <c r="AI395" s="34" t="s">
        <v>334</v>
      </c>
      <c r="AJ395" s="24"/>
      <c r="AK395" s="24"/>
      <c r="AL395" s="42">
        <v>0</v>
      </c>
      <c r="AM395" s="43"/>
      <c r="AN395" s="43"/>
      <c r="AO395" s="43"/>
      <c r="AP395" s="43"/>
      <c r="AQ395" s="13">
        <f t="shared" si="5"/>
        <v>0</v>
      </c>
    </row>
    <row r="396" spans="2:43" ht="0" hidden="1" customHeight="1" x14ac:dyDescent="0.2">
      <c r="AE396" s="22"/>
      <c r="AF396" s="22"/>
      <c r="AG396" s="22"/>
      <c r="AL396" s="21"/>
      <c r="AM396" s="21"/>
      <c r="AN396" s="21"/>
      <c r="AO396" s="21"/>
      <c r="AP396" s="21"/>
      <c r="AQ396" s="13">
        <f t="shared" si="5"/>
        <v>0</v>
      </c>
    </row>
    <row r="397" spans="2:43" x14ac:dyDescent="0.2">
      <c r="B397" s="33">
        <v>104</v>
      </c>
      <c r="C397" s="24"/>
      <c r="D397" s="34" t="s">
        <v>527</v>
      </c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34" t="s">
        <v>528</v>
      </c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60">
        <v>0</v>
      </c>
      <c r="AF397" s="61"/>
      <c r="AG397" s="61"/>
      <c r="AH397" s="13">
        <v>5.5</v>
      </c>
      <c r="AI397" s="34" t="s">
        <v>334</v>
      </c>
      <c r="AJ397" s="24"/>
      <c r="AK397" s="24"/>
      <c r="AL397" s="42">
        <v>0</v>
      </c>
      <c r="AM397" s="43"/>
      <c r="AN397" s="43"/>
      <c r="AO397" s="43"/>
      <c r="AP397" s="43"/>
      <c r="AQ397" s="13">
        <f t="shared" si="5"/>
        <v>0</v>
      </c>
    </row>
    <row r="398" spans="2:43" ht="0" hidden="1" customHeight="1" x14ac:dyDescent="0.2">
      <c r="AE398" s="22"/>
      <c r="AF398" s="22"/>
      <c r="AG398" s="22"/>
      <c r="AL398" s="21"/>
      <c r="AM398" s="21"/>
      <c r="AN398" s="21"/>
      <c r="AO398" s="21"/>
      <c r="AP398" s="21"/>
      <c r="AQ398" s="13">
        <f t="shared" si="5"/>
        <v>0</v>
      </c>
    </row>
    <row r="399" spans="2:43" x14ac:dyDescent="0.2">
      <c r="B399" s="33">
        <v>105</v>
      </c>
      <c r="C399" s="24"/>
      <c r="D399" s="34" t="s">
        <v>529</v>
      </c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34" t="s">
        <v>530</v>
      </c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60">
        <v>0</v>
      </c>
      <c r="AF399" s="61"/>
      <c r="AG399" s="61"/>
      <c r="AH399" s="13">
        <v>6</v>
      </c>
      <c r="AI399" s="34" t="s">
        <v>334</v>
      </c>
      <c r="AJ399" s="24"/>
      <c r="AK399" s="24"/>
      <c r="AL399" s="42">
        <v>0</v>
      </c>
      <c r="AM399" s="43"/>
      <c r="AN399" s="43"/>
      <c r="AO399" s="43"/>
      <c r="AP399" s="43"/>
      <c r="AQ399" s="13">
        <f t="shared" si="5"/>
        <v>0</v>
      </c>
    </row>
    <row r="400" spans="2:43" ht="0" hidden="1" customHeight="1" x14ac:dyDescent="0.2">
      <c r="AE400" s="22"/>
      <c r="AF400" s="22"/>
      <c r="AG400" s="22"/>
      <c r="AL400" s="21"/>
      <c r="AM400" s="21"/>
      <c r="AN400" s="21"/>
      <c r="AO400" s="21"/>
      <c r="AP400" s="21"/>
      <c r="AQ400" s="13">
        <f t="shared" si="5"/>
        <v>0</v>
      </c>
    </row>
    <row r="401" spans="2:43" x14ac:dyDescent="0.2">
      <c r="B401" s="33">
        <v>106</v>
      </c>
      <c r="C401" s="24"/>
      <c r="D401" s="34" t="s">
        <v>531</v>
      </c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34" t="s">
        <v>532</v>
      </c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60">
        <v>0</v>
      </c>
      <c r="AF401" s="61"/>
      <c r="AG401" s="61"/>
      <c r="AH401" s="13">
        <v>30</v>
      </c>
      <c r="AI401" s="34" t="s">
        <v>334</v>
      </c>
      <c r="AJ401" s="24"/>
      <c r="AK401" s="24"/>
      <c r="AL401" s="42">
        <v>0</v>
      </c>
      <c r="AM401" s="43"/>
      <c r="AN401" s="43"/>
      <c r="AO401" s="43"/>
      <c r="AP401" s="43"/>
      <c r="AQ401" s="13">
        <f t="shared" si="5"/>
        <v>0</v>
      </c>
    </row>
    <row r="402" spans="2:43" ht="0" hidden="1" customHeight="1" x14ac:dyDescent="0.2">
      <c r="AE402" s="22"/>
      <c r="AF402" s="22"/>
      <c r="AG402" s="22"/>
      <c r="AL402" s="21"/>
      <c r="AM402" s="21"/>
      <c r="AN402" s="21"/>
      <c r="AO402" s="21"/>
      <c r="AP402" s="21"/>
      <c r="AQ402" s="13">
        <f t="shared" si="5"/>
        <v>0</v>
      </c>
    </row>
    <row r="403" spans="2:43" x14ac:dyDescent="0.2">
      <c r="B403" s="33">
        <v>107</v>
      </c>
      <c r="C403" s="24"/>
      <c r="D403" s="34" t="s">
        <v>533</v>
      </c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34" t="s">
        <v>534</v>
      </c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60">
        <v>0</v>
      </c>
      <c r="AF403" s="61"/>
      <c r="AG403" s="61"/>
      <c r="AH403" s="13">
        <v>25</v>
      </c>
      <c r="AI403" s="34" t="s">
        <v>334</v>
      </c>
      <c r="AJ403" s="24"/>
      <c r="AK403" s="24"/>
      <c r="AL403" s="42">
        <v>0</v>
      </c>
      <c r="AM403" s="43"/>
      <c r="AN403" s="43"/>
      <c r="AO403" s="43"/>
      <c r="AP403" s="43"/>
      <c r="AQ403" s="13">
        <f t="shared" si="5"/>
        <v>0</v>
      </c>
    </row>
    <row r="404" spans="2:43" x14ac:dyDescent="0.2">
      <c r="B404" s="33">
        <v>108</v>
      </c>
      <c r="C404" s="24"/>
      <c r="D404" s="34" t="s">
        <v>535</v>
      </c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34" t="s">
        <v>536</v>
      </c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60">
        <v>0</v>
      </c>
      <c r="AF404" s="61"/>
      <c r="AG404" s="61"/>
      <c r="AH404" s="13">
        <v>3</v>
      </c>
      <c r="AI404" s="34" t="s">
        <v>334</v>
      </c>
      <c r="AJ404" s="24"/>
      <c r="AK404" s="24"/>
      <c r="AL404" s="42">
        <v>0</v>
      </c>
      <c r="AM404" s="43"/>
      <c r="AN404" s="43"/>
      <c r="AO404" s="43"/>
      <c r="AP404" s="43"/>
      <c r="AQ404" s="13">
        <f t="shared" si="5"/>
        <v>0</v>
      </c>
    </row>
    <row r="405" spans="2:43" ht="0" hidden="1" customHeight="1" x14ac:dyDescent="0.2">
      <c r="AE405" s="22"/>
      <c r="AF405" s="22"/>
      <c r="AG405" s="22"/>
      <c r="AL405" s="21"/>
      <c r="AM405" s="21"/>
      <c r="AN405" s="21"/>
      <c r="AO405" s="21"/>
      <c r="AP405" s="21"/>
      <c r="AQ405" s="13">
        <f t="shared" si="5"/>
        <v>0</v>
      </c>
    </row>
    <row r="406" spans="2:43" x14ac:dyDescent="0.2">
      <c r="B406" s="33">
        <v>109</v>
      </c>
      <c r="C406" s="24"/>
      <c r="D406" s="34" t="s">
        <v>537</v>
      </c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34" t="s">
        <v>538</v>
      </c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60">
        <v>0</v>
      </c>
      <c r="AF406" s="61"/>
      <c r="AG406" s="61"/>
      <c r="AH406" s="13">
        <v>280</v>
      </c>
      <c r="AI406" s="34" t="s">
        <v>392</v>
      </c>
      <c r="AJ406" s="24"/>
      <c r="AK406" s="24"/>
      <c r="AL406" s="42">
        <v>0</v>
      </c>
      <c r="AM406" s="43"/>
      <c r="AN406" s="43"/>
      <c r="AO406" s="43"/>
      <c r="AP406" s="43"/>
      <c r="AQ406" s="13">
        <f t="shared" si="5"/>
        <v>0</v>
      </c>
    </row>
    <row r="407" spans="2:43" ht="0" hidden="1" customHeight="1" x14ac:dyDescent="0.2">
      <c r="AE407" s="22"/>
      <c r="AF407" s="22"/>
      <c r="AG407" s="22"/>
      <c r="AL407" s="21"/>
      <c r="AM407" s="21"/>
      <c r="AN407" s="21"/>
      <c r="AO407" s="21"/>
      <c r="AP407" s="21"/>
      <c r="AQ407" s="13">
        <f t="shared" si="5"/>
        <v>0</v>
      </c>
    </row>
    <row r="408" spans="2:43" x14ac:dyDescent="0.2">
      <c r="B408" s="33">
        <v>110</v>
      </c>
      <c r="C408" s="24"/>
      <c r="D408" s="34" t="s">
        <v>539</v>
      </c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34" t="s">
        <v>540</v>
      </c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60">
        <v>0</v>
      </c>
      <c r="AF408" s="61"/>
      <c r="AG408" s="61"/>
      <c r="AH408" s="13">
        <v>4</v>
      </c>
      <c r="AI408" s="34" t="s">
        <v>334</v>
      </c>
      <c r="AJ408" s="24"/>
      <c r="AK408" s="24"/>
      <c r="AL408" s="42">
        <v>0</v>
      </c>
      <c r="AM408" s="43"/>
      <c r="AN408" s="43"/>
      <c r="AO408" s="43"/>
      <c r="AP408" s="43"/>
      <c r="AQ408" s="13">
        <f t="shared" ref="AQ408:AQ471" si="6">PRODUCT(AE408,AH408)</f>
        <v>0</v>
      </c>
    </row>
    <row r="409" spans="2:43" ht="0" hidden="1" customHeight="1" x14ac:dyDescent="0.2">
      <c r="AE409" s="22"/>
      <c r="AF409" s="22"/>
      <c r="AG409" s="22"/>
      <c r="AL409" s="21"/>
      <c r="AM409" s="21"/>
      <c r="AN409" s="21"/>
      <c r="AO409" s="21"/>
      <c r="AP409" s="21"/>
      <c r="AQ409" s="13">
        <f t="shared" si="6"/>
        <v>0</v>
      </c>
    </row>
    <row r="410" spans="2:43" x14ac:dyDescent="0.2">
      <c r="B410" s="33">
        <v>111</v>
      </c>
      <c r="C410" s="24"/>
      <c r="D410" s="34" t="s">
        <v>539</v>
      </c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34" t="s">
        <v>540</v>
      </c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60">
        <v>0</v>
      </c>
      <c r="AF410" s="61"/>
      <c r="AG410" s="61"/>
      <c r="AH410" s="13">
        <v>3</v>
      </c>
      <c r="AI410" s="34" t="s">
        <v>334</v>
      </c>
      <c r="AJ410" s="24"/>
      <c r="AK410" s="24"/>
      <c r="AL410" s="42">
        <v>0</v>
      </c>
      <c r="AM410" s="43"/>
      <c r="AN410" s="43"/>
      <c r="AO410" s="43"/>
      <c r="AP410" s="43"/>
      <c r="AQ410" s="13">
        <f t="shared" si="6"/>
        <v>0</v>
      </c>
    </row>
    <row r="411" spans="2:43" x14ac:dyDescent="0.2">
      <c r="B411" s="33">
        <v>112</v>
      </c>
      <c r="C411" s="24"/>
      <c r="D411" s="34" t="s">
        <v>541</v>
      </c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34" t="s">
        <v>542</v>
      </c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60">
        <v>0</v>
      </c>
      <c r="AF411" s="61"/>
      <c r="AG411" s="61"/>
      <c r="AH411" s="13">
        <v>3</v>
      </c>
      <c r="AI411" s="34" t="s">
        <v>334</v>
      </c>
      <c r="AJ411" s="24"/>
      <c r="AK411" s="24"/>
      <c r="AL411" s="42">
        <v>0</v>
      </c>
      <c r="AM411" s="43"/>
      <c r="AN411" s="43"/>
      <c r="AO411" s="43"/>
      <c r="AP411" s="43"/>
      <c r="AQ411" s="13">
        <f t="shared" si="6"/>
        <v>0</v>
      </c>
    </row>
    <row r="412" spans="2:43" ht="0" hidden="1" customHeight="1" x14ac:dyDescent="0.2">
      <c r="AE412" s="22"/>
      <c r="AF412" s="22"/>
      <c r="AG412" s="22"/>
      <c r="AL412" s="21"/>
      <c r="AM412" s="21"/>
      <c r="AN412" s="21"/>
      <c r="AO412" s="21"/>
      <c r="AP412" s="21"/>
      <c r="AQ412" s="13">
        <f t="shared" si="6"/>
        <v>0</v>
      </c>
    </row>
    <row r="413" spans="2:43" x14ac:dyDescent="0.2">
      <c r="B413" s="33">
        <v>113</v>
      </c>
      <c r="C413" s="24"/>
      <c r="D413" s="34" t="s">
        <v>543</v>
      </c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34" t="s">
        <v>544</v>
      </c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60">
        <v>0</v>
      </c>
      <c r="AF413" s="61"/>
      <c r="AG413" s="61"/>
      <c r="AH413" s="13">
        <v>4</v>
      </c>
      <c r="AI413" s="34" t="s">
        <v>334</v>
      </c>
      <c r="AJ413" s="24"/>
      <c r="AK413" s="24"/>
      <c r="AL413" s="42">
        <v>0</v>
      </c>
      <c r="AM413" s="43"/>
      <c r="AN413" s="43"/>
      <c r="AO413" s="43"/>
      <c r="AP413" s="43"/>
      <c r="AQ413" s="13">
        <f t="shared" si="6"/>
        <v>0</v>
      </c>
    </row>
    <row r="414" spans="2:43" ht="0" hidden="1" customHeight="1" x14ac:dyDescent="0.2">
      <c r="AE414" s="22"/>
      <c r="AF414" s="22"/>
      <c r="AG414" s="22"/>
      <c r="AL414" s="21"/>
      <c r="AM414" s="21"/>
      <c r="AN414" s="21"/>
      <c r="AO414" s="21"/>
      <c r="AP414" s="21"/>
      <c r="AQ414" s="13">
        <f t="shared" si="6"/>
        <v>0</v>
      </c>
    </row>
    <row r="415" spans="2:43" ht="25" customHeight="1" x14ac:dyDescent="0.2">
      <c r="B415" s="33">
        <v>114</v>
      </c>
      <c r="C415" s="24"/>
      <c r="D415" s="34" t="s">
        <v>545</v>
      </c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34" t="s">
        <v>738</v>
      </c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60">
        <v>0</v>
      </c>
      <c r="AF415" s="61"/>
      <c r="AG415" s="61"/>
      <c r="AH415" s="13">
        <v>30</v>
      </c>
      <c r="AI415" s="34" t="s">
        <v>392</v>
      </c>
      <c r="AJ415" s="24"/>
      <c r="AK415" s="24"/>
      <c r="AL415" s="42">
        <v>0</v>
      </c>
      <c r="AM415" s="43"/>
      <c r="AN415" s="43"/>
      <c r="AO415" s="43"/>
      <c r="AP415" s="43"/>
      <c r="AQ415" s="13">
        <f t="shared" si="6"/>
        <v>0</v>
      </c>
    </row>
    <row r="416" spans="2:43" ht="0" hidden="1" customHeight="1" x14ac:dyDescent="0.2">
      <c r="AE416" s="22"/>
      <c r="AF416" s="22"/>
      <c r="AG416" s="22"/>
      <c r="AL416" s="21"/>
      <c r="AM416" s="21"/>
      <c r="AN416" s="21"/>
      <c r="AO416" s="21"/>
      <c r="AP416" s="21"/>
      <c r="AQ416" s="13">
        <f t="shared" si="6"/>
        <v>0</v>
      </c>
    </row>
    <row r="417" spans="2:43" ht="22.5" customHeight="1" x14ac:dyDescent="0.2">
      <c r="B417" s="33">
        <v>115</v>
      </c>
      <c r="C417" s="24"/>
      <c r="D417" s="34" t="s">
        <v>546</v>
      </c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34" t="s">
        <v>547</v>
      </c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60">
        <v>0</v>
      </c>
      <c r="AF417" s="61"/>
      <c r="AG417" s="61"/>
      <c r="AH417" s="13">
        <v>4.2</v>
      </c>
      <c r="AI417" s="34" t="s">
        <v>470</v>
      </c>
      <c r="AJ417" s="24"/>
      <c r="AK417" s="24"/>
      <c r="AL417" s="42">
        <v>0</v>
      </c>
      <c r="AM417" s="43"/>
      <c r="AN417" s="43"/>
      <c r="AO417" s="43"/>
      <c r="AP417" s="43"/>
      <c r="AQ417" s="13">
        <f t="shared" si="6"/>
        <v>0</v>
      </c>
    </row>
    <row r="418" spans="2:43" ht="0" hidden="1" customHeight="1" x14ac:dyDescent="0.2">
      <c r="AE418" s="22"/>
      <c r="AF418" s="22"/>
      <c r="AG418" s="22"/>
      <c r="AL418" s="21"/>
      <c r="AM418" s="21"/>
      <c r="AN418" s="21"/>
      <c r="AO418" s="21"/>
      <c r="AP418" s="21"/>
      <c r="AQ418" s="13">
        <f t="shared" si="6"/>
        <v>0</v>
      </c>
    </row>
    <row r="419" spans="2:43" ht="22.5" customHeight="1" x14ac:dyDescent="0.2">
      <c r="B419" s="33">
        <v>116</v>
      </c>
      <c r="C419" s="24"/>
      <c r="D419" s="34" t="s">
        <v>546</v>
      </c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34" t="s">
        <v>547</v>
      </c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60">
        <v>0</v>
      </c>
      <c r="AF419" s="61"/>
      <c r="AG419" s="61"/>
      <c r="AH419" s="13">
        <v>3.5</v>
      </c>
      <c r="AI419" s="34" t="s">
        <v>470</v>
      </c>
      <c r="AJ419" s="24"/>
      <c r="AK419" s="24"/>
      <c r="AL419" s="42">
        <v>0</v>
      </c>
      <c r="AM419" s="43"/>
      <c r="AN419" s="43"/>
      <c r="AO419" s="43"/>
      <c r="AP419" s="43"/>
      <c r="AQ419" s="13">
        <f t="shared" si="6"/>
        <v>0</v>
      </c>
    </row>
    <row r="420" spans="2:43" ht="23" customHeight="1" x14ac:dyDescent="0.2">
      <c r="B420" s="33">
        <v>117</v>
      </c>
      <c r="C420" s="24"/>
      <c r="D420" s="34" t="s">
        <v>546</v>
      </c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34" t="s">
        <v>547</v>
      </c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60">
        <v>0</v>
      </c>
      <c r="AF420" s="61"/>
      <c r="AG420" s="61"/>
      <c r="AH420" s="13">
        <v>6.3</v>
      </c>
      <c r="AI420" s="34" t="s">
        <v>470</v>
      </c>
      <c r="AJ420" s="24"/>
      <c r="AK420" s="24"/>
      <c r="AL420" s="42">
        <v>0</v>
      </c>
      <c r="AM420" s="43"/>
      <c r="AN420" s="43"/>
      <c r="AO420" s="43"/>
      <c r="AP420" s="43"/>
      <c r="AQ420" s="13">
        <f t="shared" si="6"/>
        <v>0</v>
      </c>
    </row>
    <row r="421" spans="2:43" ht="0" hidden="1" customHeight="1" x14ac:dyDescent="0.2">
      <c r="AE421" s="22"/>
      <c r="AF421" s="22"/>
      <c r="AG421" s="22"/>
      <c r="AL421" s="21"/>
      <c r="AM421" s="21"/>
      <c r="AN421" s="21"/>
      <c r="AO421" s="21"/>
      <c r="AP421" s="21"/>
      <c r="AQ421" s="13">
        <f t="shared" si="6"/>
        <v>0</v>
      </c>
    </row>
    <row r="422" spans="2:43" ht="22.5" customHeight="1" x14ac:dyDescent="0.2">
      <c r="B422" s="33">
        <v>118</v>
      </c>
      <c r="C422" s="24"/>
      <c r="D422" s="34" t="s">
        <v>548</v>
      </c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34" t="s">
        <v>549</v>
      </c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60">
        <v>0</v>
      </c>
      <c r="AF422" s="61"/>
      <c r="AG422" s="61"/>
      <c r="AH422" s="13">
        <v>240</v>
      </c>
      <c r="AI422" s="34" t="s">
        <v>392</v>
      </c>
      <c r="AJ422" s="24"/>
      <c r="AK422" s="24"/>
      <c r="AL422" s="42">
        <v>0</v>
      </c>
      <c r="AM422" s="43"/>
      <c r="AN422" s="43"/>
      <c r="AO422" s="43"/>
      <c r="AP422" s="43"/>
      <c r="AQ422" s="13">
        <f t="shared" si="6"/>
        <v>0</v>
      </c>
    </row>
    <row r="423" spans="2:43" ht="0" hidden="1" customHeight="1" x14ac:dyDescent="0.2">
      <c r="AE423" s="22"/>
      <c r="AF423" s="22"/>
      <c r="AG423" s="22"/>
      <c r="AL423" s="21"/>
      <c r="AM423" s="21"/>
      <c r="AN423" s="21"/>
      <c r="AO423" s="21"/>
      <c r="AP423" s="21"/>
      <c r="AQ423" s="13">
        <f t="shared" si="6"/>
        <v>0</v>
      </c>
    </row>
    <row r="424" spans="2:43" x14ac:dyDescent="0.2">
      <c r="B424" s="33">
        <v>119</v>
      </c>
      <c r="C424" s="24"/>
      <c r="D424" s="34" t="s">
        <v>550</v>
      </c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34" t="s">
        <v>551</v>
      </c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60">
        <v>0</v>
      </c>
      <c r="AF424" s="61"/>
      <c r="AG424" s="61"/>
      <c r="AH424" s="13">
        <v>3</v>
      </c>
      <c r="AI424" s="34" t="s">
        <v>334</v>
      </c>
      <c r="AJ424" s="24"/>
      <c r="AK424" s="24"/>
      <c r="AL424" s="42">
        <v>0</v>
      </c>
      <c r="AM424" s="43"/>
      <c r="AN424" s="43"/>
      <c r="AO424" s="43"/>
      <c r="AP424" s="43"/>
      <c r="AQ424" s="13">
        <f t="shared" si="6"/>
        <v>0</v>
      </c>
    </row>
    <row r="425" spans="2:43" ht="0" hidden="1" customHeight="1" x14ac:dyDescent="0.2">
      <c r="AE425" s="22"/>
      <c r="AF425" s="22"/>
      <c r="AG425" s="22"/>
      <c r="AL425" s="21"/>
      <c r="AM425" s="21"/>
      <c r="AN425" s="21"/>
      <c r="AO425" s="21"/>
      <c r="AP425" s="21"/>
      <c r="AQ425" s="13">
        <f t="shared" si="6"/>
        <v>0</v>
      </c>
    </row>
    <row r="426" spans="2:43" ht="24" customHeight="1" x14ac:dyDescent="0.2">
      <c r="B426" s="33">
        <v>120</v>
      </c>
      <c r="C426" s="24"/>
      <c r="D426" s="34" t="s">
        <v>552</v>
      </c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34" t="s">
        <v>553</v>
      </c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60">
        <v>0</v>
      </c>
      <c r="AF426" s="61"/>
      <c r="AG426" s="61"/>
      <c r="AH426" s="13">
        <v>12</v>
      </c>
      <c r="AI426" s="34" t="s">
        <v>334</v>
      </c>
      <c r="AJ426" s="24"/>
      <c r="AK426" s="24"/>
      <c r="AL426" s="42">
        <v>0</v>
      </c>
      <c r="AM426" s="43"/>
      <c r="AN426" s="43"/>
      <c r="AO426" s="43"/>
      <c r="AP426" s="43"/>
      <c r="AQ426" s="13">
        <f t="shared" si="6"/>
        <v>0</v>
      </c>
    </row>
    <row r="427" spans="2:43" ht="21.5" customHeight="1" x14ac:dyDescent="0.2">
      <c r="B427" s="33">
        <v>121</v>
      </c>
      <c r="C427" s="24"/>
      <c r="D427" s="34" t="s">
        <v>554</v>
      </c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34" t="s">
        <v>555</v>
      </c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60">
        <v>0</v>
      </c>
      <c r="AF427" s="61"/>
      <c r="AG427" s="61"/>
      <c r="AH427" s="13">
        <v>10</v>
      </c>
      <c r="AI427" s="34" t="s">
        <v>334</v>
      </c>
      <c r="AJ427" s="24"/>
      <c r="AK427" s="24"/>
      <c r="AL427" s="42">
        <v>0</v>
      </c>
      <c r="AM427" s="43"/>
      <c r="AN427" s="43"/>
      <c r="AO427" s="43"/>
      <c r="AP427" s="43"/>
      <c r="AQ427" s="13">
        <f t="shared" si="6"/>
        <v>0</v>
      </c>
    </row>
    <row r="428" spans="2:43" ht="0" hidden="1" customHeight="1" x14ac:dyDescent="0.2">
      <c r="AE428" s="22"/>
      <c r="AF428" s="22"/>
      <c r="AG428" s="22"/>
      <c r="AL428" s="21"/>
      <c r="AM428" s="21"/>
      <c r="AN428" s="21"/>
      <c r="AO428" s="21"/>
      <c r="AP428" s="21"/>
      <c r="AQ428" s="13">
        <f t="shared" si="6"/>
        <v>0</v>
      </c>
    </row>
    <row r="429" spans="2:43" x14ac:dyDescent="0.2">
      <c r="B429" s="33">
        <v>122</v>
      </c>
      <c r="C429" s="24"/>
      <c r="D429" s="34" t="s">
        <v>556</v>
      </c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34" t="s">
        <v>557</v>
      </c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60">
        <v>0</v>
      </c>
      <c r="AF429" s="61"/>
      <c r="AG429" s="61"/>
      <c r="AH429" s="13">
        <v>80</v>
      </c>
      <c r="AI429" s="34" t="s">
        <v>392</v>
      </c>
      <c r="AJ429" s="24"/>
      <c r="AK429" s="24"/>
      <c r="AL429" s="42">
        <v>0</v>
      </c>
      <c r="AM429" s="43"/>
      <c r="AN429" s="43"/>
      <c r="AO429" s="43"/>
      <c r="AP429" s="43"/>
      <c r="AQ429" s="13">
        <f t="shared" si="6"/>
        <v>0</v>
      </c>
    </row>
    <row r="430" spans="2:43" ht="0" hidden="1" customHeight="1" x14ac:dyDescent="0.2">
      <c r="AE430" s="22"/>
      <c r="AF430" s="22"/>
      <c r="AG430" s="22"/>
      <c r="AL430" s="21"/>
      <c r="AM430" s="21"/>
      <c r="AN430" s="21"/>
      <c r="AO430" s="21"/>
      <c r="AP430" s="21"/>
      <c r="AQ430" s="13">
        <f t="shared" si="6"/>
        <v>0</v>
      </c>
    </row>
    <row r="431" spans="2:43" x14ac:dyDescent="0.2">
      <c r="B431" s="33">
        <v>123</v>
      </c>
      <c r="C431" s="24"/>
      <c r="D431" s="34" t="s">
        <v>558</v>
      </c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34" t="s">
        <v>559</v>
      </c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60">
        <v>0</v>
      </c>
      <c r="AF431" s="61"/>
      <c r="AG431" s="61"/>
      <c r="AH431" s="13">
        <v>5</v>
      </c>
      <c r="AI431" s="34" t="s">
        <v>334</v>
      </c>
      <c r="AJ431" s="24"/>
      <c r="AK431" s="24"/>
      <c r="AL431" s="42">
        <v>0</v>
      </c>
      <c r="AM431" s="43"/>
      <c r="AN431" s="43"/>
      <c r="AO431" s="43"/>
      <c r="AP431" s="43"/>
      <c r="AQ431" s="13">
        <f t="shared" si="6"/>
        <v>0</v>
      </c>
    </row>
    <row r="432" spans="2:43" ht="0" hidden="1" customHeight="1" x14ac:dyDescent="0.2">
      <c r="AE432" s="22"/>
      <c r="AF432" s="22"/>
      <c r="AG432" s="22"/>
      <c r="AL432" s="21"/>
      <c r="AM432" s="21"/>
      <c r="AN432" s="21"/>
      <c r="AO432" s="21"/>
      <c r="AP432" s="21"/>
      <c r="AQ432" s="13">
        <f t="shared" si="6"/>
        <v>0</v>
      </c>
    </row>
    <row r="433" spans="2:43" x14ac:dyDescent="0.2">
      <c r="B433" s="33">
        <v>124</v>
      </c>
      <c r="C433" s="24"/>
      <c r="D433" s="34" t="s">
        <v>560</v>
      </c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34" t="s">
        <v>561</v>
      </c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60">
        <v>0</v>
      </c>
      <c r="AF433" s="61"/>
      <c r="AG433" s="61"/>
      <c r="AH433" s="13">
        <v>50</v>
      </c>
      <c r="AI433" s="34" t="s">
        <v>334</v>
      </c>
      <c r="AJ433" s="24"/>
      <c r="AK433" s="24"/>
      <c r="AL433" s="42">
        <v>0</v>
      </c>
      <c r="AM433" s="43"/>
      <c r="AN433" s="43"/>
      <c r="AO433" s="43"/>
      <c r="AP433" s="43"/>
      <c r="AQ433" s="13">
        <f t="shared" si="6"/>
        <v>0</v>
      </c>
    </row>
    <row r="434" spans="2:43" x14ac:dyDescent="0.2">
      <c r="B434" s="33">
        <v>125</v>
      </c>
      <c r="C434" s="24"/>
      <c r="D434" s="34" t="s">
        <v>562</v>
      </c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34" t="s">
        <v>563</v>
      </c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60">
        <v>0</v>
      </c>
      <c r="AF434" s="61"/>
      <c r="AG434" s="61"/>
      <c r="AH434" s="13">
        <v>100</v>
      </c>
      <c r="AI434" s="34" t="s">
        <v>334</v>
      </c>
      <c r="AJ434" s="24"/>
      <c r="AK434" s="24"/>
      <c r="AL434" s="42">
        <v>0</v>
      </c>
      <c r="AM434" s="43"/>
      <c r="AN434" s="43"/>
      <c r="AO434" s="43"/>
      <c r="AP434" s="43"/>
      <c r="AQ434" s="13">
        <f t="shared" si="6"/>
        <v>0</v>
      </c>
    </row>
    <row r="435" spans="2:43" ht="0" hidden="1" customHeight="1" x14ac:dyDescent="0.2">
      <c r="AE435" s="22"/>
      <c r="AF435" s="22"/>
      <c r="AG435" s="22"/>
      <c r="AL435" s="21"/>
      <c r="AM435" s="21"/>
      <c r="AN435" s="21"/>
      <c r="AO435" s="21"/>
      <c r="AP435" s="21"/>
      <c r="AQ435" s="13">
        <f t="shared" si="6"/>
        <v>0</v>
      </c>
    </row>
    <row r="436" spans="2:43" x14ac:dyDescent="0.2">
      <c r="B436" s="33">
        <v>126</v>
      </c>
      <c r="C436" s="24"/>
      <c r="D436" s="34" t="s">
        <v>564</v>
      </c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34" t="s">
        <v>565</v>
      </c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60">
        <v>0</v>
      </c>
      <c r="AF436" s="61"/>
      <c r="AG436" s="61"/>
      <c r="AH436" s="13">
        <v>30</v>
      </c>
      <c r="AI436" s="34" t="s">
        <v>392</v>
      </c>
      <c r="AJ436" s="24"/>
      <c r="AK436" s="24"/>
      <c r="AL436" s="42">
        <v>0</v>
      </c>
      <c r="AM436" s="43"/>
      <c r="AN436" s="43"/>
      <c r="AO436" s="43"/>
      <c r="AP436" s="43"/>
      <c r="AQ436" s="13">
        <f t="shared" si="6"/>
        <v>0</v>
      </c>
    </row>
    <row r="437" spans="2:43" ht="0" hidden="1" customHeight="1" x14ac:dyDescent="0.2">
      <c r="AE437" s="22"/>
      <c r="AF437" s="22"/>
      <c r="AG437" s="22"/>
      <c r="AL437" s="21"/>
      <c r="AM437" s="21"/>
      <c r="AN437" s="21"/>
      <c r="AO437" s="21"/>
      <c r="AP437" s="21"/>
      <c r="AQ437" s="13">
        <f t="shared" si="6"/>
        <v>0</v>
      </c>
    </row>
    <row r="438" spans="2:43" x14ac:dyDescent="0.2">
      <c r="B438" s="33">
        <v>127</v>
      </c>
      <c r="C438" s="24"/>
      <c r="D438" s="34" t="s">
        <v>566</v>
      </c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34" t="s">
        <v>567</v>
      </c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60">
        <v>0</v>
      </c>
      <c r="AF438" s="61"/>
      <c r="AG438" s="61"/>
      <c r="AH438" s="13">
        <v>180</v>
      </c>
      <c r="AI438" s="34" t="s">
        <v>392</v>
      </c>
      <c r="AJ438" s="24"/>
      <c r="AK438" s="24"/>
      <c r="AL438" s="42">
        <v>0</v>
      </c>
      <c r="AM438" s="43"/>
      <c r="AN438" s="43"/>
      <c r="AO438" s="43"/>
      <c r="AP438" s="43"/>
      <c r="AQ438" s="13">
        <f t="shared" si="6"/>
        <v>0</v>
      </c>
    </row>
    <row r="439" spans="2:43" ht="0" hidden="1" customHeight="1" x14ac:dyDescent="0.2">
      <c r="AE439" s="22"/>
      <c r="AF439" s="22"/>
      <c r="AG439" s="22"/>
      <c r="AL439" s="21"/>
      <c r="AM439" s="21"/>
      <c r="AN439" s="21"/>
      <c r="AO439" s="21"/>
      <c r="AP439" s="21"/>
      <c r="AQ439" s="13">
        <f t="shared" si="6"/>
        <v>0</v>
      </c>
    </row>
    <row r="440" spans="2:43" ht="22" customHeight="1" x14ac:dyDescent="0.2">
      <c r="B440" s="33">
        <v>128</v>
      </c>
      <c r="C440" s="24"/>
      <c r="D440" s="34" t="s">
        <v>568</v>
      </c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34" t="s">
        <v>569</v>
      </c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60">
        <v>0</v>
      </c>
      <c r="AF440" s="61"/>
      <c r="AG440" s="61"/>
      <c r="AH440" s="13">
        <v>3</v>
      </c>
      <c r="AI440" s="34" t="s">
        <v>334</v>
      </c>
      <c r="AJ440" s="24"/>
      <c r="AK440" s="24"/>
      <c r="AL440" s="42">
        <v>0</v>
      </c>
      <c r="AM440" s="43"/>
      <c r="AN440" s="43"/>
      <c r="AO440" s="43"/>
      <c r="AP440" s="43"/>
      <c r="AQ440" s="13">
        <f t="shared" si="6"/>
        <v>0</v>
      </c>
    </row>
    <row r="441" spans="2:43" ht="0.5" hidden="1" customHeight="1" x14ac:dyDescent="0.2">
      <c r="AE441" s="22"/>
      <c r="AF441" s="22"/>
      <c r="AG441" s="22"/>
      <c r="AL441" s="21"/>
      <c r="AM441" s="21"/>
      <c r="AN441" s="21"/>
      <c r="AO441" s="21"/>
      <c r="AP441" s="21"/>
      <c r="AQ441" s="13">
        <f t="shared" si="6"/>
        <v>0</v>
      </c>
    </row>
    <row r="442" spans="2:43" x14ac:dyDescent="0.2">
      <c r="B442" s="33">
        <v>129</v>
      </c>
      <c r="C442" s="24"/>
      <c r="D442" s="34" t="s">
        <v>570</v>
      </c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34" t="s">
        <v>571</v>
      </c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60">
        <v>0</v>
      </c>
      <c r="AF442" s="61"/>
      <c r="AG442" s="61"/>
      <c r="AH442" s="13">
        <v>3</v>
      </c>
      <c r="AI442" s="34" t="s">
        <v>334</v>
      </c>
      <c r="AJ442" s="24"/>
      <c r="AK442" s="24"/>
      <c r="AL442" s="42">
        <v>0</v>
      </c>
      <c r="AM442" s="43"/>
      <c r="AN442" s="43"/>
      <c r="AO442" s="43"/>
      <c r="AP442" s="43"/>
      <c r="AQ442" s="13">
        <f t="shared" si="6"/>
        <v>0</v>
      </c>
    </row>
    <row r="443" spans="2:43" x14ac:dyDescent="0.2">
      <c r="B443" s="33">
        <v>130</v>
      </c>
      <c r="C443" s="24"/>
      <c r="D443" s="34" t="s">
        <v>572</v>
      </c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34" t="s">
        <v>573</v>
      </c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60">
        <v>0</v>
      </c>
      <c r="AF443" s="61"/>
      <c r="AG443" s="61"/>
      <c r="AH443" s="13">
        <v>3</v>
      </c>
      <c r="AI443" s="34" t="s">
        <v>334</v>
      </c>
      <c r="AJ443" s="24"/>
      <c r="AK443" s="24"/>
      <c r="AL443" s="42">
        <v>0</v>
      </c>
      <c r="AM443" s="43"/>
      <c r="AN443" s="43"/>
      <c r="AO443" s="43"/>
      <c r="AP443" s="43"/>
      <c r="AQ443" s="13">
        <f t="shared" si="6"/>
        <v>0</v>
      </c>
    </row>
    <row r="444" spans="2:43" ht="0" hidden="1" customHeight="1" x14ac:dyDescent="0.2">
      <c r="AE444" s="22"/>
      <c r="AF444" s="22"/>
      <c r="AG444" s="22"/>
      <c r="AL444" s="21"/>
      <c r="AM444" s="21"/>
      <c r="AN444" s="21"/>
      <c r="AO444" s="21"/>
      <c r="AP444" s="21"/>
      <c r="AQ444" s="13">
        <f t="shared" si="6"/>
        <v>0</v>
      </c>
    </row>
    <row r="445" spans="2:43" x14ac:dyDescent="0.2">
      <c r="B445" s="33">
        <v>131</v>
      </c>
      <c r="C445" s="24"/>
      <c r="D445" s="34" t="s">
        <v>574</v>
      </c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34" t="s">
        <v>575</v>
      </c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60">
        <v>0</v>
      </c>
      <c r="AF445" s="61"/>
      <c r="AG445" s="61"/>
      <c r="AH445" s="13">
        <v>6</v>
      </c>
      <c r="AI445" s="34" t="s">
        <v>334</v>
      </c>
      <c r="AJ445" s="24"/>
      <c r="AK445" s="24"/>
      <c r="AL445" s="42">
        <v>0</v>
      </c>
      <c r="AM445" s="43"/>
      <c r="AN445" s="43"/>
      <c r="AO445" s="43"/>
      <c r="AP445" s="43"/>
      <c r="AQ445" s="13">
        <f t="shared" si="6"/>
        <v>0</v>
      </c>
    </row>
    <row r="446" spans="2:43" ht="0" hidden="1" customHeight="1" x14ac:dyDescent="0.2">
      <c r="AE446" s="22"/>
      <c r="AF446" s="22"/>
      <c r="AG446" s="22"/>
      <c r="AL446" s="21"/>
      <c r="AM446" s="21"/>
      <c r="AN446" s="21"/>
      <c r="AO446" s="21"/>
      <c r="AP446" s="21"/>
      <c r="AQ446" s="13">
        <f t="shared" si="6"/>
        <v>0</v>
      </c>
    </row>
    <row r="447" spans="2:43" x14ac:dyDescent="0.2">
      <c r="B447" s="33">
        <v>132</v>
      </c>
      <c r="C447" s="24"/>
      <c r="D447" s="34" t="s">
        <v>576</v>
      </c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34" t="s">
        <v>577</v>
      </c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60">
        <v>0</v>
      </c>
      <c r="AF447" s="61"/>
      <c r="AG447" s="61"/>
      <c r="AH447" s="13">
        <v>1</v>
      </c>
      <c r="AI447" s="34" t="s">
        <v>75</v>
      </c>
      <c r="AJ447" s="24"/>
      <c r="AK447" s="24"/>
      <c r="AL447" s="42">
        <v>0</v>
      </c>
      <c r="AM447" s="43"/>
      <c r="AN447" s="43"/>
      <c r="AO447" s="43"/>
      <c r="AP447" s="43"/>
      <c r="AQ447" s="13">
        <f t="shared" si="6"/>
        <v>0</v>
      </c>
    </row>
    <row r="448" spans="2:43" ht="0" hidden="1" customHeight="1" x14ac:dyDescent="0.2">
      <c r="AE448" s="22"/>
      <c r="AF448" s="22"/>
      <c r="AG448" s="22"/>
      <c r="AL448" s="21"/>
      <c r="AM448" s="21"/>
      <c r="AN448" s="21"/>
      <c r="AO448" s="21"/>
      <c r="AP448" s="21"/>
      <c r="AQ448" s="13">
        <f t="shared" si="6"/>
        <v>0</v>
      </c>
    </row>
    <row r="449" spans="2:43" x14ac:dyDescent="0.2">
      <c r="B449" s="33">
        <v>133</v>
      </c>
      <c r="C449" s="24"/>
      <c r="D449" s="34" t="s">
        <v>578</v>
      </c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34" t="s">
        <v>579</v>
      </c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60">
        <v>0</v>
      </c>
      <c r="AF449" s="61"/>
      <c r="AG449" s="61"/>
      <c r="AH449" s="13">
        <v>0.5</v>
      </c>
      <c r="AI449" s="34" t="s">
        <v>75</v>
      </c>
      <c r="AJ449" s="24"/>
      <c r="AK449" s="24"/>
      <c r="AL449" s="42">
        <v>0</v>
      </c>
      <c r="AM449" s="43"/>
      <c r="AN449" s="43"/>
      <c r="AO449" s="43"/>
      <c r="AP449" s="43"/>
      <c r="AQ449" s="13">
        <f t="shared" si="6"/>
        <v>0</v>
      </c>
    </row>
    <row r="450" spans="2:43" x14ac:dyDescent="0.2">
      <c r="B450" s="33">
        <v>134</v>
      </c>
      <c r="C450" s="24"/>
      <c r="D450" s="34" t="s">
        <v>580</v>
      </c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34" t="s">
        <v>581</v>
      </c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60">
        <v>0</v>
      </c>
      <c r="AF450" s="61"/>
      <c r="AG450" s="61"/>
      <c r="AH450" s="13">
        <v>4</v>
      </c>
      <c r="AI450" s="34" t="s">
        <v>334</v>
      </c>
      <c r="AJ450" s="24"/>
      <c r="AK450" s="24"/>
      <c r="AL450" s="42">
        <v>0</v>
      </c>
      <c r="AM450" s="43"/>
      <c r="AN450" s="43"/>
      <c r="AO450" s="43"/>
      <c r="AP450" s="43"/>
      <c r="AQ450" s="13">
        <f t="shared" si="6"/>
        <v>0</v>
      </c>
    </row>
    <row r="451" spans="2:43" ht="0" hidden="1" customHeight="1" x14ac:dyDescent="0.2">
      <c r="AE451" s="22"/>
      <c r="AF451" s="22"/>
      <c r="AG451" s="22"/>
      <c r="AL451" s="21"/>
      <c r="AM451" s="21"/>
      <c r="AN451" s="21"/>
      <c r="AO451" s="21"/>
      <c r="AP451" s="21"/>
      <c r="AQ451" s="13">
        <f t="shared" si="6"/>
        <v>0</v>
      </c>
    </row>
    <row r="452" spans="2:43" x14ac:dyDescent="0.2">
      <c r="B452" s="33">
        <v>135</v>
      </c>
      <c r="C452" s="24"/>
      <c r="D452" s="34" t="s">
        <v>582</v>
      </c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34" t="s">
        <v>583</v>
      </c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60">
        <v>0</v>
      </c>
      <c r="AF452" s="61"/>
      <c r="AG452" s="61"/>
      <c r="AH452" s="13">
        <v>16</v>
      </c>
      <c r="AI452" s="34" t="s">
        <v>334</v>
      </c>
      <c r="AJ452" s="24"/>
      <c r="AK452" s="24"/>
      <c r="AL452" s="42">
        <v>0</v>
      </c>
      <c r="AM452" s="43"/>
      <c r="AN452" s="43"/>
      <c r="AO452" s="43"/>
      <c r="AP452" s="43"/>
      <c r="AQ452" s="13">
        <f t="shared" si="6"/>
        <v>0</v>
      </c>
    </row>
    <row r="453" spans="2:43" ht="0" hidden="1" customHeight="1" x14ac:dyDescent="0.2">
      <c r="AE453" s="22"/>
      <c r="AF453" s="22"/>
      <c r="AG453" s="22"/>
      <c r="AL453" s="21"/>
      <c r="AM453" s="21"/>
      <c r="AN453" s="21"/>
      <c r="AO453" s="21"/>
      <c r="AP453" s="21"/>
      <c r="AQ453" s="13">
        <f t="shared" si="6"/>
        <v>0</v>
      </c>
    </row>
    <row r="454" spans="2:43" x14ac:dyDescent="0.2">
      <c r="B454" s="33">
        <v>136</v>
      </c>
      <c r="C454" s="24"/>
      <c r="D454" s="34" t="s">
        <v>584</v>
      </c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34" t="s">
        <v>585</v>
      </c>
      <c r="Q454" s="24"/>
      <c r="R454" s="24"/>
      <c r="S454" s="24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60">
        <v>0</v>
      </c>
      <c r="AF454" s="61"/>
      <c r="AG454" s="61"/>
      <c r="AH454" s="13">
        <v>2</v>
      </c>
      <c r="AI454" s="34" t="s">
        <v>334</v>
      </c>
      <c r="AJ454" s="24"/>
      <c r="AK454" s="24"/>
      <c r="AL454" s="42">
        <v>0</v>
      </c>
      <c r="AM454" s="43"/>
      <c r="AN454" s="43"/>
      <c r="AO454" s="43"/>
      <c r="AP454" s="43"/>
      <c r="AQ454" s="13">
        <f t="shared" si="6"/>
        <v>0</v>
      </c>
    </row>
    <row r="455" spans="2:43" ht="0" hidden="1" customHeight="1" x14ac:dyDescent="0.2">
      <c r="AE455" s="22"/>
      <c r="AF455" s="22"/>
      <c r="AG455" s="22"/>
      <c r="AL455" s="21"/>
      <c r="AM455" s="21"/>
      <c r="AN455" s="21"/>
      <c r="AO455" s="21"/>
      <c r="AP455" s="21"/>
      <c r="AQ455" s="13">
        <f t="shared" si="6"/>
        <v>0</v>
      </c>
    </row>
    <row r="456" spans="2:43" x14ac:dyDescent="0.2">
      <c r="B456" s="33">
        <v>137</v>
      </c>
      <c r="C456" s="24"/>
      <c r="D456" s="34" t="s">
        <v>586</v>
      </c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34" t="s">
        <v>587</v>
      </c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60">
        <v>0</v>
      </c>
      <c r="AF456" s="61"/>
      <c r="AG456" s="61"/>
      <c r="AH456" s="13">
        <v>1</v>
      </c>
      <c r="AI456" s="34" t="s">
        <v>334</v>
      </c>
      <c r="AJ456" s="24"/>
      <c r="AK456" s="24"/>
      <c r="AL456" s="42">
        <v>0</v>
      </c>
      <c r="AM456" s="43"/>
      <c r="AN456" s="43"/>
      <c r="AO456" s="43"/>
      <c r="AP456" s="43"/>
      <c r="AQ456" s="13">
        <f t="shared" si="6"/>
        <v>0</v>
      </c>
    </row>
    <row r="457" spans="2:43" x14ac:dyDescent="0.2">
      <c r="B457" s="33">
        <v>138</v>
      </c>
      <c r="C457" s="24"/>
      <c r="D457" s="34" t="s">
        <v>588</v>
      </c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34" t="s">
        <v>589</v>
      </c>
      <c r="Q457" s="24"/>
      <c r="R457" s="24"/>
      <c r="S457" s="24"/>
      <c r="T457" s="24"/>
      <c r="U457" s="24"/>
      <c r="V457" s="24"/>
      <c r="W457" s="24"/>
      <c r="X457" s="24"/>
      <c r="Y457" s="24"/>
      <c r="Z457" s="24"/>
      <c r="AA457" s="24"/>
      <c r="AB457" s="24"/>
      <c r="AC457" s="24"/>
      <c r="AD457" s="24"/>
      <c r="AE457" s="60">
        <v>0</v>
      </c>
      <c r="AF457" s="61"/>
      <c r="AG457" s="61"/>
      <c r="AH457" s="13">
        <v>38</v>
      </c>
      <c r="AI457" s="34" t="s">
        <v>334</v>
      </c>
      <c r="AJ457" s="24"/>
      <c r="AK457" s="24"/>
      <c r="AL457" s="42">
        <v>0</v>
      </c>
      <c r="AM457" s="43"/>
      <c r="AN457" s="43"/>
      <c r="AO457" s="43"/>
      <c r="AP457" s="43"/>
      <c r="AQ457" s="13">
        <f t="shared" si="6"/>
        <v>0</v>
      </c>
    </row>
    <row r="458" spans="2:43" ht="0" hidden="1" customHeight="1" x14ac:dyDescent="0.2">
      <c r="AE458" s="22"/>
      <c r="AF458" s="22"/>
      <c r="AG458" s="22"/>
      <c r="AL458" s="21"/>
      <c r="AM458" s="21"/>
      <c r="AN458" s="21"/>
      <c r="AO458" s="21"/>
      <c r="AP458" s="21"/>
      <c r="AQ458" s="13">
        <f t="shared" si="6"/>
        <v>0</v>
      </c>
    </row>
    <row r="459" spans="2:43" ht="19" customHeight="1" x14ac:dyDescent="0.2">
      <c r="B459" s="33">
        <v>139</v>
      </c>
      <c r="C459" s="24"/>
      <c r="D459" s="34" t="s">
        <v>590</v>
      </c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34" t="s">
        <v>591</v>
      </c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60">
        <v>0</v>
      </c>
      <c r="AF459" s="61"/>
      <c r="AG459" s="61"/>
      <c r="AH459" s="13">
        <v>13</v>
      </c>
      <c r="AI459" s="34" t="s">
        <v>334</v>
      </c>
      <c r="AJ459" s="24"/>
      <c r="AK459" s="24"/>
      <c r="AL459" s="42">
        <v>0</v>
      </c>
      <c r="AM459" s="43"/>
      <c r="AN459" s="43"/>
      <c r="AO459" s="43"/>
      <c r="AP459" s="43"/>
      <c r="AQ459" s="13">
        <f t="shared" si="6"/>
        <v>0</v>
      </c>
    </row>
    <row r="460" spans="2:43" ht="0" hidden="1" customHeight="1" x14ac:dyDescent="0.2">
      <c r="AE460" s="22"/>
      <c r="AF460" s="22"/>
      <c r="AG460" s="22"/>
      <c r="AL460" s="21"/>
      <c r="AM460" s="21"/>
      <c r="AN460" s="21"/>
      <c r="AO460" s="21"/>
      <c r="AP460" s="21"/>
      <c r="AQ460" s="13">
        <f t="shared" si="6"/>
        <v>0</v>
      </c>
    </row>
    <row r="461" spans="2:43" x14ac:dyDescent="0.2">
      <c r="B461" s="33">
        <v>140</v>
      </c>
      <c r="C461" s="24"/>
      <c r="D461" s="34" t="s">
        <v>592</v>
      </c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34" t="s">
        <v>593</v>
      </c>
      <c r="Q461" s="24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60">
        <v>0</v>
      </c>
      <c r="AF461" s="61"/>
      <c r="AG461" s="61"/>
      <c r="AH461" s="13">
        <v>27</v>
      </c>
      <c r="AI461" s="34" t="s">
        <v>334</v>
      </c>
      <c r="AJ461" s="24"/>
      <c r="AK461" s="24"/>
      <c r="AL461" s="42">
        <v>0</v>
      </c>
      <c r="AM461" s="43"/>
      <c r="AN461" s="43"/>
      <c r="AO461" s="43"/>
      <c r="AP461" s="43"/>
      <c r="AQ461" s="13">
        <f t="shared" si="6"/>
        <v>0</v>
      </c>
    </row>
    <row r="462" spans="2:43" ht="0" hidden="1" customHeight="1" x14ac:dyDescent="0.2">
      <c r="AE462" s="22"/>
      <c r="AF462" s="22"/>
      <c r="AG462" s="22"/>
      <c r="AL462" s="21"/>
      <c r="AM462" s="21"/>
      <c r="AN462" s="21"/>
      <c r="AO462" s="21"/>
      <c r="AP462" s="21"/>
      <c r="AQ462" s="13">
        <f t="shared" si="6"/>
        <v>0</v>
      </c>
    </row>
    <row r="463" spans="2:43" x14ac:dyDescent="0.2">
      <c r="B463" s="33">
        <v>141</v>
      </c>
      <c r="C463" s="24"/>
      <c r="D463" s="34" t="s">
        <v>594</v>
      </c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34" t="s">
        <v>595</v>
      </c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60">
        <v>0</v>
      </c>
      <c r="AF463" s="61"/>
      <c r="AG463" s="61"/>
      <c r="AH463" s="13">
        <v>8</v>
      </c>
      <c r="AI463" s="34" t="s">
        <v>334</v>
      </c>
      <c r="AJ463" s="24"/>
      <c r="AK463" s="24"/>
      <c r="AL463" s="42">
        <v>0</v>
      </c>
      <c r="AM463" s="43"/>
      <c r="AN463" s="43"/>
      <c r="AO463" s="43"/>
      <c r="AP463" s="43"/>
      <c r="AQ463" s="13">
        <f t="shared" si="6"/>
        <v>0</v>
      </c>
    </row>
    <row r="464" spans="2:43" ht="0" hidden="1" customHeight="1" x14ac:dyDescent="0.2">
      <c r="AE464" s="22"/>
      <c r="AF464" s="22"/>
      <c r="AG464" s="22"/>
      <c r="AL464" s="21"/>
      <c r="AM464" s="21"/>
      <c r="AN464" s="21"/>
      <c r="AO464" s="21"/>
      <c r="AP464" s="21"/>
      <c r="AQ464" s="13">
        <f t="shared" si="6"/>
        <v>0</v>
      </c>
    </row>
    <row r="465" spans="2:43" x14ac:dyDescent="0.2">
      <c r="B465" s="33">
        <v>142</v>
      </c>
      <c r="C465" s="24"/>
      <c r="D465" s="34" t="s">
        <v>596</v>
      </c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34" t="s">
        <v>597</v>
      </c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60">
        <v>0</v>
      </c>
      <c r="AF465" s="61"/>
      <c r="AG465" s="61"/>
      <c r="AH465" s="13">
        <v>7</v>
      </c>
      <c r="AI465" s="34" t="s">
        <v>334</v>
      </c>
      <c r="AJ465" s="24"/>
      <c r="AK465" s="24"/>
      <c r="AL465" s="42">
        <v>0</v>
      </c>
      <c r="AM465" s="43"/>
      <c r="AN465" s="43"/>
      <c r="AO465" s="43"/>
      <c r="AP465" s="43"/>
      <c r="AQ465" s="13">
        <f t="shared" si="6"/>
        <v>0</v>
      </c>
    </row>
    <row r="466" spans="2:43" x14ac:dyDescent="0.2">
      <c r="B466" s="33">
        <v>143</v>
      </c>
      <c r="C466" s="24"/>
      <c r="D466" s="34" t="s">
        <v>598</v>
      </c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34" t="s">
        <v>599</v>
      </c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60">
        <v>0</v>
      </c>
      <c r="AF466" s="61"/>
      <c r="AG466" s="61"/>
      <c r="AH466" s="13">
        <v>2</v>
      </c>
      <c r="AI466" s="34" t="s">
        <v>334</v>
      </c>
      <c r="AJ466" s="24"/>
      <c r="AK466" s="24"/>
      <c r="AL466" s="42">
        <v>0</v>
      </c>
      <c r="AM466" s="43"/>
      <c r="AN466" s="43"/>
      <c r="AO466" s="43"/>
      <c r="AP466" s="43"/>
      <c r="AQ466" s="13">
        <f t="shared" si="6"/>
        <v>0</v>
      </c>
    </row>
    <row r="467" spans="2:43" ht="0" hidden="1" customHeight="1" x14ac:dyDescent="0.2">
      <c r="AE467" s="22"/>
      <c r="AF467" s="22"/>
      <c r="AG467" s="22"/>
      <c r="AL467" s="21"/>
      <c r="AM467" s="21"/>
      <c r="AN467" s="21"/>
      <c r="AO467" s="21"/>
      <c r="AP467" s="21"/>
      <c r="AQ467" s="13">
        <f t="shared" si="6"/>
        <v>0</v>
      </c>
    </row>
    <row r="468" spans="2:43" x14ac:dyDescent="0.2">
      <c r="B468" s="33">
        <v>144</v>
      </c>
      <c r="C468" s="24"/>
      <c r="D468" s="34" t="s">
        <v>600</v>
      </c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34" t="s">
        <v>601</v>
      </c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60">
        <v>0</v>
      </c>
      <c r="AF468" s="61"/>
      <c r="AG468" s="61"/>
      <c r="AH468" s="13">
        <v>105</v>
      </c>
      <c r="AI468" s="34" t="s">
        <v>334</v>
      </c>
      <c r="AJ468" s="24"/>
      <c r="AK468" s="24"/>
      <c r="AL468" s="42">
        <v>0</v>
      </c>
      <c r="AM468" s="43"/>
      <c r="AN468" s="43"/>
      <c r="AO468" s="43"/>
      <c r="AP468" s="43"/>
      <c r="AQ468" s="13">
        <f t="shared" si="6"/>
        <v>0</v>
      </c>
    </row>
    <row r="469" spans="2:43" ht="0" hidden="1" customHeight="1" x14ac:dyDescent="0.2">
      <c r="AE469" s="22"/>
      <c r="AF469" s="22"/>
      <c r="AG469" s="22"/>
      <c r="AL469" s="21"/>
      <c r="AM469" s="21"/>
      <c r="AN469" s="21"/>
      <c r="AO469" s="21"/>
      <c r="AP469" s="21"/>
      <c r="AQ469" s="13">
        <f t="shared" si="6"/>
        <v>0</v>
      </c>
    </row>
    <row r="470" spans="2:43" x14ac:dyDescent="0.2">
      <c r="B470" s="33">
        <v>145</v>
      </c>
      <c r="C470" s="24"/>
      <c r="D470" s="34" t="s">
        <v>602</v>
      </c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34" t="s">
        <v>603</v>
      </c>
      <c r="Q470" s="24"/>
      <c r="R470" s="24"/>
      <c r="S470" s="24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60">
        <v>0</v>
      </c>
      <c r="AF470" s="61"/>
      <c r="AG470" s="61"/>
      <c r="AH470" s="13">
        <v>78</v>
      </c>
      <c r="AI470" s="34" t="s">
        <v>334</v>
      </c>
      <c r="AJ470" s="24"/>
      <c r="AK470" s="24"/>
      <c r="AL470" s="42">
        <v>0</v>
      </c>
      <c r="AM470" s="43"/>
      <c r="AN470" s="43"/>
      <c r="AO470" s="43"/>
      <c r="AP470" s="43"/>
      <c r="AQ470" s="13">
        <f t="shared" si="6"/>
        <v>0</v>
      </c>
    </row>
    <row r="471" spans="2:43" ht="0" hidden="1" customHeight="1" x14ac:dyDescent="0.2">
      <c r="AE471" s="22"/>
      <c r="AF471" s="22"/>
      <c r="AG471" s="22"/>
      <c r="AL471" s="21"/>
      <c r="AM471" s="21"/>
      <c r="AN471" s="21"/>
      <c r="AO471" s="21"/>
      <c r="AP471" s="21"/>
      <c r="AQ471" s="13">
        <f t="shared" si="6"/>
        <v>0</v>
      </c>
    </row>
    <row r="472" spans="2:43" x14ac:dyDescent="0.2">
      <c r="B472" s="33">
        <v>146</v>
      </c>
      <c r="C472" s="24"/>
      <c r="D472" s="34" t="s">
        <v>604</v>
      </c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34" t="s">
        <v>605</v>
      </c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60">
        <v>0</v>
      </c>
      <c r="AF472" s="61"/>
      <c r="AG472" s="61"/>
      <c r="AH472" s="13">
        <v>23</v>
      </c>
      <c r="AI472" s="34" t="s">
        <v>334</v>
      </c>
      <c r="AJ472" s="24"/>
      <c r="AK472" s="24"/>
      <c r="AL472" s="42">
        <v>0</v>
      </c>
      <c r="AM472" s="43"/>
      <c r="AN472" s="43"/>
      <c r="AO472" s="43"/>
      <c r="AP472" s="43"/>
      <c r="AQ472" s="13">
        <f t="shared" ref="AQ472:AQ535" si="7">PRODUCT(AE472,AH472)</f>
        <v>0</v>
      </c>
    </row>
    <row r="473" spans="2:43" x14ac:dyDescent="0.2">
      <c r="B473" s="33">
        <v>147</v>
      </c>
      <c r="C473" s="24"/>
      <c r="D473" s="34" t="s">
        <v>606</v>
      </c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34" t="s">
        <v>607</v>
      </c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60">
        <v>0</v>
      </c>
      <c r="AF473" s="61"/>
      <c r="AG473" s="61"/>
      <c r="AH473" s="13">
        <v>9</v>
      </c>
      <c r="AI473" s="34" t="s">
        <v>334</v>
      </c>
      <c r="AJ473" s="24"/>
      <c r="AK473" s="24"/>
      <c r="AL473" s="42">
        <v>0</v>
      </c>
      <c r="AM473" s="43"/>
      <c r="AN473" s="43"/>
      <c r="AO473" s="43"/>
      <c r="AP473" s="43"/>
      <c r="AQ473" s="13">
        <f t="shared" si="7"/>
        <v>0</v>
      </c>
    </row>
    <row r="474" spans="2:43" ht="0" hidden="1" customHeight="1" x14ac:dyDescent="0.2">
      <c r="AE474" s="22"/>
      <c r="AF474" s="22"/>
      <c r="AG474" s="22"/>
      <c r="AL474" s="21"/>
      <c r="AM474" s="21"/>
      <c r="AN474" s="21"/>
      <c r="AO474" s="21"/>
      <c r="AP474" s="21"/>
      <c r="AQ474" s="13">
        <f t="shared" si="7"/>
        <v>0</v>
      </c>
    </row>
    <row r="475" spans="2:43" x14ac:dyDescent="0.2">
      <c r="B475" s="33">
        <v>148</v>
      </c>
      <c r="C475" s="24"/>
      <c r="D475" s="34" t="s">
        <v>608</v>
      </c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34" t="s">
        <v>609</v>
      </c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  <c r="AC475" s="24"/>
      <c r="AD475" s="24"/>
      <c r="AE475" s="60">
        <v>0</v>
      </c>
      <c r="AF475" s="61"/>
      <c r="AG475" s="61"/>
      <c r="AH475" s="13">
        <v>6</v>
      </c>
      <c r="AI475" s="34" t="s">
        <v>334</v>
      </c>
      <c r="AJ475" s="24"/>
      <c r="AK475" s="24"/>
      <c r="AL475" s="42">
        <v>0</v>
      </c>
      <c r="AM475" s="43"/>
      <c r="AN475" s="43"/>
      <c r="AO475" s="43"/>
      <c r="AP475" s="43"/>
      <c r="AQ475" s="13">
        <f t="shared" si="7"/>
        <v>0</v>
      </c>
    </row>
    <row r="476" spans="2:43" ht="0" hidden="1" customHeight="1" x14ac:dyDescent="0.2">
      <c r="AE476" s="22"/>
      <c r="AF476" s="22"/>
      <c r="AG476" s="22"/>
      <c r="AL476" s="21"/>
      <c r="AM476" s="21"/>
      <c r="AN476" s="21"/>
      <c r="AO476" s="21"/>
      <c r="AP476" s="21"/>
      <c r="AQ476" s="13">
        <f t="shared" si="7"/>
        <v>0</v>
      </c>
    </row>
    <row r="477" spans="2:43" x14ac:dyDescent="0.2">
      <c r="B477" s="33">
        <v>149</v>
      </c>
      <c r="C477" s="24"/>
      <c r="D477" s="34" t="s">
        <v>610</v>
      </c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34" t="s">
        <v>611</v>
      </c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60">
        <v>0</v>
      </c>
      <c r="AF477" s="61"/>
      <c r="AG477" s="61"/>
      <c r="AH477" s="13">
        <v>2</v>
      </c>
      <c r="AI477" s="34" t="s">
        <v>334</v>
      </c>
      <c r="AJ477" s="24"/>
      <c r="AK477" s="24"/>
      <c r="AL477" s="42">
        <v>0</v>
      </c>
      <c r="AM477" s="43"/>
      <c r="AN477" s="43"/>
      <c r="AO477" s="43"/>
      <c r="AP477" s="43"/>
      <c r="AQ477" s="13">
        <f t="shared" si="7"/>
        <v>0</v>
      </c>
    </row>
    <row r="478" spans="2:43" ht="0" hidden="1" customHeight="1" x14ac:dyDescent="0.2">
      <c r="AE478" s="22"/>
      <c r="AF478" s="22"/>
      <c r="AG478" s="22"/>
      <c r="AL478" s="21"/>
      <c r="AM478" s="21"/>
      <c r="AN478" s="21"/>
      <c r="AO478" s="21"/>
      <c r="AP478" s="21"/>
      <c r="AQ478" s="13">
        <f t="shared" si="7"/>
        <v>0</v>
      </c>
    </row>
    <row r="479" spans="2:43" x14ac:dyDescent="0.2">
      <c r="B479" s="33">
        <v>150</v>
      </c>
      <c r="C479" s="24"/>
      <c r="D479" s="34" t="s">
        <v>612</v>
      </c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34" t="s">
        <v>613</v>
      </c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60">
        <v>0</v>
      </c>
      <c r="AF479" s="61"/>
      <c r="AG479" s="61"/>
      <c r="AH479" s="13">
        <v>11</v>
      </c>
      <c r="AI479" s="34" t="s">
        <v>334</v>
      </c>
      <c r="AJ479" s="24"/>
      <c r="AK479" s="24"/>
      <c r="AL479" s="42">
        <v>0</v>
      </c>
      <c r="AM479" s="43"/>
      <c r="AN479" s="43"/>
      <c r="AO479" s="43"/>
      <c r="AP479" s="43"/>
      <c r="AQ479" s="13">
        <f t="shared" si="7"/>
        <v>0</v>
      </c>
    </row>
    <row r="480" spans="2:43" ht="0" hidden="1" customHeight="1" x14ac:dyDescent="0.2">
      <c r="AE480" s="22"/>
      <c r="AF480" s="22"/>
      <c r="AG480" s="22"/>
      <c r="AL480" s="21"/>
      <c r="AM480" s="21"/>
      <c r="AN480" s="21"/>
      <c r="AO480" s="21"/>
      <c r="AP480" s="21"/>
      <c r="AQ480" s="13">
        <f t="shared" si="7"/>
        <v>0</v>
      </c>
    </row>
    <row r="481" spans="2:43" x14ac:dyDescent="0.2">
      <c r="B481" s="33">
        <v>151</v>
      </c>
      <c r="C481" s="24"/>
      <c r="D481" s="34" t="s">
        <v>614</v>
      </c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34" t="s">
        <v>615</v>
      </c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60">
        <v>0</v>
      </c>
      <c r="AF481" s="61"/>
      <c r="AG481" s="61"/>
      <c r="AH481" s="13">
        <v>15</v>
      </c>
      <c r="AI481" s="34" t="s">
        <v>334</v>
      </c>
      <c r="AJ481" s="24"/>
      <c r="AK481" s="24"/>
      <c r="AL481" s="42">
        <v>0</v>
      </c>
      <c r="AM481" s="43"/>
      <c r="AN481" s="43"/>
      <c r="AO481" s="43"/>
      <c r="AP481" s="43"/>
      <c r="AQ481" s="13">
        <f t="shared" si="7"/>
        <v>0</v>
      </c>
    </row>
    <row r="482" spans="2:43" x14ac:dyDescent="0.2">
      <c r="B482" s="33">
        <v>152</v>
      </c>
      <c r="C482" s="24"/>
      <c r="D482" s="34" t="s">
        <v>616</v>
      </c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34" t="s">
        <v>617</v>
      </c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60">
        <v>0</v>
      </c>
      <c r="AF482" s="61"/>
      <c r="AG482" s="61"/>
      <c r="AH482" s="13">
        <v>14</v>
      </c>
      <c r="AI482" s="34" t="s">
        <v>334</v>
      </c>
      <c r="AJ482" s="24"/>
      <c r="AK482" s="24"/>
      <c r="AL482" s="42">
        <v>0</v>
      </c>
      <c r="AM482" s="43"/>
      <c r="AN482" s="43"/>
      <c r="AO482" s="43"/>
      <c r="AP482" s="43"/>
      <c r="AQ482" s="13">
        <f t="shared" si="7"/>
        <v>0</v>
      </c>
    </row>
    <row r="483" spans="2:43" ht="0" hidden="1" customHeight="1" x14ac:dyDescent="0.2">
      <c r="AE483" s="22"/>
      <c r="AF483" s="22"/>
      <c r="AG483" s="22"/>
      <c r="AL483" s="21"/>
      <c r="AM483" s="21"/>
      <c r="AN483" s="21"/>
      <c r="AO483" s="21"/>
      <c r="AP483" s="21"/>
      <c r="AQ483" s="13">
        <f t="shared" si="7"/>
        <v>0</v>
      </c>
    </row>
    <row r="484" spans="2:43" x14ac:dyDescent="0.2">
      <c r="B484" s="33">
        <v>153</v>
      </c>
      <c r="C484" s="24"/>
      <c r="D484" s="34" t="s">
        <v>618</v>
      </c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34" t="s">
        <v>619</v>
      </c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60">
        <v>0</v>
      </c>
      <c r="AF484" s="61"/>
      <c r="AG484" s="61"/>
      <c r="AH484" s="13">
        <v>30</v>
      </c>
      <c r="AI484" s="34" t="s">
        <v>392</v>
      </c>
      <c r="AJ484" s="24"/>
      <c r="AK484" s="24"/>
      <c r="AL484" s="42">
        <v>0</v>
      </c>
      <c r="AM484" s="43"/>
      <c r="AN484" s="43"/>
      <c r="AO484" s="43"/>
      <c r="AP484" s="43"/>
      <c r="AQ484" s="13">
        <f t="shared" si="7"/>
        <v>0</v>
      </c>
    </row>
    <row r="485" spans="2:43" ht="0" hidden="1" customHeight="1" x14ac:dyDescent="0.2">
      <c r="AE485" s="22"/>
      <c r="AF485" s="22"/>
      <c r="AG485" s="22"/>
      <c r="AL485" s="21"/>
      <c r="AM485" s="21"/>
      <c r="AN485" s="21"/>
      <c r="AO485" s="21"/>
      <c r="AP485" s="21"/>
      <c r="AQ485" s="13">
        <f t="shared" si="7"/>
        <v>0</v>
      </c>
    </row>
    <row r="486" spans="2:43" x14ac:dyDescent="0.2">
      <c r="B486" s="33">
        <v>154</v>
      </c>
      <c r="C486" s="24"/>
      <c r="D486" s="34" t="s">
        <v>620</v>
      </c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62" t="s">
        <v>739</v>
      </c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60">
        <v>0</v>
      </c>
      <c r="AF486" s="61"/>
      <c r="AG486" s="61"/>
      <c r="AH486" s="13">
        <v>16</v>
      </c>
      <c r="AI486" s="34" t="s">
        <v>392</v>
      </c>
      <c r="AJ486" s="24"/>
      <c r="AK486" s="24"/>
      <c r="AL486" s="42">
        <v>0</v>
      </c>
      <c r="AM486" s="43"/>
      <c r="AN486" s="43"/>
      <c r="AO486" s="43"/>
      <c r="AP486" s="43"/>
      <c r="AQ486" s="13">
        <f t="shared" si="7"/>
        <v>0</v>
      </c>
    </row>
    <row r="487" spans="2:43" ht="0" hidden="1" customHeight="1" x14ac:dyDescent="0.2">
      <c r="AE487" s="22"/>
      <c r="AF487" s="22"/>
      <c r="AG487" s="22"/>
      <c r="AL487" s="21"/>
      <c r="AM487" s="21"/>
      <c r="AN487" s="21"/>
      <c r="AO487" s="21"/>
      <c r="AP487" s="21"/>
      <c r="AQ487" s="13">
        <f t="shared" si="7"/>
        <v>0</v>
      </c>
    </row>
    <row r="488" spans="2:43" x14ac:dyDescent="0.2">
      <c r="B488" s="33">
        <v>155</v>
      </c>
      <c r="C488" s="24"/>
      <c r="D488" s="34" t="s">
        <v>621</v>
      </c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34" t="s">
        <v>622</v>
      </c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60">
        <v>0</v>
      </c>
      <c r="AF488" s="61"/>
      <c r="AG488" s="61"/>
      <c r="AH488" s="13">
        <v>3</v>
      </c>
      <c r="AI488" s="34" t="s">
        <v>334</v>
      </c>
      <c r="AJ488" s="24"/>
      <c r="AK488" s="24"/>
      <c r="AL488" s="42">
        <v>0</v>
      </c>
      <c r="AM488" s="43"/>
      <c r="AN488" s="43"/>
      <c r="AO488" s="43"/>
      <c r="AP488" s="43"/>
      <c r="AQ488" s="13">
        <f t="shared" si="7"/>
        <v>0</v>
      </c>
    </row>
    <row r="489" spans="2:43" x14ac:dyDescent="0.2">
      <c r="B489" s="33">
        <v>156</v>
      </c>
      <c r="C489" s="24"/>
      <c r="D489" s="34" t="s">
        <v>623</v>
      </c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34" t="s">
        <v>624</v>
      </c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60">
        <v>0</v>
      </c>
      <c r="AF489" s="61"/>
      <c r="AG489" s="61"/>
      <c r="AH489" s="13">
        <v>60</v>
      </c>
      <c r="AI489" s="34" t="s">
        <v>392</v>
      </c>
      <c r="AJ489" s="24"/>
      <c r="AK489" s="24"/>
      <c r="AL489" s="42">
        <v>0</v>
      </c>
      <c r="AM489" s="43"/>
      <c r="AN489" s="43"/>
      <c r="AO489" s="43"/>
      <c r="AP489" s="43"/>
      <c r="AQ489" s="13">
        <f t="shared" si="7"/>
        <v>0</v>
      </c>
    </row>
    <row r="490" spans="2:43" ht="0" hidden="1" customHeight="1" x14ac:dyDescent="0.2">
      <c r="AE490" s="22"/>
      <c r="AF490" s="22"/>
      <c r="AG490" s="22"/>
      <c r="AL490" s="21"/>
      <c r="AM490" s="21"/>
      <c r="AN490" s="21"/>
      <c r="AO490" s="21"/>
      <c r="AP490" s="21"/>
      <c r="AQ490" s="13">
        <f t="shared" si="7"/>
        <v>0</v>
      </c>
    </row>
    <row r="491" spans="2:43" x14ac:dyDescent="0.2">
      <c r="B491" s="33">
        <v>157</v>
      </c>
      <c r="C491" s="24"/>
      <c r="D491" s="34" t="s">
        <v>625</v>
      </c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34" t="s">
        <v>626</v>
      </c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60">
        <v>0</v>
      </c>
      <c r="AF491" s="61"/>
      <c r="AG491" s="61"/>
      <c r="AH491" s="13">
        <v>16</v>
      </c>
      <c r="AI491" s="34" t="s">
        <v>334</v>
      </c>
      <c r="AJ491" s="24"/>
      <c r="AK491" s="24"/>
      <c r="AL491" s="42">
        <v>0</v>
      </c>
      <c r="AM491" s="43"/>
      <c r="AN491" s="43"/>
      <c r="AO491" s="43"/>
      <c r="AP491" s="43"/>
      <c r="AQ491" s="13">
        <f t="shared" si="7"/>
        <v>0</v>
      </c>
    </row>
    <row r="492" spans="2:43" ht="0" hidden="1" customHeight="1" x14ac:dyDescent="0.2">
      <c r="AE492" s="22"/>
      <c r="AF492" s="22"/>
      <c r="AG492" s="22"/>
      <c r="AL492" s="21"/>
      <c r="AM492" s="21"/>
      <c r="AN492" s="21"/>
      <c r="AO492" s="21"/>
      <c r="AP492" s="21"/>
      <c r="AQ492" s="13">
        <f t="shared" si="7"/>
        <v>0</v>
      </c>
    </row>
    <row r="493" spans="2:43" x14ac:dyDescent="0.2">
      <c r="B493" s="33">
        <v>158</v>
      </c>
      <c r="C493" s="24"/>
      <c r="D493" s="34" t="s">
        <v>627</v>
      </c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34" t="s">
        <v>628</v>
      </c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60">
        <v>0</v>
      </c>
      <c r="AF493" s="61"/>
      <c r="AG493" s="61"/>
      <c r="AH493" s="13">
        <v>135</v>
      </c>
      <c r="AI493" s="34" t="s">
        <v>334</v>
      </c>
      <c r="AJ493" s="24"/>
      <c r="AK493" s="24"/>
      <c r="AL493" s="42">
        <v>0</v>
      </c>
      <c r="AM493" s="43"/>
      <c r="AN493" s="43"/>
      <c r="AO493" s="43"/>
      <c r="AP493" s="43"/>
      <c r="AQ493" s="13">
        <f t="shared" si="7"/>
        <v>0</v>
      </c>
    </row>
    <row r="494" spans="2:43" ht="0" hidden="1" customHeight="1" x14ac:dyDescent="0.2">
      <c r="AE494" s="22"/>
      <c r="AF494" s="22"/>
      <c r="AG494" s="22"/>
      <c r="AL494" s="21"/>
      <c r="AM494" s="21"/>
      <c r="AN494" s="21"/>
      <c r="AO494" s="21"/>
      <c r="AP494" s="21"/>
      <c r="AQ494" s="13">
        <f t="shared" si="7"/>
        <v>0</v>
      </c>
    </row>
    <row r="495" spans="2:43" x14ac:dyDescent="0.2">
      <c r="B495" s="33">
        <v>159</v>
      </c>
      <c r="C495" s="24"/>
      <c r="D495" s="34" t="s">
        <v>629</v>
      </c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34" t="s">
        <v>630</v>
      </c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60">
        <v>0</v>
      </c>
      <c r="AF495" s="61"/>
      <c r="AG495" s="61"/>
      <c r="AH495" s="13">
        <v>520</v>
      </c>
      <c r="AI495" s="34" t="s">
        <v>392</v>
      </c>
      <c r="AJ495" s="24"/>
      <c r="AK495" s="24"/>
      <c r="AL495" s="42">
        <v>0</v>
      </c>
      <c r="AM495" s="43"/>
      <c r="AN495" s="43"/>
      <c r="AO495" s="43"/>
      <c r="AP495" s="43"/>
      <c r="AQ495" s="13">
        <f t="shared" si="7"/>
        <v>0</v>
      </c>
    </row>
    <row r="496" spans="2:43" x14ac:dyDescent="0.2">
      <c r="B496" s="33">
        <v>160</v>
      </c>
      <c r="C496" s="24"/>
      <c r="D496" s="34" t="s">
        <v>631</v>
      </c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34" t="s">
        <v>632</v>
      </c>
      <c r="Q496" s="24"/>
      <c r="R496" s="24"/>
      <c r="S496" s="24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D496" s="24"/>
      <c r="AE496" s="60">
        <v>0</v>
      </c>
      <c r="AF496" s="61"/>
      <c r="AG496" s="61"/>
      <c r="AH496" s="13">
        <v>60</v>
      </c>
      <c r="AI496" s="34" t="s">
        <v>392</v>
      </c>
      <c r="AJ496" s="24"/>
      <c r="AK496" s="24"/>
      <c r="AL496" s="42">
        <v>0</v>
      </c>
      <c r="AM496" s="43"/>
      <c r="AN496" s="43"/>
      <c r="AO496" s="43"/>
      <c r="AP496" s="43"/>
      <c r="AQ496" s="13">
        <f t="shared" si="7"/>
        <v>0</v>
      </c>
    </row>
    <row r="497" spans="2:43" ht="0" hidden="1" customHeight="1" x14ac:dyDescent="0.2">
      <c r="AE497" s="22"/>
      <c r="AF497" s="22"/>
      <c r="AG497" s="22"/>
      <c r="AL497" s="21"/>
      <c r="AM497" s="21"/>
      <c r="AN497" s="21"/>
      <c r="AO497" s="21"/>
      <c r="AP497" s="21"/>
      <c r="AQ497" s="13">
        <f t="shared" si="7"/>
        <v>0</v>
      </c>
    </row>
    <row r="498" spans="2:43" x14ac:dyDescent="0.2">
      <c r="B498" s="33">
        <v>161</v>
      </c>
      <c r="C498" s="24"/>
      <c r="D498" s="34" t="s">
        <v>633</v>
      </c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34" t="s">
        <v>634</v>
      </c>
      <c r="Q498" s="24"/>
      <c r="R498" s="24"/>
      <c r="S498" s="24"/>
      <c r="T498" s="24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60">
        <v>0</v>
      </c>
      <c r="AF498" s="61"/>
      <c r="AG498" s="61"/>
      <c r="AH498" s="13">
        <v>50</v>
      </c>
      <c r="AI498" s="34" t="s">
        <v>334</v>
      </c>
      <c r="AJ498" s="24"/>
      <c r="AK498" s="24"/>
      <c r="AL498" s="42">
        <v>0</v>
      </c>
      <c r="AM498" s="43"/>
      <c r="AN498" s="43"/>
      <c r="AO498" s="43"/>
      <c r="AP498" s="43"/>
      <c r="AQ498" s="13">
        <f t="shared" si="7"/>
        <v>0</v>
      </c>
    </row>
    <row r="499" spans="2:43" ht="0" hidden="1" customHeight="1" x14ac:dyDescent="0.2">
      <c r="AE499" s="22"/>
      <c r="AF499" s="22"/>
      <c r="AG499" s="22"/>
      <c r="AL499" s="21"/>
      <c r="AM499" s="21"/>
      <c r="AN499" s="21"/>
      <c r="AO499" s="21"/>
      <c r="AP499" s="21"/>
      <c r="AQ499" s="13">
        <f t="shared" si="7"/>
        <v>0</v>
      </c>
    </row>
    <row r="500" spans="2:43" x14ac:dyDescent="0.2">
      <c r="B500" s="33">
        <v>162</v>
      </c>
      <c r="C500" s="24"/>
      <c r="D500" s="34" t="s">
        <v>635</v>
      </c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34" t="s">
        <v>636</v>
      </c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60">
        <v>0</v>
      </c>
      <c r="AF500" s="61"/>
      <c r="AG500" s="61"/>
      <c r="AH500" s="13">
        <v>1</v>
      </c>
      <c r="AI500" s="34" t="s">
        <v>334</v>
      </c>
      <c r="AJ500" s="24"/>
      <c r="AK500" s="24"/>
      <c r="AL500" s="42">
        <v>0</v>
      </c>
      <c r="AM500" s="43"/>
      <c r="AN500" s="43"/>
      <c r="AO500" s="43"/>
      <c r="AP500" s="43"/>
      <c r="AQ500" s="13">
        <f t="shared" si="7"/>
        <v>0</v>
      </c>
    </row>
    <row r="501" spans="2:43" ht="0" hidden="1" customHeight="1" x14ac:dyDescent="0.2">
      <c r="AE501" s="22"/>
      <c r="AF501" s="22"/>
      <c r="AG501" s="22"/>
      <c r="AL501" s="21"/>
      <c r="AM501" s="21"/>
      <c r="AN501" s="21"/>
      <c r="AO501" s="21"/>
      <c r="AP501" s="21"/>
      <c r="AQ501" s="13">
        <f t="shared" si="7"/>
        <v>0</v>
      </c>
    </row>
    <row r="502" spans="2:43" x14ac:dyDescent="0.2">
      <c r="B502" s="33">
        <v>163</v>
      </c>
      <c r="C502" s="24"/>
      <c r="D502" s="34" t="s">
        <v>637</v>
      </c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34" t="s">
        <v>638</v>
      </c>
      <c r="Q502" s="24"/>
      <c r="R502" s="24"/>
      <c r="S502" s="24"/>
      <c r="T502" s="24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60">
        <v>0</v>
      </c>
      <c r="AF502" s="61"/>
      <c r="AG502" s="61"/>
      <c r="AH502" s="13">
        <v>1</v>
      </c>
      <c r="AI502" s="34" t="s">
        <v>334</v>
      </c>
      <c r="AJ502" s="24"/>
      <c r="AK502" s="24"/>
      <c r="AL502" s="42">
        <v>0</v>
      </c>
      <c r="AM502" s="43"/>
      <c r="AN502" s="43"/>
      <c r="AO502" s="43"/>
      <c r="AP502" s="43"/>
      <c r="AQ502" s="13">
        <f t="shared" si="7"/>
        <v>0</v>
      </c>
    </row>
    <row r="503" spans="2:43" ht="0" hidden="1" customHeight="1" x14ac:dyDescent="0.2">
      <c r="AE503" s="22"/>
      <c r="AF503" s="22"/>
      <c r="AG503" s="22"/>
      <c r="AL503" s="21"/>
      <c r="AM503" s="21"/>
      <c r="AN503" s="21"/>
      <c r="AO503" s="21"/>
      <c r="AP503" s="21"/>
      <c r="AQ503" s="13">
        <f t="shared" si="7"/>
        <v>0</v>
      </c>
    </row>
    <row r="504" spans="2:43" x14ac:dyDescent="0.2">
      <c r="B504" s="33">
        <v>164</v>
      </c>
      <c r="C504" s="24"/>
      <c r="D504" s="34" t="s">
        <v>639</v>
      </c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34" t="s">
        <v>640</v>
      </c>
      <c r="Q504" s="24"/>
      <c r="R504" s="24"/>
      <c r="S504" s="24"/>
      <c r="T504" s="24"/>
      <c r="U504" s="24"/>
      <c r="V504" s="24"/>
      <c r="W504" s="24"/>
      <c r="X504" s="24"/>
      <c r="Y504" s="24"/>
      <c r="Z504" s="24"/>
      <c r="AA504" s="24"/>
      <c r="AB504" s="24"/>
      <c r="AC504" s="24"/>
      <c r="AD504" s="24"/>
      <c r="AE504" s="60">
        <v>0</v>
      </c>
      <c r="AF504" s="61"/>
      <c r="AG504" s="61"/>
      <c r="AH504" s="13">
        <v>1</v>
      </c>
      <c r="AI504" s="34" t="s">
        <v>334</v>
      </c>
      <c r="AJ504" s="24"/>
      <c r="AK504" s="24"/>
      <c r="AL504" s="42">
        <v>0</v>
      </c>
      <c r="AM504" s="43"/>
      <c r="AN504" s="43"/>
      <c r="AO504" s="43"/>
      <c r="AP504" s="43"/>
      <c r="AQ504" s="13">
        <f t="shared" si="7"/>
        <v>0</v>
      </c>
    </row>
    <row r="505" spans="2:43" x14ac:dyDescent="0.2">
      <c r="B505" s="33">
        <v>165</v>
      </c>
      <c r="C505" s="24"/>
      <c r="D505" s="34" t="s">
        <v>641</v>
      </c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34" t="s">
        <v>642</v>
      </c>
      <c r="Q505" s="24"/>
      <c r="R505" s="24"/>
      <c r="S505" s="24"/>
      <c r="T505" s="24"/>
      <c r="U505" s="24"/>
      <c r="V505" s="24"/>
      <c r="W505" s="24"/>
      <c r="X505" s="24"/>
      <c r="Y505" s="24"/>
      <c r="Z505" s="24"/>
      <c r="AA505" s="24"/>
      <c r="AB505" s="24"/>
      <c r="AC505" s="24"/>
      <c r="AD505" s="24"/>
      <c r="AE505" s="60">
        <v>0</v>
      </c>
      <c r="AF505" s="61"/>
      <c r="AG505" s="61"/>
      <c r="AH505" s="13">
        <v>11</v>
      </c>
      <c r="AI505" s="34" t="s">
        <v>334</v>
      </c>
      <c r="AJ505" s="24"/>
      <c r="AK505" s="24"/>
      <c r="AL505" s="42">
        <v>0</v>
      </c>
      <c r="AM505" s="43"/>
      <c r="AN505" s="43"/>
      <c r="AO505" s="43"/>
      <c r="AP505" s="43"/>
      <c r="AQ505" s="13">
        <f t="shared" si="7"/>
        <v>0</v>
      </c>
    </row>
    <row r="506" spans="2:43" ht="0" hidden="1" customHeight="1" x14ac:dyDescent="0.2">
      <c r="AE506" s="22"/>
      <c r="AF506" s="22"/>
      <c r="AG506" s="22"/>
      <c r="AL506" s="21"/>
      <c r="AM506" s="21"/>
      <c r="AN506" s="21"/>
      <c r="AO506" s="21"/>
      <c r="AP506" s="21"/>
      <c r="AQ506" s="13">
        <f t="shared" si="7"/>
        <v>0</v>
      </c>
    </row>
    <row r="507" spans="2:43" x14ac:dyDescent="0.2">
      <c r="B507" s="33">
        <v>166</v>
      </c>
      <c r="C507" s="24"/>
      <c r="D507" s="34" t="s">
        <v>643</v>
      </c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34" t="s">
        <v>644</v>
      </c>
      <c r="Q507" s="24"/>
      <c r="R507" s="24"/>
      <c r="S507" s="24"/>
      <c r="T507" s="24"/>
      <c r="U507" s="24"/>
      <c r="V507" s="24"/>
      <c r="W507" s="24"/>
      <c r="X507" s="24"/>
      <c r="Y507" s="24"/>
      <c r="Z507" s="24"/>
      <c r="AA507" s="24"/>
      <c r="AB507" s="24"/>
      <c r="AC507" s="24"/>
      <c r="AD507" s="24"/>
      <c r="AE507" s="60">
        <v>0</v>
      </c>
      <c r="AF507" s="61"/>
      <c r="AG507" s="61"/>
      <c r="AH507" s="13">
        <v>1</v>
      </c>
      <c r="AI507" s="34" t="s">
        <v>75</v>
      </c>
      <c r="AJ507" s="24"/>
      <c r="AK507" s="24"/>
      <c r="AL507" s="42">
        <v>0</v>
      </c>
      <c r="AM507" s="43"/>
      <c r="AN507" s="43"/>
      <c r="AO507" s="43"/>
      <c r="AP507" s="43"/>
      <c r="AQ507" s="13">
        <f t="shared" si="7"/>
        <v>0</v>
      </c>
    </row>
    <row r="508" spans="2:43" ht="0" hidden="1" customHeight="1" x14ac:dyDescent="0.2">
      <c r="AE508" s="22"/>
      <c r="AF508" s="22"/>
      <c r="AG508" s="22"/>
      <c r="AL508" s="21"/>
      <c r="AM508" s="21"/>
      <c r="AN508" s="21"/>
      <c r="AO508" s="21"/>
      <c r="AP508" s="21"/>
      <c r="AQ508" s="13">
        <f t="shared" si="7"/>
        <v>0</v>
      </c>
    </row>
    <row r="509" spans="2:43" x14ac:dyDescent="0.2">
      <c r="B509" s="33">
        <v>167</v>
      </c>
      <c r="C509" s="24"/>
      <c r="D509" s="34" t="s">
        <v>645</v>
      </c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34" t="s">
        <v>646</v>
      </c>
      <c r="Q509" s="24"/>
      <c r="R509" s="24"/>
      <c r="S509" s="24"/>
      <c r="T509" s="24"/>
      <c r="U509" s="24"/>
      <c r="V509" s="24"/>
      <c r="W509" s="24"/>
      <c r="X509" s="24"/>
      <c r="Y509" s="24"/>
      <c r="Z509" s="24"/>
      <c r="AA509" s="24"/>
      <c r="AB509" s="24"/>
      <c r="AC509" s="24"/>
      <c r="AD509" s="24"/>
      <c r="AE509" s="60">
        <v>0</v>
      </c>
      <c r="AF509" s="61"/>
      <c r="AG509" s="61"/>
      <c r="AH509" s="13">
        <v>1</v>
      </c>
      <c r="AI509" s="34" t="s">
        <v>75</v>
      </c>
      <c r="AJ509" s="24"/>
      <c r="AK509" s="24"/>
      <c r="AL509" s="42">
        <v>0</v>
      </c>
      <c r="AM509" s="43"/>
      <c r="AN509" s="43"/>
      <c r="AO509" s="43"/>
      <c r="AP509" s="43"/>
      <c r="AQ509" s="13">
        <f t="shared" si="7"/>
        <v>0</v>
      </c>
    </row>
    <row r="510" spans="2:43" ht="0" hidden="1" customHeight="1" x14ac:dyDescent="0.2">
      <c r="AE510" s="22"/>
      <c r="AF510" s="22"/>
      <c r="AG510" s="22"/>
      <c r="AL510" s="21"/>
      <c r="AM510" s="21"/>
      <c r="AN510" s="21"/>
      <c r="AO510" s="21"/>
      <c r="AP510" s="21"/>
      <c r="AQ510" s="13">
        <f t="shared" si="7"/>
        <v>0</v>
      </c>
    </row>
    <row r="511" spans="2:43" x14ac:dyDescent="0.2">
      <c r="B511" s="33">
        <v>168</v>
      </c>
      <c r="C511" s="24"/>
      <c r="D511" s="34" t="s">
        <v>647</v>
      </c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34" t="s">
        <v>648</v>
      </c>
      <c r="Q511" s="24"/>
      <c r="R511" s="24"/>
      <c r="S511" s="24"/>
      <c r="T511" s="24"/>
      <c r="U511" s="24"/>
      <c r="V511" s="24"/>
      <c r="W511" s="24"/>
      <c r="X511" s="24"/>
      <c r="Y511" s="24"/>
      <c r="Z511" s="24"/>
      <c r="AA511" s="24"/>
      <c r="AB511" s="24"/>
      <c r="AC511" s="24"/>
      <c r="AD511" s="24"/>
      <c r="AE511" s="60">
        <v>0</v>
      </c>
      <c r="AF511" s="61"/>
      <c r="AG511" s="61"/>
      <c r="AH511" s="13">
        <v>1</v>
      </c>
      <c r="AI511" s="34" t="s">
        <v>75</v>
      </c>
      <c r="AJ511" s="24"/>
      <c r="AK511" s="24"/>
      <c r="AL511" s="42">
        <v>0</v>
      </c>
      <c r="AM511" s="43"/>
      <c r="AN511" s="43"/>
      <c r="AO511" s="43"/>
      <c r="AP511" s="43"/>
      <c r="AQ511" s="13">
        <f t="shared" si="7"/>
        <v>0</v>
      </c>
    </row>
    <row r="512" spans="2:43" x14ac:dyDescent="0.2">
      <c r="B512" s="33">
        <v>169</v>
      </c>
      <c r="C512" s="24"/>
      <c r="D512" s="34" t="s">
        <v>649</v>
      </c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34" t="s">
        <v>650</v>
      </c>
      <c r="Q512" s="24"/>
      <c r="R512" s="24"/>
      <c r="S512" s="24"/>
      <c r="T512" s="24"/>
      <c r="U512" s="24"/>
      <c r="V512" s="24"/>
      <c r="W512" s="24"/>
      <c r="X512" s="24"/>
      <c r="Y512" s="24"/>
      <c r="Z512" s="24"/>
      <c r="AA512" s="24"/>
      <c r="AB512" s="24"/>
      <c r="AC512" s="24"/>
      <c r="AD512" s="24"/>
      <c r="AE512" s="60">
        <v>0</v>
      </c>
      <c r="AF512" s="61"/>
      <c r="AG512" s="61"/>
      <c r="AH512" s="13">
        <v>2</v>
      </c>
      <c r="AI512" s="34" t="s">
        <v>75</v>
      </c>
      <c r="AJ512" s="24"/>
      <c r="AK512" s="24"/>
      <c r="AL512" s="42">
        <v>0</v>
      </c>
      <c r="AM512" s="43"/>
      <c r="AN512" s="43"/>
      <c r="AO512" s="43"/>
      <c r="AP512" s="43"/>
      <c r="AQ512" s="13">
        <f t="shared" si="7"/>
        <v>0</v>
      </c>
    </row>
    <row r="513" spans="2:43" ht="0" hidden="1" customHeight="1" x14ac:dyDescent="0.2">
      <c r="AE513" s="22"/>
      <c r="AF513" s="22"/>
      <c r="AG513" s="22"/>
      <c r="AL513" s="21"/>
      <c r="AM513" s="21"/>
      <c r="AN513" s="21"/>
      <c r="AO513" s="21"/>
      <c r="AP513" s="21"/>
      <c r="AQ513" s="13">
        <f t="shared" si="7"/>
        <v>0</v>
      </c>
    </row>
    <row r="514" spans="2:43" ht="45" customHeight="1" x14ac:dyDescent="0.2">
      <c r="B514" s="33">
        <v>170</v>
      </c>
      <c r="C514" s="24"/>
      <c r="D514" s="34" t="s">
        <v>651</v>
      </c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34" t="s">
        <v>652</v>
      </c>
      <c r="Q514" s="24"/>
      <c r="R514" s="24"/>
      <c r="S514" s="24"/>
      <c r="T514" s="24"/>
      <c r="U514" s="24"/>
      <c r="V514" s="24"/>
      <c r="W514" s="24"/>
      <c r="X514" s="24"/>
      <c r="Y514" s="24"/>
      <c r="Z514" s="24"/>
      <c r="AA514" s="24"/>
      <c r="AB514" s="24"/>
      <c r="AC514" s="24"/>
      <c r="AD514" s="24"/>
      <c r="AE514" s="60">
        <v>0</v>
      </c>
      <c r="AF514" s="61"/>
      <c r="AG514" s="61"/>
      <c r="AH514" s="13">
        <v>2</v>
      </c>
      <c r="AI514" s="34" t="s">
        <v>334</v>
      </c>
      <c r="AJ514" s="24"/>
      <c r="AK514" s="24"/>
      <c r="AL514" s="42">
        <v>0</v>
      </c>
      <c r="AM514" s="43"/>
      <c r="AN514" s="43"/>
      <c r="AO514" s="43"/>
      <c r="AP514" s="43"/>
      <c r="AQ514" s="13">
        <f t="shared" si="7"/>
        <v>0</v>
      </c>
    </row>
    <row r="515" spans="2:43" ht="0" hidden="1" customHeight="1" x14ac:dyDescent="0.2">
      <c r="AE515" s="22"/>
      <c r="AF515" s="22"/>
      <c r="AG515" s="22"/>
      <c r="AL515" s="21"/>
      <c r="AM515" s="21"/>
      <c r="AN515" s="21"/>
      <c r="AO515" s="21"/>
      <c r="AP515" s="21"/>
      <c r="AQ515" s="13">
        <f t="shared" si="7"/>
        <v>0</v>
      </c>
    </row>
    <row r="516" spans="2:43" x14ac:dyDescent="0.2">
      <c r="B516" s="33">
        <v>171</v>
      </c>
      <c r="C516" s="24"/>
      <c r="D516" s="34" t="s">
        <v>653</v>
      </c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34" t="s">
        <v>654</v>
      </c>
      <c r="Q516" s="24"/>
      <c r="R516" s="24"/>
      <c r="S516" s="24"/>
      <c r="T516" s="24"/>
      <c r="U516" s="24"/>
      <c r="V516" s="24"/>
      <c r="W516" s="24"/>
      <c r="X516" s="24"/>
      <c r="Y516" s="24"/>
      <c r="Z516" s="24"/>
      <c r="AA516" s="24"/>
      <c r="AB516" s="24"/>
      <c r="AC516" s="24"/>
      <c r="AD516" s="24"/>
      <c r="AE516" s="60">
        <v>0</v>
      </c>
      <c r="AF516" s="61"/>
      <c r="AG516" s="61"/>
      <c r="AH516" s="13">
        <v>1</v>
      </c>
      <c r="AI516" s="34" t="s">
        <v>75</v>
      </c>
      <c r="AJ516" s="24"/>
      <c r="AK516" s="24"/>
      <c r="AL516" s="42">
        <v>0</v>
      </c>
      <c r="AM516" s="43"/>
      <c r="AN516" s="43"/>
      <c r="AO516" s="43"/>
      <c r="AP516" s="43"/>
      <c r="AQ516" s="13">
        <f t="shared" si="7"/>
        <v>0</v>
      </c>
    </row>
    <row r="517" spans="2:43" ht="0" hidden="1" customHeight="1" x14ac:dyDescent="0.2">
      <c r="AE517" s="22"/>
      <c r="AF517" s="22"/>
      <c r="AG517" s="22"/>
      <c r="AL517" s="21"/>
      <c r="AM517" s="21"/>
      <c r="AN517" s="21"/>
      <c r="AO517" s="21"/>
      <c r="AP517" s="21"/>
      <c r="AQ517" s="13">
        <f t="shared" si="7"/>
        <v>0</v>
      </c>
    </row>
    <row r="518" spans="2:43" x14ac:dyDescent="0.2">
      <c r="B518" s="33">
        <v>172</v>
      </c>
      <c r="C518" s="24"/>
      <c r="D518" s="34" t="s">
        <v>655</v>
      </c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34" t="s">
        <v>656</v>
      </c>
      <c r="Q518" s="24"/>
      <c r="R518" s="24"/>
      <c r="S518" s="24"/>
      <c r="T518" s="24"/>
      <c r="U518" s="24"/>
      <c r="V518" s="24"/>
      <c r="W518" s="24"/>
      <c r="X518" s="24"/>
      <c r="Y518" s="24"/>
      <c r="Z518" s="24"/>
      <c r="AA518" s="24"/>
      <c r="AB518" s="24"/>
      <c r="AC518" s="24"/>
      <c r="AD518" s="24"/>
      <c r="AE518" s="60">
        <v>0</v>
      </c>
      <c r="AF518" s="61"/>
      <c r="AG518" s="61"/>
      <c r="AH518" s="13">
        <v>1</v>
      </c>
      <c r="AI518" s="34" t="s">
        <v>75</v>
      </c>
      <c r="AJ518" s="24"/>
      <c r="AK518" s="24"/>
      <c r="AL518" s="42">
        <v>0</v>
      </c>
      <c r="AM518" s="43"/>
      <c r="AN518" s="43"/>
      <c r="AO518" s="43"/>
      <c r="AP518" s="43"/>
      <c r="AQ518" s="13">
        <f t="shared" si="7"/>
        <v>0</v>
      </c>
    </row>
    <row r="519" spans="2:43" x14ac:dyDescent="0.2">
      <c r="B519" s="33">
        <v>173</v>
      </c>
      <c r="C519" s="24"/>
      <c r="D519" s="34" t="s">
        <v>657</v>
      </c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34" t="s">
        <v>658</v>
      </c>
      <c r="Q519" s="24"/>
      <c r="R519" s="24"/>
      <c r="S519" s="24"/>
      <c r="T519" s="24"/>
      <c r="U519" s="24"/>
      <c r="V519" s="24"/>
      <c r="W519" s="24"/>
      <c r="X519" s="24"/>
      <c r="Y519" s="24"/>
      <c r="Z519" s="24"/>
      <c r="AA519" s="24"/>
      <c r="AB519" s="24"/>
      <c r="AC519" s="24"/>
      <c r="AD519" s="24"/>
      <c r="AE519" s="60">
        <v>0</v>
      </c>
      <c r="AF519" s="61"/>
      <c r="AG519" s="61"/>
      <c r="AH519" s="13">
        <v>0.4</v>
      </c>
      <c r="AI519" s="34" t="s">
        <v>75</v>
      </c>
      <c r="AJ519" s="24"/>
      <c r="AK519" s="24"/>
      <c r="AL519" s="42">
        <v>0</v>
      </c>
      <c r="AM519" s="43"/>
      <c r="AN519" s="43"/>
      <c r="AO519" s="43"/>
      <c r="AP519" s="43"/>
      <c r="AQ519" s="13">
        <f t="shared" si="7"/>
        <v>0</v>
      </c>
    </row>
    <row r="520" spans="2:43" ht="0" hidden="1" customHeight="1" x14ac:dyDescent="0.2">
      <c r="AE520" s="22"/>
      <c r="AF520" s="22"/>
      <c r="AG520" s="22"/>
      <c r="AL520" s="21"/>
      <c r="AM520" s="21"/>
      <c r="AN520" s="21"/>
      <c r="AO520" s="21"/>
      <c r="AP520" s="21"/>
      <c r="AQ520" s="13">
        <f t="shared" si="7"/>
        <v>0</v>
      </c>
    </row>
    <row r="521" spans="2:43" x14ac:dyDescent="0.2">
      <c r="B521" s="33">
        <v>174</v>
      </c>
      <c r="C521" s="24"/>
      <c r="D521" s="34" t="s">
        <v>659</v>
      </c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34" t="s">
        <v>660</v>
      </c>
      <c r="Q521" s="24"/>
      <c r="R521" s="24"/>
      <c r="S521" s="24"/>
      <c r="T521" s="24"/>
      <c r="U521" s="24"/>
      <c r="V521" s="24"/>
      <c r="W521" s="24"/>
      <c r="X521" s="24"/>
      <c r="Y521" s="24"/>
      <c r="Z521" s="24"/>
      <c r="AA521" s="24"/>
      <c r="AB521" s="24"/>
      <c r="AC521" s="24"/>
      <c r="AD521" s="24"/>
      <c r="AE521" s="60">
        <v>0</v>
      </c>
      <c r="AF521" s="61"/>
      <c r="AG521" s="61"/>
      <c r="AH521" s="13">
        <v>4</v>
      </c>
      <c r="AI521" s="34" t="s">
        <v>75</v>
      </c>
      <c r="AJ521" s="24"/>
      <c r="AK521" s="24"/>
      <c r="AL521" s="42">
        <v>0</v>
      </c>
      <c r="AM521" s="43"/>
      <c r="AN521" s="43"/>
      <c r="AO521" s="43"/>
      <c r="AP521" s="43"/>
      <c r="AQ521" s="13">
        <f t="shared" si="7"/>
        <v>0</v>
      </c>
    </row>
    <row r="522" spans="2:43" ht="0" hidden="1" customHeight="1" x14ac:dyDescent="0.2">
      <c r="AE522" s="22"/>
      <c r="AF522" s="22"/>
      <c r="AG522" s="22"/>
      <c r="AL522" s="21"/>
      <c r="AM522" s="21"/>
      <c r="AN522" s="21"/>
      <c r="AO522" s="21"/>
      <c r="AP522" s="21"/>
      <c r="AQ522" s="13">
        <f t="shared" si="7"/>
        <v>0</v>
      </c>
    </row>
    <row r="523" spans="2:43" x14ac:dyDescent="0.2">
      <c r="B523" s="33">
        <v>175</v>
      </c>
      <c r="C523" s="24"/>
      <c r="D523" s="34" t="s">
        <v>661</v>
      </c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34" t="s">
        <v>662</v>
      </c>
      <c r="Q523" s="24"/>
      <c r="R523" s="24"/>
      <c r="S523" s="24"/>
      <c r="T523" s="24"/>
      <c r="U523" s="24"/>
      <c r="V523" s="24"/>
      <c r="W523" s="24"/>
      <c r="X523" s="24"/>
      <c r="Y523" s="24"/>
      <c r="Z523" s="24"/>
      <c r="AA523" s="24"/>
      <c r="AB523" s="24"/>
      <c r="AC523" s="24"/>
      <c r="AD523" s="24"/>
      <c r="AE523" s="60">
        <v>0</v>
      </c>
      <c r="AF523" s="61"/>
      <c r="AG523" s="61"/>
      <c r="AH523" s="13">
        <v>1</v>
      </c>
      <c r="AI523" s="34" t="s">
        <v>75</v>
      </c>
      <c r="AJ523" s="24"/>
      <c r="AK523" s="24"/>
      <c r="AL523" s="42">
        <v>0</v>
      </c>
      <c r="AM523" s="43"/>
      <c r="AN523" s="43"/>
      <c r="AO523" s="43"/>
      <c r="AP523" s="43"/>
      <c r="AQ523" s="13">
        <f t="shared" si="7"/>
        <v>0</v>
      </c>
    </row>
    <row r="524" spans="2:43" ht="0" hidden="1" customHeight="1" x14ac:dyDescent="0.2">
      <c r="AE524" s="22"/>
      <c r="AF524" s="22"/>
      <c r="AG524" s="22"/>
      <c r="AL524" s="21"/>
      <c r="AM524" s="21"/>
      <c r="AN524" s="21"/>
      <c r="AO524" s="21"/>
      <c r="AP524" s="21"/>
      <c r="AQ524" s="13">
        <f t="shared" si="7"/>
        <v>0</v>
      </c>
    </row>
    <row r="525" spans="2:43" ht="44.5" customHeight="1" x14ac:dyDescent="0.2">
      <c r="B525" s="33">
        <v>176</v>
      </c>
      <c r="C525" s="24"/>
      <c r="D525" s="34" t="s">
        <v>663</v>
      </c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34" t="s">
        <v>664</v>
      </c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60">
        <v>0</v>
      </c>
      <c r="AF525" s="61"/>
      <c r="AG525" s="61"/>
      <c r="AH525" s="13">
        <v>2</v>
      </c>
      <c r="AI525" s="34" t="s">
        <v>75</v>
      </c>
      <c r="AJ525" s="24"/>
      <c r="AK525" s="24"/>
      <c r="AL525" s="42">
        <v>0</v>
      </c>
      <c r="AM525" s="43"/>
      <c r="AN525" s="43"/>
      <c r="AO525" s="43"/>
      <c r="AP525" s="43"/>
      <c r="AQ525" s="13">
        <f t="shared" si="7"/>
        <v>0</v>
      </c>
    </row>
    <row r="526" spans="2:43" ht="0.5" hidden="1" customHeight="1" x14ac:dyDescent="0.2">
      <c r="AE526" s="22"/>
      <c r="AF526" s="22"/>
      <c r="AG526" s="22"/>
      <c r="AL526" s="21"/>
      <c r="AM526" s="21"/>
      <c r="AN526" s="21"/>
      <c r="AO526" s="21"/>
      <c r="AP526" s="21"/>
      <c r="AQ526" s="13">
        <f t="shared" si="7"/>
        <v>0</v>
      </c>
    </row>
    <row r="527" spans="2:43" x14ac:dyDescent="0.2">
      <c r="B527" s="33">
        <v>177</v>
      </c>
      <c r="C527" s="24"/>
      <c r="D527" s="34" t="s">
        <v>665</v>
      </c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34" t="s">
        <v>666</v>
      </c>
      <c r="Q527" s="24"/>
      <c r="R527" s="24"/>
      <c r="S527" s="24"/>
      <c r="T527" s="24"/>
      <c r="U527" s="24"/>
      <c r="V527" s="24"/>
      <c r="W527" s="24"/>
      <c r="X527" s="24"/>
      <c r="Y527" s="24"/>
      <c r="Z527" s="24"/>
      <c r="AA527" s="24"/>
      <c r="AB527" s="24"/>
      <c r="AC527" s="24"/>
      <c r="AD527" s="24"/>
      <c r="AE527" s="60">
        <v>0</v>
      </c>
      <c r="AF527" s="61"/>
      <c r="AG527" s="61"/>
      <c r="AH527" s="13">
        <v>20</v>
      </c>
      <c r="AI527" s="34" t="s">
        <v>75</v>
      </c>
      <c r="AJ527" s="24"/>
      <c r="AK527" s="24"/>
      <c r="AL527" s="42">
        <v>0</v>
      </c>
      <c r="AM527" s="43"/>
      <c r="AN527" s="43"/>
      <c r="AO527" s="43"/>
      <c r="AP527" s="43"/>
      <c r="AQ527" s="13">
        <f t="shared" si="7"/>
        <v>0</v>
      </c>
    </row>
    <row r="528" spans="2:43" x14ac:dyDescent="0.2">
      <c r="B528" s="33">
        <v>178</v>
      </c>
      <c r="C528" s="24"/>
      <c r="D528" s="34" t="s">
        <v>667</v>
      </c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34" t="s">
        <v>668</v>
      </c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60">
        <v>0</v>
      </c>
      <c r="AF528" s="61"/>
      <c r="AG528" s="61"/>
      <c r="AH528" s="13">
        <v>2</v>
      </c>
      <c r="AI528" s="34" t="s">
        <v>75</v>
      </c>
      <c r="AJ528" s="24"/>
      <c r="AK528" s="24"/>
      <c r="AL528" s="42">
        <v>0</v>
      </c>
      <c r="AM528" s="43"/>
      <c r="AN528" s="43"/>
      <c r="AO528" s="43"/>
      <c r="AP528" s="43"/>
      <c r="AQ528" s="13">
        <f t="shared" si="7"/>
        <v>0</v>
      </c>
    </row>
    <row r="529" spans="2:43" ht="0" hidden="1" customHeight="1" x14ac:dyDescent="0.2">
      <c r="AE529" s="22"/>
      <c r="AF529" s="22"/>
      <c r="AG529" s="22"/>
      <c r="AL529" s="21"/>
      <c r="AM529" s="21"/>
      <c r="AN529" s="21"/>
      <c r="AO529" s="21"/>
      <c r="AP529" s="21"/>
      <c r="AQ529" s="13">
        <f t="shared" si="7"/>
        <v>0</v>
      </c>
    </row>
    <row r="530" spans="2:43" x14ac:dyDescent="0.2">
      <c r="B530" s="33">
        <v>179</v>
      </c>
      <c r="C530" s="24"/>
      <c r="D530" s="34" t="s">
        <v>669</v>
      </c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34" t="s">
        <v>670</v>
      </c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60">
        <v>0</v>
      </c>
      <c r="AF530" s="61"/>
      <c r="AG530" s="61"/>
      <c r="AH530" s="13">
        <v>4</v>
      </c>
      <c r="AI530" s="34" t="s">
        <v>75</v>
      </c>
      <c r="AJ530" s="24"/>
      <c r="AK530" s="24"/>
      <c r="AL530" s="42">
        <v>0</v>
      </c>
      <c r="AM530" s="43"/>
      <c r="AN530" s="43"/>
      <c r="AO530" s="43"/>
      <c r="AP530" s="43"/>
      <c r="AQ530" s="13">
        <f t="shared" si="7"/>
        <v>0</v>
      </c>
    </row>
    <row r="531" spans="2:43" ht="0" hidden="1" customHeight="1" x14ac:dyDescent="0.2">
      <c r="AE531" s="22"/>
      <c r="AF531" s="22"/>
      <c r="AG531" s="22"/>
      <c r="AL531" s="21"/>
      <c r="AM531" s="21"/>
      <c r="AN531" s="21"/>
      <c r="AO531" s="21"/>
      <c r="AP531" s="21"/>
      <c r="AQ531" s="13">
        <f t="shared" si="7"/>
        <v>0</v>
      </c>
    </row>
    <row r="532" spans="2:43" ht="66.5" customHeight="1" x14ac:dyDescent="0.2">
      <c r="B532" s="33">
        <v>180</v>
      </c>
      <c r="C532" s="24"/>
      <c r="D532" s="34" t="s">
        <v>671</v>
      </c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34" t="s">
        <v>672</v>
      </c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60">
        <v>0</v>
      </c>
      <c r="AF532" s="61"/>
      <c r="AG532" s="61"/>
      <c r="AH532" s="13">
        <v>4</v>
      </c>
      <c r="AI532" s="34" t="s">
        <v>75</v>
      </c>
      <c r="AJ532" s="24"/>
      <c r="AK532" s="24"/>
      <c r="AL532" s="42">
        <v>0</v>
      </c>
      <c r="AM532" s="43"/>
      <c r="AN532" s="43"/>
      <c r="AO532" s="43"/>
      <c r="AP532" s="43"/>
      <c r="AQ532" s="13">
        <f t="shared" si="7"/>
        <v>0</v>
      </c>
    </row>
    <row r="533" spans="2:43" ht="0" hidden="1" customHeight="1" x14ac:dyDescent="0.2">
      <c r="AE533" s="22"/>
      <c r="AF533" s="22"/>
      <c r="AG533" s="22"/>
      <c r="AL533" s="21"/>
      <c r="AM533" s="21"/>
      <c r="AN533" s="21"/>
      <c r="AO533" s="21"/>
      <c r="AP533" s="21"/>
      <c r="AQ533" s="13">
        <f t="shared" si="7"/>
        <v>0</v>
      </c>
    </row>
    <row r="534" spans="2:43" x14ac:dyDescent="0.2">
      <c r="B534" s="33">
        <v>181</v>
      </c>
      <c r="C534" s="24"/>
      <c r="D534" s="34" t="s">
        <v>673</v>
      </c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34" t="s">
        <v>674</v>
      </c>
      <c r="Q534" s="24"/>
      <c r="R534" s="24"/>
      <c r="S534" s="24"/>
      <c r="T534" s="24"/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60">
        <v>0</v>
      </c>
      <c r="AF534" s="61"/>
      <c r="AG534" s="61"/>
      <c r="AH534" s="13">
        <v>1</v>
      </c>
      <c r="AI534" s="34" t="s">
        <v>334</v>
      </c>
      <c r="AJ534" s="24"/>
      <c r="AK534" s="24"/>
      <c r="AL534" s="42">
        <v>0</v>
      </c>
      <c r="AM534" s="43"/>
      <c r="AN534" s="43"/>
      <c r="AO534" s="43"/>
      <c r="AP534" s="43"/>
      <c r="AQ534" s="13">
        <f t="shared" si="7"/>
        <v>0</v>
      </c>
    </row>
    <row r="535" spans="2:43" ht="67" customHeight="1" x14ac:dyDescent="0.2">
      <c r="B535" s="33">
        <v>182</v>
      </c>
      <c r="C535" s="24"/>
      <c r="D535" s="34" t="s">
        <v>675</v>
      </c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34" t="s">
        <v>676</v>
      </c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60">
        <v>0</v>
      </c>
      <c r="AF535" s="61"/>
      <c r="AG535" s="61"/>
      <c r="AH535" s="13">
        <v>1</v>
      </c>
      <c r="AI535" s="34" t="s">
        <v>75</v>
      </c>
      <c r="AJ535" s="24"/>
      <c r="AK535" s="24"/>
      <c r="AL535" s="42">
        <v>0</v>
      </c>
      <c r="AM535" s="43"/>
      <c r="AN535" s="43"/>
      <c r="AO535" s="43"/>
      <c r="AP535" s="43"/>
      <c r="AQ535" s="13">
        <f t="shared" si="7"/>
        <v>0</v>
      </c>
    </row>
    <row r="536" spans="2:43" ht="0" hidden="1" customHeight="1" x14ac:dyDescent="0.2">
      <c r="AE536" s="22"/>
      <c r="AF536" s="22"/>
      <c r="AG536" s="22"/>
      <c r="AL536" s="21"/>
      <c r="AM536" s="21"/>
      <c r="AN536" s="21"/>
      <c r="AO536" s="21"/>
      <c r="AP536" s="21"/>
      <c r="AQ536" s="13">
        <f t="shared" ref="AQ536:AQ587" si="8">PRODUCT(AE536,AH536)</f>
        <v>0</v>
      </c>
    </row>
    <row r="537" spans="2:43" ht="54" customHeight="1" x14ac:dyDescent="0.2">
      <c r="B537" s="33">
        <v>183</v>
      </c>
      <c r="C537" s="24"/>
      <c r="D537" s="34" t="s">
        <v>677</v>
      </c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34" t="s">
        <v>678</v>
      </c>
      <c r="Q537" s="24"/>
      <c r="R537" s="24"/>
      <c r="S537" s="24"/>
      <c r="T537" s="24"/>
      <c r="U537" s="24"/>
      <c r="V537" s="24"/>
      <c r="W537" s="24"/>
      <c r="X537" s="24"/>
      <c r="Y537" s="24"/>
      <c r="Z537" s="24"/>
      <c r="AA537" s="24"/>
      <c r="AB537" s="24"/>
      <c r="AC537" s="24"/>
      <c r="AD537" s="24"/>
      <c r="AE537" s="60">
        <v>0</v>
      </c>
      <c r="AF537" s="61"/>
      <c r="AG537" s="61"/>
      <c r="AH537" s="13">
        <v>2</v>
      </c>
      <c r="AI537" s="34" t="s">
        <v>75</v>
      </c>
      <c r="AJ537" s="24"/>
      <c r="AK537" s="24"/>
      <c r="AL537" s="42">
        <v>0</v>
      </c>
      <c r="AM537" s="43"/>
      <c r="AN537" s="43"/>
      <c r="AO537" s="43"/>
      <c r="AP537" s="43"/>
      <c r="AQ537" s="13">
        <f t="shared" si="8"/>
        <v>0</v>
      </c>
    </row>
    <row r="538" spans="2:43" ht="0" hidden="1" customHeight="1" x14ac:dyDescent="0.2">
      <c r="AE538" s="22"/>
      <c r="AF538" s="22"/>
      <c r="AG538" s="22"/>
      <c r="AL538" s="21"/>
      <c r="AM538" s="21"/>
      <c r="AN538" s="21"/>
      <c r="AO538" s="21"/>
      <c r="AP538" s="21"/>
      <c r="AQ538" s="13">
        <f t="shared" si="8"/>
        <v>0</v>
      </c>
    </row>
    <row r="539" spans="2:43" ht="44" customHeight="1" x14ac:dyDescent="0.2">
      <c r="B539" s="33">
        <v>184</v>
      </c>
      <c r="C539" s="24"/>
      <c r="D539" s="34" t="s">
        <v>679</v>
      </c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34" t="s">
        <v>680</v>
      </c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60">
        <v>0</v>
      </c>
      <c r="AF539" s="61"/>
      <c r="AG539" s="61"/>
      <c r="AH539" s="13">
        <v>1</v>
      </c>
      <c r="AI539" s="34" t="s">
        <v>75</v>
      </c>
      <c r="AJ539" s="24"/>
      <c r="AK539" s="24"/>
      <c r="AL539" s="42">
        <v>0</v>
      </c>
      <c r="AM539" s="43"/>
      <c r="AN539" s="43"/>
      <c r="AO539" s="43"/>
      <c r="AP539" s="43"/>
      <c r="AQ539" s="13">
        <f t="shared" si="8"/>
        <v>0</v>
      </c>
    </row>
    <row r="540" spans="2:43" ht="0" hidden="1" customHeight="1" x14ac:dyDescent="0.2">
      <c r="AE540" s="22"/>
      <c r="AF540" s="22"/>
      <c r="AG540" s="22"/>
      <c r="AL540" s="21"/>
      <c r="AM540" s="21"/>
      <c r="AN540" s="21"/>
      <c r="AO540" s="21"/>
      <c r="AP540" s="21"/>
      <c r="AQ540" s="13">
        <f t="shared" si="8"/>
        <v>0</v>
      </c>
    </row>
    <row r="541" spans="2:43" ht="55.5" customHeight="1" x14ac:dyDescent="0.2">
      <c r="B541" s="33">
        <v>185</v>
      </c>
      <c r="C541" s="24"/>
      <c r="D541" s="34" t="s">
        <v>681</v>
      </c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34" t="s">
        <v>682</v>
      </c>
      <c r="Q541" s="24"/>
      <c r="R541" s="24"/>
      <c r="S541" s="24"/>
      <c r="T541" s="24"/>
      <c r="U541" s="24"/>
      <c r="V541" s="24"/>
      <c r="W541" s="24"/>
      <c r="X541" s="24"/>
      <c r="Y541" s="24"/>
      <c r="Z541" s="24"/>
      <c r="AA541" s="24"/>
      <c r="AB541" s="24"/>
      <c r="AC541" s="24"/>
      <c r="AD541" s="24"/>
      <c r="AE541" s="60">
        <v>0</v>
      </c>
      <c r="AF541" s="61"/>
      <c r="AG541" s="61"/>
      <c r="AH541" s="13">
        <v>1</v>
      </c>
      <c r="AI541" s="34" t="s">
        <v>75</v>
      </c>
      <c r="AJ541" s="24"/>
      <c r="AK541" s="24"/>
      <c r="AL541" s="42">
        <v>0</v>
      </c>
      <c r="AM541" s="43"/>
      <c r="AN541" s="43"/>
      <c r="AO541" s="43"/>
      <c r="AP541" s="43"/>
      <c r="AQ541" s="13">
        <f t="shared" si="8"/>
        <v>0</v>
      </c>
    </row>
    <row r="542" spans="2:43" ht="0" hidden="1" customHeight="1" x14ac:dyDescent="0.2">
      <c r="AE542" s="22"/>
      <c r="AF542" s="22"/>
      <c r="AG542" s="22"/>
      <c r="AL542" s="21"/>
      <c r="AM542" s="21"/>
      <c r="AN542" s="21"/>
      <c r="AO542" s="21"/>
      <c r="AP542" s="21"/>
      <c r="AQ542" s="13">
        <f t="shared" si="8"/>
        <v>0</v>
      </c>
    </row>
    <row r="543" spans="2:43" ht="35" customHeight="1" x14ac:dyDescent="0.2">
      <c r="B543" s="33">
        <v>186</v>
      </c>
      <c r="C543" s="24"/>
      <c r="D543" s="34" t="s">
        <v>683</v>
      </c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34" t="s">
        <v>684</v>
      </c>
      <c r="Q543" s="24"/>
      <c r="R543" s="24"/>
      <c r="S543" s="24"/>
      <c r="T543" s="24"/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60">
        <v>0</v>
      </c>
      <c r="AF543" s="61"/>
      <c r="AG543" s="61"/>
      <c r="AH543" s="13">
        <v>1</v>
      </c>
      <c r="AI543" s="34" t="s">
        <v>75</v>
      </c>
      <c r="AJ543" s="24"/>
      <c r="AK543" s="24"/>
      <c r="AL543" s="42">
        <v>0</v>
      </c>
      <c r="AM543" s="43"/>
      <c r="AN543" s="43"/>
      <c r="AO543" s="43"/>
      <c r="AP543" s="43"/>
      <c r="AQ543" s="13">
        <f t="shared" si="8"/>
        <v>0</v>
      </c>
    </row>
    <row r="544" spans="2:43" ht="68.5" customHeight="1" x14ac:dyDescent="0.2">
      <c r="B544" s="33">
        <v>187</v>
      </c>
      <c r="C544" s="24"/>
      <c r="D544" s="34" t="s">
        <v>685</v>
      </c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34" t="s">
        <v>686</v>
      </c>
      <c r="Q544" s="24"/>
      <c r="R544" s="24"/>
      <c r="S544" s="24"/>
      <c r="T544" s="24"/>
      <c r="U544" s="24"/>
      <c r="V544" s="24"/>
      <c r="W544" s="24"/>
      <c r="X544" s="24"/>
      <c r="Y544" s="24"/>
      <c r="Z544" s="24"/>
      <c r="AA544" s="24"/>
      <c r="AB544" s="24"/>
      <c r="AC544" s="24"/>
      <c r="AD544" s="24"/>
      <c r="AE544" s="60">
        <v>0</v>
      </c>
      <c r="AF544" s="61"/>
      <c r="AG544" s="61"/>
      <c r="AH544" s="13">
        <v>1</v>
      </c>
      <c r="AI544" s="34" t="s">
        <v>75</v>
      </c>
      <c r="AJ544" s="24"/>
      <c r="AK544" s="24"/>
      <c r="AL544" s="42">
        <v>0</v>
      </c>
      <c r="AM544" s="43"/>
      <c r="AN544" s="43"/>
      <c r="AO544" s="43"/>
      <c r="AP544" s="43"/>
      <c r="AQ544" s="13">
        <f t="shared" si="8"/>
        <v>0</v>
      </c>
    </row>
    <row r="545" spans="2:43" ht="0" hidden="1" customHeight="1" x14ac:dyDescent="0.2">
      <c r="AE545" s="22"/>
      <c r="AF545" s="22"/>
      <c r="AG545" s="22"/>
      <c r="AL545" s="21"/>
      <c r="AM545" s="21"/>
      <c r="AN545" s="21"/>
      <c r="AO545" s="21"/>
      <c r="AP545" s="21"/>
      <c r="AQ545" s="13">
        <f t="shared" si="8"/>
        <v>0</v>
      </c>
    </row>
    <row r="546" spans="2:43" ht="64.5" customHeight="1" x14ac:dyDescent="0.2">
      <c r="B546" s="33">
        <v>188</v>
      </c>
      <c r="C546" s="24"/>
      <c r="D546" s="34" t="s">
        <v>687</v>
      </c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34" t="s">
        <v>688</v>
      </c>
      <c r="Q546" s="24"/>
      <c r="R546" s="24"/>
      <c r="S546" s="24"/>
      <c r="T546" s="24"/>
      <c r="U546" s="24"/>
      <c r="V546" s="24"/>
      <c r="W546" s="24"/>
      <c r="X546" s="24"/>
      <c r="Y546" s="24"/>
      <c r="Z546" s="24"/>
      <c r="AA546" s="24"/>
      <c r="AB546" s="24"/>
      <c r="AC546" s="24"/>
      <c r="AD546" s="24"/>
      <c r="AE546" s="60">
        <v>0</v>
      </c>
      <c r="AF546" s="61"/>
      <c r="AG546" s="61"/>
      <c r="AH546" s="13">
        <v>13</v>
      </c>
      <c r="AI546" s="34" t="s">
        <v>75</v>
      </c>
      <c r="AJ546" s="24"/>
      <c r="AK546" s="24"/>
      <c r="AL546" s="42">
        <v>0</v>
      </c>
      <c r="AM546" s="43"/>
      <c r="AN546" s="43"/>
      <c r="AO546" s="43"/>
      <c r="AP546" s="43"/>
      <c r="AQ546" s="13">
        <f t="shared" si="8"/>
        <v>0</v>
      </c>
    </row>
    <row r="547" spans="2:43" ht="0" hidden="1" customHeight="1" x14ac:dyDescent="0.2">
      <c r="AE547" s="22"/>
      <c r="AF547" s="22"/>
      <c r="AG547" s="22"/>
      <c r="AL547" s="21"/>
      <c r="AM547" s="21"/>
      <c r="AN547" s="21"/>
      <c r="AO547" s="21"/>
      <c r="AP547" s="21"/>
      <c r="AQ547" s="13">
        <f t="shared" si="8"/>
        <v>0</v>
      </c>
    </row>
    <row r="548" spans="2:43" ht="30" customHeight="1" x14ac:dyDescent="0.2">
      <c r="B548" s="33">
        <v>189</v>
      </c>
      <c r="C548" s="24"/>
      <c r="D548" s="34" t="s">
        <v>689</v>
      </c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34" t="s">
        <v>690</v>
      </c>
      <c r="Q548" s="24"/>
      <c r="R548" s="24"/>
      <c r="S548" s="24"/>
      <c r="T548" s="24"/>
      <c r="U548" s="24"/>
      <c r="V548" s="24"/>
      <c r="W548" s="24"/>
      <c r="X548" s="24"/>
      <c r="Y548" s="24"/>
      <c r="Z548" s="24"/>
      <c r="AA548" s="24"/>
      <c r="AB548" s="24"/>
      <c r="AC548" s="24"/>
      <c r="AD548" s="24"/>
      <c r="AE548" s="60">
        <v>0</v>
      </c>
      <c r="AF548" s="61"/>
      <c r="AG548" s="61"/>
      <c r="AH548" s="13">
        <v>2</v>
      </c>
      <c r="AI548" s="34" t="s">
        <v>75</v>
      </c>
      <c r="AJ548" s="24"/>
      <c r="AK548" s="24"/>
      <c r="AL548" s="42">
        <v>0</v>
      </c>
      <c r="AM548" s="43"/>
      <c r="AN548" s="43"/>
      <c r="AO548" s="43"/>
      <c r="AP548" s="43"/>
      <c r="AQ548" s="13">
        <f t="shared" si="8"/>
        <v>0</v>
      </c>
    </row>
    <row r="549" spans="2:43" ht="0" hidden="1" customHeight="1" x14ac:dyDescent="0.2">
      <c r="AE549" s="22"/>
      <c r="AF549" s="22"/>
      <c r="AG549" s="22"/>
      <c r="AL549" s="21"/>
      <c r="AM549" s="21"/>
      <c r="AN549" s="21"/>
      <c r="AO549" s="21"/>
      <c r="AP549" s="21"/>
      <c r="AQ549" s="13">
        <f t="shared" si="8"/>
        <v>0</v>
      </c>
    </row>
    <row r="550" spans="2:43" ht="31" customHeight="1" x14ac:dyDescent="0.2">
      <c r="B550" s="33">
        <v>190</v>
      </c>
      <c r="C550" s="24"/>
      <c r="D550" s="34" t="s">
        <v>691</v>
      </c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34" t="s">
        <v>692</v>
      </c>
      <c r="Q550" s="24"/>
      <c r="R550" s="24"/>
      <c r="S550" s="24"/>
      <c r="T550" s="24"/>
      <c r="U550" s="24"/>
      <c r="V550" s="24"/>
      <c r="W550" s="24"/>
      <c r="X550" s="24"/>
      <c r="Y550" s="24"/>
      <c r="Z550" s="24"/>
      <c r="AA550" s="24"/>
      <c r="AB550" s="24"/>
      <c r="AC550" s="24"/>
      <c r="AD550" s="24"/>
      <c r="AE550" s="60">
        <v>0</v>
      </c>
      <c r="AF550" s="61"/>
      <c r="AG550" s="61"/>
      <c r="AH550" s="13">
        <v>12</v>
      </c>
      <c r="AI550" s="34" t="s">
        <v>75</v>
      </c>
      <c r="AJ550" s="24"/>
      <c r="AK550" s="24"/>
      <c r="AL550" s="42">
        <v>0</v>
      </c>
      <c r="AM550" s="43"/>
      <c r="AN550" s="43"/>
      <c r="AO550" s="43"/>
      <c r="AP550" s="43"/>
      <c r="AQ550" s="13">
        <f t="shared" si="8"/>
        <v>0</v>
      </c>
    </row>
    <row r="551" spans="2:43" ht="44.5" customHeight="1" x14ac:dyDescent="0.2">
      <c r="B551" s="33">
        <v>191</v>
      </c>
      <c r="C551" s="24"/>
      <c r="D551" s="34" t="s">
        <v>693</v>
      </c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34" t="s">
        <v>694</v>
      </c>
      <c r="Q551" s="24"/>
      <c r="R551" s="24"/>
      <c r="S551" s="24"/>
      <c r="T551" s="24"/>
      <c r="U551" s="24"/>
      <c r="V551" s="24"/>
      <c r="W551" s="24"/>
      <c r="X551" s="24"/>
      <c r="Y551" s="24"/>
      <c r="Z551" s="24"/>
      <c r="AA551" s="24"/>
      <c r="AB551" s="24"/>
      <c r="AC551" s="24"/>
      <c r="AD551" s="24"/>
      <c r="AE551" s="60">
        <v>0</v>
      </c>
      <c r="AF551" s="61"/>
      <c r="AG551" s="61"/>
      <c r="AH551" s="13">
        <v>5</v>
      </c>
      <c r="AI551" s="34" t="s">
        <v>75</v>
      </c>
      <c r="AJ551" s="24"/>
      <c r="AK551" s="24"/>
      <c r="AL551" s="42">
        <v>0</v>
      </c>
      <c r="AM551" s="43"/>
      <c r="AN551" s="43"/>
      <c r="AO551" s="43"/>
      <c r="AP551" s="43"/>
      <c r="AQ551" s="13">
        <f t="shared" si="8"/>
        <v>0</v>
      </c>
    </row>
    <row r="552" spans="2:43" ht="0" hidden="1" customHeight="1" x14ac:dyDescent="0.2">
      <c r="AE552" s="22"/>
      <c r="AF552" s="22"/>
      <c r="AG552" s="22"/>
      <c r="AL552" s="21"/>
      <c r="AM552" s="21"/>
      <c r="AN552" s="21"/>
      <c r="AO552" s="21"/>
      <c r="AP552" s="21"/>
      <c r="AQ552" s="13">
        <f t="shared" si="8"/>
        <v>0</v>
      </c>
    </row>
    <row r="553" spans="2:43" ht="35" customHeight="1" x14ac:dyDescent="0.2">
      <c r="B553" s="33">
        <v>192</v>
      </c>
      <c r="C553" s="24"/>
      <c r="D553" s="34" t="s">
        <v>695</v>
      </c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34" t="s">
        <v>696</v>
      </c>
      <c r="Q553" s="24"/>
      <c r="R553" s="24"/>
      <c r="S553" s="24"/>
      <c r="T553" s="24"/>
      <c r="U553" s="24"/>
      <c r="V553" s="24"/>
      <c r="W553" s="24"/>
      <c r="X553" s="24"/>
      <c r="Y553" s="24"/>
      <c r="Z553" s="24"/>
      <c r="AA553" s="24"/>
      <c r="AB553" s="24"/>
      <c r="AC553" s="24"/>
      <c r="AD553" s="24"/>
      <c r="AE553" s="60">
        <v>0</v>
      </c>
      <c r="AF553" s="61"/>
      <c r="AG553" s="61"/>
      <c r="AH553" s="13">
        <v>2</v>
      </c>
      <c r="AI553" s="34" t="s">
        <v>75</v>
      </c>
      <c r="AJ553" s="24"/>
      <c r="AK553" s="24"/>
      <c r="AL553" s="42">
        <v>0</v>
      </c>
      <c r="AM553" s="43"/>
      <c r="AN553" s="43"/>
      <c r="AO553" s="43"/>
      <c r="AP553" s="43"/>
      <c r="AQ553" s="13">
        <f t="shared" si="8"/>
        <v>0</v>
      </c>
    </row>
    <row r="554" spans="2:43" ht="0" hidden="1" customHeight="1" x14ac:dyDescent="0.2">
      <c r="AE554" s="22"/>
      <c r="AF554" s="22"/>
      <c r="AG554" s="22"/>
      <c r="AL554" s="21"/>
      <c r="AM554" s="21"/>
      <c r="AN554" s="21"/>
      <c r="AO554" s="21"/>
      <c r="AP554" s="21"/>
      <c r="AQ554" s="13">
        <f t="shared" si="8"/>
        <v>0</v>
      </c>
    </row>
    <row r="555" spans="2:43" x14ac:dyDescent="0.2">
      <c r="B555" s="33">
        <v>193</v>
      </c>
      <c r="C555" s="24"/>
      <c r="D555" s="34" t="s">
        <v>697</v>
      </c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34" t="s">
        <v>698</v>
      </c>
      <c r="Q555" s="24"/>
      <c r="R555" s="24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  <c r="AC555" s="24"/>
      <c r="AD555" s="24"/>
      <c r="AE555" s="60">
        <v>0</v>
      </c>
      <c r="AF555" s="61"/>
      <c r="AG555" s="61"/>
      <c r="AH555" s="13">
        <v>1</v>
      </c>
      <c r="AI555" s="34" t="s">
        <v>75</v>
      </c>
      <c r="AJ555" s="24"/>
      <c r="AK555" s="24"/>
      <c r="AL555" s="42">
        <v>0</v>
      </c>
      <c r="AM555" s="43"/>
      <c r="AN555" s="43"/>
      <c r="AO555" s="43"/>
      <c r="AP555" s="43"/>
      <c r="AQ555" s="13">
        <f t="shared" si="8"/>
        <v>0</v>
      </c>
    </row>
    <row r="556" spans="2:43" ht="0" hidden="1" customHeight="1" x14ac:dyDescent="0.2">
      <c r="AE556" s="22"/>
      <c r="AF556" s="22"/>
      <c r="AG556" s="22"/>
      <c r="AL556" s="21"/>
      <c r="AM556" s="21"/>
      <c r="AN556" s="21"/>
      <c r="AO556" s="21"/>
      <c r="AP556" s="21"/>
      <c r="AQ556" s="13">
        <f t="shared" si="8"/>
        <v>0</v>
      </c>
    </row>
    <row r="557" spans="2:43" x14ac:dyDescent="0.2">
      <c r="B557" s="33">
        <v>194</v>
      </c>
      <c r="C557" s="24"/>
      <c r="D557" s="34" t="s">
        <v>699</v>
      </c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34" t="s">
        <v>700</v>
      </c>
      <c r="Q557" s="24"/>
      <c r="R557" s="24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  <c r="AC557" s="24"/>
      <c r="AD557" s="24"/>
      <c r="AE557" s="60">
        <v>0</v>
      </c>
      <c r="AF557" s="61"/>
      <c r="AG557" s="61"/>
      <c r="AH557" s="13">
        <v>1</v>
      </c>
      <c r="AI557" s="34" t="s">
        <v>75</v>
      </c>
      <c r="AJ557" s="24"/>
      <c r="AK557" s="24"/>
      <c r="AL557" s="42">
        <v>0</v>
      </c>
      <c r="AM557" s="43"/>
      <c r="AN557" s="43"/>
      <c r="AO557" s="43"/>
      <c r="AP557" s="43"/>
      <c r="AQ557" s="13">
        <f t="shared" si="8"/>
        <v>0</v>
      </c>
    </row>
    <row r="558" spans="2:43" x14ac:dyDescent="0.2">
      <c r="B558" s="33">
        <v>195</v>
      </c>
      <c r="C558" s="24"/>
      <c r="D558" s="34" t="s">
        <v>701</v>
      </c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34" t="s">
        <v>702</v>
      </c>
      <c r="Q558" s="24"/>
      <c r="R558" s="24"/>
      <c r="S558" s="24"/>
      <c r="T558" s="24"/>
      <c r="U558" s="24"/>
      <c r="V558" s="24"/>
      <c r="W558" s="24"/>
      <c r="X558" s="24"/>
      <c r="Y558" s="24"/>
      <c r="Z558" s="24"/>
      <c r="AA558" s="24"/>
      <c r="AB558" s="24"/>
      <c r="AC558" s="24"/>
      <c r="AD558" s="24"/>
      <c r="AE558" s="60">
        <v>0</v>
      </c>
      <c r="AF558" s="61"/>
      <c r="AG558" s="61"/>
      <c r="AH558" s="13">
        <v>200</v>
      </c>
      <c r="AI558" s="34" t="s">
        <v>64</v>
      </c>
      <c r="AJ558" s="24"/>
      <c r="AK558" s="24"/>
      <c r="AL558" s="42">
        <v>0</v>
      </c>
      <c r="AM558" s="43"/>
      <c r="AN558" s="43"/>
      <c r="AO558" s="43"/>
      <c r="AP558" s="43"/>
      <c r="AQ558" s="13">
        <f t="shared" si="8"/>
        <v>0</v>
      </c>
    </row>
    <row r="559" spans="2:43" ht="0" hidden="1" customHeight="1" x14ac:dyDescent="0.2">
      <c r="AE559" s="22"/>
      <c r="AF559" s="22"/>
      <c r="AG559" s="22"/>
      <c r="AL559" s="21"/>
      <c r="AM559" s="21"/>
      <c r="AN559" s="21"/>
      <c r="AO559" s="21"/>
      <c r="AP559" s="21"/>
      <c r="AQ559" s="13">
        <f t="shared" si="8"/>
        <v>0</v>
      </c>
    </row>
    <row r="560" spans="2:43" x14ac:dyDescent="0.2">
      <c r="B560" s="33">
        <v>196</v>
      </c>
      <c r="C560" s="24"/>
      <c r="D560" s="34" t="s">
        <v>703</v>
      </c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34" t="s">
        <v>704</v>
      </c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  <c r="AC560" s="24"/>
      <c r="AD560" s="24"/>
      <c r="AE560" s="60">
        <v>0</v>
      </c>
      <c r="AF560" s="61"/>
      <c r="AG560" s="61"/>
      <c r="AH560" s="13">
        <v>300</v>
      </c>
      <c r="AI560" s="34" t="s">
        <v>64</v>
      </c>
      <c r="AJ560" s="24"/>
      <c r="AK560" s="24"/>
      <c r="AL560" s="42">
        <v>0</v>
      </c>
      <c r="AM560" s="43"/>
      <c r="AN560" s="43"/>
      <c r="AO560" s="43"/>
      <c r="AP560" s="43"/>
      <c r="AQ560" s="13">
        <f t="shared" si="8"/>
        <v>0</v>
      </c>
    </row>
    <row r="561" spans="2:43" ht="0" hidden="1" customHeight="1" x14ac:dyDescent="0.2">
      <c r="AE561" s="22"/>
      <c r="AF561" s="22"/>
      <c r="AG561" s="22"/>
      <c r="AL561" s="21"/>
      <c r="AM561" s="21"/>
      <c r="AN561" s="21"/>
      <c r="AO561" s="21"/>
      <c r="AP561" s="21"/>
      <c r="AQ561" s="13">
        <f t="shared" si="8"/>
        <v>0</v>
      </c>
    </row>
    <row r="562" spans="2:43" x14ac:dyDescent="0.2">
      <c r="B562" s="33">
        <v>197</v>
      </c>
      <c r="C562" s="24"/>
      <c r="D562" s="34" t="s">
        <v>705</v>
      </c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34" t="s">
        <v>706</v>
      </c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  <c r="AD562" s="24"/>
      <c r="AE562" s="60">
        <v>0</v>
      </c>
      <c r="AF562" s="61"/>
      <c r="AG562" s="61"/>
      <c r="AH562" s="13">
        <v>100</v>
      </c>
      <c r="AI562" s="34" t="s">
        <v>64</v>
      </c>
      <c r="AJ562" s="24"/>
      <c r="AK562" s="24"/>
      <c r="AL562" s="42">
        <v>0</v>
      </c>
      <c r="AM562" s="43"/>
      <c r="AN562" s="43"/>
      <c r="AO562" s="43"/>
      <c r="AP562" s="43"/>
      <c r="AQ562" s="13">
        <f t="shared" si="8"/>
        <v>0</v>
      </c>
    </row>
    <row r="563" spans="2:43" ht="0" hidden="1" customHeight="1" x14ac:dyDescent="0.2">
      <c r="AE563" s="22"/>
      <c r="AF563" s="22"/>
      <c r="AG563" s="22"/>
      <c r="AL563" s="21"/>
      <c r="AM563" s="21"/>
      <c r="AN563" s="21"/>
      <c r="AO563" s="21"/>
      <c r="AP563" s="21"/>
      <c r="AQ563" s="13">
        <f t="shared" si="8"/>
        <v>0</v>
      </c>
    </row>
    <row r="564" spans="2:43" x14ac:dyDescent="0.2">
      <c r="B564" s="33">
        <v>198</v>
      </c>
      <c r="C564" s="24"/>
      <c r="D564" s="34" t="s">
        <v>707</v>
      </c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34" t="s">
        <v>708</v>
      </c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60">
        <v>0</v>
      </c>
      <c r="AF564" s="61"/>
      <c r="AG564" s="61"/>
      <c r="AH564" s="13">
        <v>50</v>
      </c>
      <c r="AI564" s="34" t="s">
        <v>64</v>
      </c>
      <c r="AJ564" s="24"/>
      <c r="AK564" s="24"/>
      <c r="AL564" s="42">
        <v>0</v>
      </c>
      <c r="AM564" s="43"/>
      <c r="AN564" s="43"/>
      <c r="AO564" s="43"/>
      <c r="AP564" s="43"/>
      <c r="AQ564" s="13">
        <f t="shared" si="8"/>
        <v>0</v>
      </c>
    </row>
    <row r="565" spans="2:43" ht="0" hidden="1" customHeight="1" x14ac:dyDescent="0.2">
      <c r="AE565" s="22"/>
      <c r="AF565" s="22"/>
      <c r="AG565" s="22"/>
      <c r="AL565" s="21"/>
      <c r="AM565" s="21"/>
      <c r="AN565" s="21"/>
      <c r="AO565" s="21"/>
      <c r="AP565" s="21"/>
      <c r="AQ565" s="13">
        <f t="shared" si="8"/>
        <v>0</v>
      </c>
    </row>
    <row r="566" spans="2:43" ht="32.5" customHeight="1" x14ac:dyDescent="0.2">
      <c r="B566" s="33">
        <v>199</v>
      </c>
      <c r="C566" s="24"/>
      <c r="D566" s="34" t="s">
        <v>709</v>
      </c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34" t="s">
        <v>710</v>
      </c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60">
        <v>0</v>
      </c>
      <c r="AF566" s="61"/>
      <c r="AG566" s="61"/>
      <c r="AH566" s="13">
        <v>1</v>
      </c>
      <c r="AI566" s="34" t="s">
        <v>75</v>
      </c>
      <c r="AJ566" s="24"/>
      <c r="AK566" s="24"/>
      <c r="AL566" s="42">
        <v>0</v>
      </c>
      <c r="AM566" s="43"/>
      <c r="AN566" s="43"/>
      <c r="AO566" s="43"/>
      <c r="AP566" s="43"/>
      <c r="AQ566" s="13">
        <f t="shared" si="8"/>
        <v>0</v>
      </c>
    </row>
    <row r="567" spans="2:43" ht="32" customHeight="1" x14ac:dyDescent="0.2">
      <c r="B567" s="33">
        <v>200</v>
      </c>
      <c r="C567" s="24"/>
      <c r="D567" s="34" t="s">
        <v>711</v>
      </c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34" t="s">
        <v>712</v>
      </c>
      <c r="Q567" s="24"/>
      <c r="R567" s="24"/>
      <c r="S567" s="24"/>
      <c r="T567" s="24"/>
      <c r="U567" s="24"/>
      <c r="V567" s="24"/>
      <c r="W567" s="24"/>
      <c r="X567" s="24"/>
      <c r="Y567" s="24"/>
      <c r="Z567" s="24"/>
      <c r="AA567" s="24"/>
      <c r="AB567" s="24"/>
      <c r="AC567" s="24"/>
      <c r="AD567" s="24"/>
      <c r="AE567" s="60">
        <v>0</v>
      </c>
      <c r="AF567" s="61"/>
      <c r="AG567" s="61"/>
      <c r="AH567" s="13">
        <v>1</v>
      </c>
      <c r="AI567" s="34" t="s">
        <v>75</v>
      </c>
      <c r="AJ567" s="24"/>
      <c r="AK567" s="24"/>
      <c r="AL567" s="42">
        <v>0</v>
      </c>
      <c r="AM567" s="43"/>
      <c r="AN567" s="43"/>
      <c r="AO567" s="43"/>
      <c r="AP567" s="43"/>
      <c r="AQ567" s="13">
        <f t="shared" si="8"/>
        <v>0</v>
      </c>
    </row>
    <row r="568" spans="2:43" ht="0" hidden="1" customHeight="1" x14ac:dyDescent="0.2">
      <c r="AE568" s="22"/>
      <c r="AF568" s="22"/>
      <c r="AG568" s="22"/>
      <c r="AL568" s="21"/>
      <c r="AM568" s="21"/>
      <c r="AN568" s="21"/>
      <c r="AO568" s="21"/>
      <c r="AP568" s="21"/>
      <c r="AQ568" s="13">
        <f t="shared" si="8"/>
        <v>0</v>
      </c>
    </row>
    <row r="569" spans="2:43" ht="42" customHeight="1" x14ac:dyDescent="0.2">
      <c r="B569" s="33">
        <v>201</v>
      </c>
      <c r="C569" s="24"/>
      <c r="D569" s="34" t="s">
        <v>713</v>
      </c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34" t="s">
        <v>714</v>
      </c>
      <c r="Q569" s="24"/>
      <c r="R569" s="24"/>
      <c r="S569" s="24"/>
      <c r="T569" s="24"/>
      <c r="U569" s="24"/>
      <c r="V569" s="24"/>
      <c r="W569" s="24"/>
      <c r="X569" s="24"/>
      <c r="Y569" s="24"/>
      <c r="Z569" s="24"/>
      <c r="AA569" s="24"/>
      <c r="AB569" s="24"/>
      <c r="AC569" s="24"/>
      <c r="AD569" s="24"/>
      <c r="AE569" s="60">
        <v>0</v>
      </c>
      <c r="AF569" s="61"/>
      <c r="AG569" s="61"/>
      <c r="AH569" s="13">
        <v>1</v>
      </c>
      <c r="AI569" s="34" t="s">
        <v>75</v>
      </c>
      <c r="AJ569" s="24"/>
      <c r="AK569" s="24"/>
      <c r="AL569" s="42">
        <v>0</v>
      </c>
      <c r="AM569" s="43"/>
      <c r="AN569" s="43"/>
      <c r="AO569" s="43"/>
      <c r="AP569" s="43"/>
      <c r="AQ569" s="13">
        <f t="shared" si="8"/>
        <v>0</v>
      </c>
    </row>
    <row r="570" spans="2:43" ht="0.5" customHeight="1" x14ac:dyDescent="0.2">
      <c r="AE570" s="22">
        <v>0</v>
      </c>
      <c r="AF570" s="22"/>
      <c r="AG570" s="22"/>
      <c r="AL570" s="21"/>
      <c r="AM570" s="21"/>
      <c r="AN570" s="21"/>
      <c r="AO570" s="21"/>
      <c r="AP570" s="21"/>
      <c r="AQ570" s="13">
        <f t="shared" si="8"/>
        <v>0</v>
      </c>
    </row>
    <row r="571" spans="2:43" ht="43.5" customHeight="1" x14ac:dyDescent="0.2">
      <c r="B571" s="33">
        <v>202</v>
      </c>
      <c r="C571" s="24"/>
      <c r="D571" s="34" t="s">
        <v>715</v>
      </c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34" t="s">
        <v>716</v>
      </c>
      <c r="Q571" s="24"/>
      <c r="R571" s="24"/>
      <c r="S571" s="24"/>
      <c r="T571" s="24"/>
      <c r="U571" s="24"/>
      <c r="V571" s="24"/>
      <c r="W571" s="24"/>
      <c r="X571" s="24"/>
      <c r="Y571" s="24"/>
      <c r="Z571" s="24"/>
      <c r="AA571" s="24"/>
      <c r="AB571" s="24"/>
      <c r="AC571" s="24"/>
      <c r="AD571" s="24"/>
      <c r="AE571" s="60">
        <v>0</v>
      </c>
      <c r="AF571" s="61"/>
      <c r="AG571" s="61"/>
      <c r="AH571" s="13">
        <v>3</v>
      </c>
      <c r="AI571" s="34" t="s">
        <v>75</v>
      </c>
      <c r="AJ571" s="24"/>
      <c r="AK571" s="24"/>
      <c r="AL571" s="42">
        <v>0</v>
      </c>
      <c r="AM571" s="43"/>
      <c r="AN571" s="43"/>
      <c r="AO571" s="43"/>
      <c r="AP571" s="43"/>
      <c r="AQ571" s="13">
        <f t="shared" si="8"/>
        <v>0</v>
      </c>
    </row>
    <row r="572" spans="2:43" ht="0" hidden="1" customHeight="1" x14ac:dyDescent="0.2">
      <c r="AE572" s="22"/>
      <c r="AF572" s="22"/>
      <c r="AG572" s="22"/>
      <c r="AL572" s="21"/>
      <c r="AM572" s="21"/>
      <c r="AN572" s="21"/>
      <c r="AO572" s="21"/>
      <c r="AP572" s="21"/>
      <c r="AQ572" s="13">
        <f t="shared" si="8"/>
        <v>0</v>
      </c>
    </row>
    <row r="573" spans="2:43" x14ac:dyDescent="0.2">
      <c r="B573" s="33">
        <v>203</v>
      </c>
      <c r="C573" s="24"/>
      <c r="D573" s="34" t="s">
        <v>717</v>
      </c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34" t="s">
        <v>718</v>
      </c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60">
        <v>0</v>
      </c>
      <c r="AF573" s="61"/>
      <c r="AG573" s="61"/>
      <c r="AH573" s="13">
        <v>22</v>
      </c>
      <c r="AI573" s="34" t="s">
        <v>334</v>
      </c>
      <c r="AJ573" s="24"/>
      <c r="AK573" s="24"/>
      <c r="AL573" s="42">
        <v>0</v>
      </c>
      <c r="AM573" s="43"/>
      <c r="AN573" s="43"/>
      <c r="AO573" s="43"/>
      <c r="AP573" s="43"/>
      <c r="AQ573" s="13">
        <f t="shared" si="8"/>
        <v>0</v>
      </c>
    </row>
    <row r="574" spans="2:43" ht="43.5" customHeight="1" x14ac:dyDescent="0.2">
      <c r="B574" s="33">
        <v>204</v>
      </c>
      <c r="C574" s="24"/>
      <c r="D574" s="34" t="s">
        <v>719</v>
      </c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34" t="s">
        <v>720</v>
      </c>
      <c r="Q574" s="24"/>
      <c r="R574" s="24"/>
      <c r="S574" s="24"/>
      <c r="T574" s="24"/>
      <c r="U574" s="24"/>
      <c r="V574" s="24"/>
      <c r="W574" s="24"/>
      <c r="X574" s="24"/>
      <c r="Y574" s="24"/>
      <c r="Z574" s="24"/>
      <c r="AA574" s="24"/>
      <c r="AB574" s="24"/>
      <c r="AC574" s="24"/>
      <c r="AD574" s="24"/>
      <c r="AE574" s="60">
        <v>0</v>
      </c>
      <c r="AF574" s="61"/>
      <c r="AG574" s="61"/>
      <c r="AH574" s="13">
        <v>1</v>
      </c>
      <c r="AI574" s="34" t="s">
        <v>75</v>
      </c>
      <c r="AJ574" s="24"/>
      <c r="AK574" s="24"/>
      <c r="AL574" s="42">
        <v>0</v>
      </c>
      <c r="AM574" s="43"/>
      <c r="AN574" s="43"/>
      <c r="AO574" s="43"/>
      <c r="AP574" s="43"/>
      <c r="AQ574" s="13">
        <f t="shared" si="8"/>
        <v>0</v>
      </c>
    </row>
    <row r="575" spans="2:43" ht="0" hidden="1" customHeight="1" x14ac:dyDescent="0.2">
      <c r="AE575" s="22"/>
      <c r="AF575" s="22"/>
      <c r="AG575" s="22"/>
      <c r="AL575" s="21"/>
      <c r="AM575" s="21"/>
      <c r="AN575" s="21"/>
      <c r="AO575" s="21"/>
      <c r="AP575" s="21"/>
      <c r="AQ575" s="13">
        <f t="shared" si="8"/>
        <v>0</v>
      </c>
    </row>
    <row r="576" spans="2:43" x14ac:dyDescent="0.2">
      <c r="B576" s="33">
        <v>205</v>
      </c>
      <c r="C576" s="24"/>
      <c r="D576" s="34" t="s">
        <v>721</v>
      </c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34" t="s">
        <v>722</v>
      </c>
      <c r="Q576" s="24"/>
      <c r="R576" s="24"/>
      <c r="S576" s="24"/>
      <c r="T576" s="24"/>
      <c r="U576" s="24"/>
      <c r="V576" s="24"/>
      <c r="W576" s="24"/>
      <c r="X576" s="24"/>
      <c r="Y576" s="24"/>
      <c r="Z576" s="24"/>
      <c r="AA576" s="24"/>
      <c r="AB576" s="24"/>
      <c r="AC576" s="24"/>
      <c r="AD576" s="24"/>
      <c r="AE576" s="60">
        <v>0</v>
      </c>
      <c r="AF576" s="61"/>
      <c r="AG576" s="61"/>
      <c r="AH576" s="13">
        <v>28</v>
      </c>
      <c r="AI576" s="34" t="s">
        <v>75</v>
      </c>
      <c r="AJ576" s="24"/>
      <c r="AK576" s="24"/>
      <c r="AL576" s="42">
        <v>0</v>
      </c>
      <c r="AM576" s="43"/>
      <c r="AN576" s="43"/>
      <c r="AO576" s="43"/>
      <c r="AP576" s="43"/>
      <c r="AQ576" s="13">
        <f t="shared" si="8"/>
        <v>0</v>
      </c>
    </row>
    <row r="577" spans="2:43" ht="0" hidden="1" customHeight="1" x14ac:dyDescent="0.2">
      <c r="AE577" s="22"/>
      <c r="AF577" s="22"/>
      <c r="AG577" s="22"/>
      <c r="AL577" s="21"/>
      <c r="AM577" s="21"/>
      <c r="AN577" s="21"/>
      <c r="AO577" s="21"/>
      <c r="AP577" s="21"/>
      <c r="AQ577" s="13">
        <f t="shared" si="8"/>
        <v>0</v>
      </c>
    </row>
    <row r="578" spans="2:43" x14ac:dyDescent="0.2">
      <c r="B578" s="33">
        <v>206</v>
      </c>
      <c r="C578" s="24"/>
      <c r="D578" s="34" t="s">
        <v>723</v>
      </c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34" t="s">
        <v>724</v>
      </c>
      <c r="Q578" s="24"/>
      <c r="R578" s="24"/>
      <c r="S578" s="24"/>
      <c r="T578" s="24"/>
      <c r="U578" s="24"/>
      <c r="V578" s="24"/>
      <c r="W578" s="24"/>
      <c r="X578" s="24"/>
      <c r="Y578" s="24"/>
      <c r="Z578" s="24"/>
      <c r="AA578" s="24"/>
      <c r="AB578" s="24"/>
      <c r="AC578" s="24"/>
      <c r="AD578" s="24"/>
      <c r="AE578" s="60">
        <v>0</v>
      </c>
      <c r="AF578" s="61"/>
      <c r="AG578" s="61"/>
      <c r="AH578" s="13">
        <v>28</v>
      </c>
      <c r="AI578" s="34" t="s">
        <v>75</v>
      </c>
      <c r="AJ578" s="24"/>
      <c r="AK578" s="24"/>
      <c r="AL578" s="42">
        <v>0</v>
      </c>
      <c r="AM578" s="43"/>
      <c r="AN578" s="43"/>
      <c r="AO578" s="43"/>
      <c r="AP578" s="43"/>
      <c r="AQ578" s="13">
        <f t="shared" si="8"/>
        <v>0</v>
      </c>
    </row>
    <row r="579" spans="2:43" ht="0" hidden="1" customHeight="1" x14ac:dyDescent="0.2">
      <c r="AE579" s="22"/>
      <c r="AF579" s="22"/>
      <c r="AG579" s="22"/>
      <c r="AL579" s="21"/>
      <c r="AM579" s="21"/>
      <c r="AN579" s="21"/>
      <c r="AO579" s="21"/>
      <c r="AP579" s="21"/>
      <c r="AQ579" s="13">
        <f t="shared" si="8"/>
        <v>0</v>
      </c>
    </row>
    <row r="580" spans="2:43" ht="25" customHeight="1" x14ac:dyDescent="0.2">
      <c r="B580" s="33">
        <v>207</v>
      </c>
      <c r="C580" s="24"/>
      <c r="D580" s="34" t="s">
        <v>725</v>
      </c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34" t="s">
        <v>726</v>
      </c>
      <c r="Q580" s="24"/>
      <c r="R580" s="24"/>
      <c r="S580" s="24"/>
      <c r="T580" s="24"/>
      <c r="U580" s="24"/>
      <c r="V580" s="24"/>
      <c r="W580" s="24"/>
      <c r="X580" s="24"/>
      <c r="Y580" s="24"/>
      <c r="Z580" s="24"/>
      <c r="AA580" s="24"/>
      <c r="AB580" s="24"/>
      <c r="AC580" s="24"/>
      <c r="AD580" s="24"/>
      <c r="AE580" s="60">
        <v>0</v>
      </c>
      <c r="AF580" s="61"/>
      <c r="AG580" s="61"/>
      <c r="AH580" s="13">
        <v>2</v>
      </c>
      <c r="AI580" s="34" t="s">
        <v>75</v>
      </c>
      <c r="AJ580" s="24"/>
      <c r="AK580" s="24"/>
      <c r="AL580" s="42">
        <v>0</v>
      </c>
      <c r="AM580" s="43"/>
      <c r="AN580" s="43"/>
      <c r="AO580" s="43"/>
      <c r="AP580" s="43"/>
      <c r="AQ580" s="13">
        <f t="shared" si="8"/>
        <v>0</v>
      </c>
    </row>
    <row r="581" spans="2:43" ht="0" hidden="1" customHeight="1" x14ac:dyDescent="0.2">
      <c r="AE581" s="22"/>
      <c r="AF581" s="22"/>
      <c r="AG581" s="22"/>
      <c r="AL581" s="21"/>
      <c r="AM581" s="21"/>
      <c r="AN581" s="21"/>
      <c r="AO581" s="21"/>
      <c r="AP581" s="21"/>
      <c r="AQ581" s="13">
        <f t="shared" si="8"/>
        <v>0</v>
      </c>
    </row>
    <row r="582" spans="2:43" ht="13" customHeight="1" x14ac:dyDescent="0.2">
      <c r="B582" s="33">
        <v>208</v>
      </c>
      <c r="C582" s="24"/>
      <c r="D582" s="34" t="s">
        <v>727</v>
      </c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34" t="s">
        <v>728</v>
      </c>
      <c r="Q582" s="24"/>
      <c r="R582" s="24"/>
      <c r="S582" s="24"/>
      <c r="T582" s="24"/>
      <c r="U582" s="24"/>
      <c r="V582" s="24"/>
      <c r="W582" s="24"/>
      <c r="X582" s="24"/>
      <c r="Y582" s="24"/>
      <c r="Z582" s="24"/>
      <c r="AA582" s="24"/>
      <c r="AB582" s="24"/>
      <c r="AC582" s="24"/>
      <c r="AD582" s="24"/>
      <c r="AE582" s="60">
        <v>0</v>
      </c>
      <c r="AF582" s="61"/>
      <c r="AG582" s="61"/>
      <c r="AH582" s="13">
        <v>1</v>
      </c>
      <c r="AI582" s="34" t="s">
        <v>75</v>
      </c>
      <c r="AJ582" s="24"/>
      <c r="AK582" s="24"/>
      <c r="AL582" s="42">
        <v>0</v>
      </c>
      <c r="AM582" s="43"/>
      <c r="AN582" s="43"/>
      <c r="AO582" s="43"/>
      <c r="AP582" s="43"/>
      <c r="AQ582" s="13">
        <f t="shared" si="8"/>
        <v>0</v>
      </c>
    </row>
    <row r="583" spans="2:43" ht="24.5" customHeight="1" x14ac:dyDescent="0.2">
      <c r="B583" s="33">
        <v>209</v>
      </c>
      <c r="C583" s="24"/>
      <c r="D583" s="34" t="s">
        <v>729</v>
      </c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34" t="s">
        <v>730</v>
      </c>
      <c r="Q583" s="24"/>
      <c r="R583" s="24"/>
      <c r="S583" s="24"/>
      <c r="T583" s="24"/>
      <c r="U583" s="24"/>
      <c r="V583" s="24"/>
      <c r="W583" s="24"/>
      <c r="X583" s="24"/>
      <c r="Y583" s="24"/>
      <c r="Z583" s="24"/>
      <c r="AA583" s="24"/>
      <c r="AB583" s="24"/>
      <c r="AC583" s="24"/>
      <c r="AD583" s="24"/>
      <c r="AE583" s="60">
        <v>0</v>
      </c>
      <c r="AF583" s="61"/>
      <c r="AG583" s="61"/>
      <c r="AH583" s="13">
        <v>1</v>
      </c>
      <c r="AI583" s="34" t="s">
        <v>207</v>
      </c>
      <c r="AJ583" s="24"/>
      <c r="AK583" s="24"/>
      <c r="AL583" s="42">
        <v>0</v>
      </c>
      <c r="AM583" s="43"/>
      <c r="AN583" s="43"/>
      <c r="AO583" s="43"/>
      <c r="AP583" s="43"/>
      <c r="AQ583" s="13">
        <f t="shared" si="8"/>
        <v>0</v>
      </c>
    </row>
    <row r="584" spans="2:43" ht="0" hidden="1" customHeight="1" x14ac:dyDescent="0.2">
      <c r="AE584" s="22"/>
      <c r="AF584" s="22"/>
      <c r="AG584" s="22"/>
      <c r="AL584" s="21"/>
      <c r="AM584" s="21"/>
      <c r="AN584" s="21"/>
      <c r="AO584" s="21"/>
      <c r="AP584" s="21"/>
      <c r="AQ584" s="13">
        <f t="shared" si="8"/>
        <v>0</v>
      </c>
    </row>
    <row r="585" spans="2:43" ht="36" customHeight="1" x14ac:dyDescent="0.2">
      <c r="B585" s="33">
        <v>210</v>
      </c>
      <c r="C585" s="24"/>
      <c r="D585" s="34" t="s">
        <v>731</v>
      </c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34" t="s">
        <v>732</v>
      </c>
      <c r="Q585" s="24"/>
      <c r="R585" s="24"/>
      <c r="S585" s="24"/>
      <c r="T585" s="24"/>
      <c r="U585" s="24"/>
      <c r="V585" s="24"/>
      <c r="W585" s="24"/>
      <c r="X585" s="24"/>
      <c r="Y585" s="24"/>
      <c r="Z585" s="24"/>
      <c r="AA585" s="24"/>
      <c r="AB585" s="24"/>
      <c r="AC585" s="24"/>
      <c r="AD585" s="24"/>
      <c r="AE585" s="60">
        <v>0</v>
      </c>
      <c r="AF585" s="61"/>
      <c r="AG585" s="61"/>
      <c r="AH585" s="13">
        <v>2</v>
      </c>
      <c r="AI585" s="34" t="s">
        <v>334</v>
      </c>
      <c r="AJ585" s="24"/>
      <c r="AK585" s="24"/>
      <c r="AL585" s="42">
        <v>0</v>
      </c>
      <c r="AM585" s="43"/>
      <c r="AN585" s="43"/>
      <c r="AO585" s="43"/>
      <c r="AP585" s="43"/>
      <c r="AQ585" s="13">
        <f t="shared" si="8"/>
        <v>0</v>
      </c>
    </row>
    <row r="586" spans="2:43" ht="0" hidden="1" customHeight="1" x14ac:dyDescent="0.2">
      <c r="AE586" s="22"/>
      <c r="AF586" s="22"/>
      <c r="AG586" s="22"/>
      <c r="AL586" s="21"/>
      <c r="AM586" s="21"/>
      <c r="AN586" s="21"/>
      <c r="AO586" s="21"/>
      <c r="AP586" s="21"/>
      <c r="AQ586" s="13">
        <f t="shared" si="8"/>
        <v>0</v>
      </c>
    </row>
    <row r="587" spans="2:43" ht="23" customHeight="1" x14ac:dyDescent="0.2">
      <c r="B587" s="33">
        <v>211</v>
      </c>
      <c r="C587" s="24"/>
      <c r="D587" s="34" t="s">
        <v>733</v>
      </c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34" t="s">
        <v>734</v>
      </c>
      <c r="Q587" s="24"/>
      <c r="R587" s="24"/>
      <c r="S587" s="24"/>
      <c r="T587" s="24"/>
      <c r="U587" s="24"/>
      <c r="V587" s="24"/>
      <c r="W587" s="24"/>
      <c r="X587" s="24"/>
      <c r="Y587" s="24"/>
      <c r="Z587" s="24"/>
      <c r="AA587" s="24"/>
      <c r="AB587" s="24"/>
      <c r="AC587" s="24"/>
      <c r="AD587" s="24"/>
      <c r="AE587" s="60">
        <v>0</v>
      </c>
      <c r="AF587" s="61"/>
      <c r="AG587" s="61"/>
      <c r="AH587" s="13">
        <v>40</v>
      </c>
      <c r="AI587" s="34" t="s">
        <v>334</v>
      </c>
      <c r="AJ587" s="24"/>
      <c r="AK587" s="24"/>
      <c r="AL587" s="42">
        <v>0</v>
      </c>
      <c r="AM587" s="43"/>
      <c r="AN587" s="43"/>
      <c r="AO587" s="43"/>
      <c r="AP587" s="43"/>
      <c r="AQ587" s="13">
        <f t="shared" si="8"/>
        <v>0</v>
      </c>
    </row>
    <row r="588" spans="2:43" ht="0" hidden="1" customHeight="1" x14ac:dyDescent="0.2"/>
    <row r="589" spans="2:43" ht="11.25" customHeight="1" x14ac:dyDescent="0.2">
      <c r="B589" s="57">
        <f>SUM(AQ215:AQ587)</f>
        <v>0</v>
      </c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  <c r="AD589" s="58"/>
      <c r="AE589" s="58"/>
      <c r="AF589" s="58"/>
      <c r="AG589" s="58"/>
      <c r="AH589" s="58"/>
      <c r="AI589" s="58"/>
      <c r="AJ589" s="58"/>
      <c r="AK589" s="58"/>
      <c r="AL589" s="58"/>
      <c r="AM589" s="58"/>
      <c r="AN589" s="58"/>
      <c r="AO589" s="58"/>
      <c r="AP589" s="58"/>
      <c r="AQ589" s="58"/>
    </row>
    <row r="590" spans="2:43" ht="3" customHeight="1" x14ac:dyDescent="0.2"/>
    <row r="591" spans="2:43" ht="11.25" customHeight="1" x14ac:dyDescent="0.2">
      <c r="B591" s="45" t="s">
        <v>735</v>
      </c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  <c r="AA591" s="24"/>
      <c r="AB591" s="24"/>
      <c r="AC591" s="24"/>
      <c r="AD591" s="24"/>
      <c r="AE591" s="24"/>
      <c r="AF591" s="24"/>
      <c r="AG591" s="24"/>
      <c r="AH591" s="24"/>
      <c r="AI591" s="24"/>
      <c r="AJ591" s="24"/>
      <c r="AK591" s="24"/>
      <c r="AL591" s="24"/>
      <c r="AM591" s="24"/>
      <c r="AN591" s="24"/>
      <c r="AO591" s="24"/>
      <c r="AP591" s="24"/>
      <c r="AQ591" s="24"/>
    </row>
    <row r="592" spans="2:43" ht="1.5" customHeight="1" x14ac:dyDescent="0.2"/>
    <row r="593" spans="2:27" ht="11.25" customHeight="1" x14ac:dyDescent="0.2">
      <c r="C593" s="33" t="s">
        <v>247</v>
      </c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T593" s="59">
        <f>SUM(B589)</f>
        <v>0</v>
      </c>
      <c r="U593" s="59"/>
      <c r="V593" s="59"/>
      <c r="W593" s="59"/>
      <c r="X593" s="59"/>
      <c r="Y593" s="59"/>
      <c r="Z593" s="59"/>
      <c r="AA593" s="59"/>
    </row>
    <row r="594" spans="2:27" ht="1.5" customHeight="1" x14ac:dyDescent="0.2"/>
    <row r="595" spans="2:27" ht="11.25" customHeight="1" x14ac:dyDescent="0.2">
      <c r="C595" s="33" t="s">
        <v>736</v>
      </c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T595" s="59">
        <f>SUM(AL215:AP587)</f>
        <v>0</v>
      </c>
      <c r="U595" s="59"/>
      <c r="V595" s="59"/>
      <c r="W595" s="59"/>
      <c r="X595" s="59"/>
      <c r="Y595" s="59"/>
      <c r="Z595" s="59"/>
      <c r="AA595" s="59"/>
    </row>
    <row r="596" spans="2:27" ht="12.75" customHeight="1" x14ac:dyDescent="0.2"/>
    <row r="597" spans="2:27" ht="11.5" customHeight="1" x14ac:dyDescent="0.2">
      <c r="B597" s="34" t="s">
        <v>8</v>
      </c>
      <c r="C597" s="24"/>
      <c r="D597" s="24"/>
      <c r="E597" s="24"/>
      <c r="F597" s="24"/>
      <c r="G597" s="24"/>
      <c r="H597" s="55" t="s">
        <v>741</v>
      </c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</row>
    <row r="598" spans="2:27" ht="11.25" customHeight="1" x14ac:dyDescent="0.2">
      <c r="B598" s="34" t="s">
        <v>737</v>
      </c>
      <c r="C598" s="24"/>
      <c r="D598" s="24"/>
      <c r="E598" s="24"/>
      <c r="F598" s="24"/>
      <c r="G598" s="24"/>
      <c r="H598" s="56">
        <f>PRODUCT(T593,0.012)</f>
        <v>0</v>
      </c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</row>
    <row r="599" spans="2:27" ht="0" hidden="1" customHeight="1" x14ac:dyDescent="0.2"/>
    <row r="600" spans="2:27" ht="14.25" customHeight="1" x14ac:dyDescent="0.2"/>
    <row r="601" spans="2:27" ht="11.5" customHeight="1" x14ac:dyDescent="0.2">
      <c r="B601" s="25" t="s">
        <v>8</v>
      </c>
      <c r="C601" s="26"/>
      <c r="D601" s="26"/>
      <c r="E601" s="26"/>
      <c r="F601" s="26"/>
      <c r="G601" s="26"/>
      <c r="H601" s="26"/>
      <c r="I601" s="26"/>
      <c r="J601" s="26"/>
      <c r="L601" s="27" t="s">
        <v>5</v>
      </c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</row>
    <row r="602" spans="2:27" ht="11.25" customHeight="1" x14ac:dyDescent="0.2">
      <c r="B602" s="27" t="s">
        <v>741</v>
      </c>
      <c r="C602" s="26"/>
      <c r="D602" s="26"/>
      <c r="E602" s="26"/>
      <c r="F602" s="26"/>
      <c r="G602" s="26"/>
      <c r="H602" s="26"/>
      <c r="I602" s="26"/>
      <c r="J602" s="26"/>
      <c r="K602" s="11"/>
      <c r="L602" s="28">
        <f>SUM(T593,T595,H598)</f>
        <v>0</v>
      </c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</row>
    <row r="603" spans="2:27" ht="0" hidden="1" customHeight="1" x14ac:dyDescent="0.2"/>
    <row r="604" spans="2:27" ht="3" customHeight="1" x14ac:dyDescent="0.2"/>
    <row r="605" spans="2:27" ht="11.25" customHeight="1" x14ac:dyDescent="0.2">
      <c r="B605" s="30" t="s">
        <v>53</v>
      </c>
      <c r="C605" s="24"/>
      <c r="D605" s="24"/>
      <c r="E605" s="24"/>
      <c r="F605" s="24"/>
      <c r="G605" s="24"/>
      <c r="H605" s="24"/>
      <c r="I605" s="24"/>
      <c r="J605" s="24"/>
      <c r="L605" s="31">
        <f>SUM(L602)</f>
        <v>0</v>
      </c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  <c r="AA605" s="24"/>
    </row>
    <row r="606" spans="2:27" ht="0" hidden="1" customHeight="1" x14ac:dyDescent="0.2"/>
    <row r="610" spans="8:20" x14ac:dyDescent="0.2">
      <c r="H610" s="72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</row>
  </sheetData>
  <mergeCells count="2534">
    <mergeCell ref="H610:T610"/>
    <mergeCell ref="AN5:AO5"/>
    <mergeCell ref="AP5:AQ5"/>
    <mergeCell ref="B6:D6"/>
    <mergeCell ref="E6:Q6"/>
    <mergeCell ref="R6:AF6"/>
    <mergeCell ref="AG6:AI6"/>
    <mergeCell ref="AJ6:AM6"/>
    <mergeCell ref="AN6:AO6"/>
    <mergeCell ref="AP6:AQ6"/>
    <mergeCell ref="B5:D5"/>
    <mergeCell ref="E5:Q5"/>
    <mergeCell ref="R5:AF5"/>
    <mergeCell ref="AG5:AI5"/>
    <mergeCell ref="AJ5:AM5"/>
    <mergeCell ref="B2:AQ2"/>
    <mergeCell ref="B4:D4"/>
    <mergeCell ref="E4:Q4"/>
    <mergeCell ref="R4:AF4"/>
    <mergeCell ref="AG4:AI4"/>
    <mergeCell ref="AJ4:AM4"/>
    <mergeCell ref="AN4:AO4"/>
    <mergeCell ref="AP4:AQ4"/>
    <mergeCell ref="AN9:AO9"/>
    <mergeCell ref="AP9:AQ9"/>
    <mergeCell ref="B10:D10"/>
    <mergeCell ref="E10:Q10"/>
    <mergeCell ref="R10:AF10"/>
    <mergeCell ref="AG10:AI10"/>
    <mergeCell ref="AJ10:AM10"/>
    <mergeCell ref="AN10:AO10"/>
    <mergeCell ref="AP10:AQ10"/>
    <mergeCell ref="B9:D9"/>
    <mergeCell ref="E9:Q9"/>
    <mergeCell ref="R9:AF9"/>
    <mergeCell ref="AG9:AI9"/>
    <mergeCell ref="AJ9:AM9"/>
    <mergeCell ref="AN7:AO7"/>
    <mergeCell ref="AP7:AQ7"/>
    <mergeCell ref="B8:D8"/>
    <mergeCell ref="E8:Q8"/>
    <mergeCell ref="R8:AF8"/>
    <mergeCell ref="AG8:AI8"/>
    <mergeCell ref="AJ8:AM8"/>
    <mergeCell ref="AN8:AO8"/>
    <mergeCell ref="AP8:AQ8"/>
    <mergeCell ref="B7:D7"/>
    <mergeCell ref="E7:Q7"/>
    <mergeCell ref="R7:AF7"/>
    <mergeCell ref="AG7:AI7"/>
    <mergeCell ref="AJ7:AM7"/>
    <mergeCell ref="AN13:AO13"/>
    <mergeCell ref="AP13:AQ13"/>
    <mergeCell ref="B14:D14"/>
    <mergeCell ref="E14:Q14"/>
    <mergeCell ref="R14:AF14"/>
    <mergeCell ref="AG14:AI14"/>
    <mergeCell ref="AJ14:AM14"/>
    <mergeCell ref="AN14:AO14"/>
    <mergeCell ref="AP14:AQ14"/>
    <mergeCell ref="B13:D13"/>
    <mergeCell ref="E13:Q13"/>
    <mergeCell ref="R13:AF13"/>
    <mergeCell ref="AG13:AI13"/>
    <mergeCell ref="AJ13:AM13"/>
    <mergeCell ref="AN11:AO11"/>
    <mergeCell ref="AP11:AQ11"/>
    <mergeCell ref="B12:D12"/>
    <mergeCell ref="E12:Q12"/>
    <mergeCell ref="R12:AF12"/>
    <mergeCell ref="AG12:AI12"/>
    <mergeCell ref="AJ12:AM12"/>
    <mergeCell ref="AN12:AO12"/>
    <mergeCell ref="AP12:AQ12"/>
    <mergeCell ref="B11:D11"/>
    <mergeCell ref="E11:Q11"/>
    <mergeCell ref="R11:AF11"/>
    <mergeCell ref="AG11:AI11"/>
    <mergeCell ref="AJ11:AM11"/>
    <mergeCell ref="AN17:AO17"/>
    <mergeCell ref="AP17:AQ17"/>
    <mergeCell ref="B18:D18"/>
    <mergeCell ref="E18:Q18"/>
    <mergeCell ref="R18:AF18"/>
    <mergeCell ref="AG18:AI18"/>
    <mergeCell ref="AJ18:AM18"/>
    <mergeCell ref="AN18:AO18"/>
    <mergeCell ref="AP18:AQ18"/>
    <mergeCell ref="B17:D17"/>
    <mergeCell ref="E17:Q17"/>
    <mergeCell ref="R17:AF17"/>
    <mergeCell ref="AG17:AI17"/>
    <mergeCell ref="AJ17:AM17"/>
    <mergeCell ref="AN15:AO15"/>
    <mergeCell ref="AP15:AQ15"/>
    <mergeCell ref="B16:D16"/>
    <mergeCell ref="E16:Q16"/>
    <mergeCell ref="R16:AF16"/>
    <mergeCell ref="AG16:AI16"/>
    <mergeCell ref="AJ16:AM16"/>
    <mergeCell ref="AN16:AO16"/>
    <mergeCell ref="AP16:AQ16"/>
    <mergeCell ref="B15:D15"/>
    <mergeCell ref="E15:Q15"/>
    <mergeCell ref="R15:AF15"/>
    <mergeCell ref="AG15:AI15"/>
    <mergeCell ref="AJ15:AM15"/>
    <mergeCell ref="AN21:AO21"/>
    <mergeCell ref="AP21:AQ21"/>
    <mergeCell ref="B22:D22"/>
    <mergeCell ref="E22:Q22"/>
    <mergeCell ref="R22:AF22"/>
    <mergeCell ref="AG22:AI22"/>
    <mergeCell ref="AJ22:AM22"/>
    <mergeCell ref="AN22:AO22"/>
    <mergeCell ref="AP22:AQ22"/>
    <mergeCell ref="B21:D21"/>
    <mergeCell ref="E21:Q21"/>
    <mergeCell ref="R21:AF21"/>
    <mergeCell ref="AG21:AI21"/>
    <mergeCell ref="AJ21:AM21"/>
    <mergeCell ref="AN19:AO19"/>
    <mergeCell ref="AP19:AQ19"/>
    <mergeCell ref="B20:D20"/>
    <mergeCell ref="E20:Q20"/>
    <mergeCell ref="R20:AF20"/>
    <mergeCell ref="AG20:AI20"/>
    <mergeCell ref="AJ20:AM20"/>
    <mergeCell ref="AN20:AO20"/>
    <mergeCell ref="AP20:AQ20"/>
    <mergeCell ref="B19:D19"/>
    <mergeCell ref="E19:Q19"/>
    <mergeCell ref="R19:AF19"/>
    <mergeCell ref="AG19:AI19"/>
    <mergeCell ref="AJ19:AM19"/>
    <mergeCell ref="AN25:AO25"/>
    <mergeCell ref="AP25:AQ25"/>
    <mergeCell ref="B26:D26"/>
    <mergeCell ref="E26:Q26"/>
    <mergeCell ref="R26:AF26"/>
    <mergeCell ref="AG26:AI26"/>
    <mergeCell ref="AJ26:AM26"/>
    <mergeCell ref="AN26:AO26"/>
    <mergeCell ref="AP26:AQ26"/>
    <mergeCell ref="B25:D25"/>
    <mergeCell ref="E25:Q25"/>
    <mergeCell ref="R25:AF25"/>
    <mergeCell ref="AG25:AI25"/>
    <mergeCell ref="AJ25:AM25"/>
    <mergeCell ref="AN23:AO23"/>
    <mergeCell ref="AP23:AQ23"/>
    <mergeCell ref="B24:D24"/>
    <mergeCell ref="E24:Q24"/>
    <mergeCell ref="R24:AF24"/>
    <mergeCell ref="AG24:AI24"/>
    <mergeCell ref="AJ24:AM24"/>
    <mergeCell ref="AN24:AO24"/>
    <mergeCell ref="AP24:AQ24"/>
    <mergeCell ref="B23:D23"/>
    <mergeCell ref="E23:Q23"/>
    <mergeCell ref="R23:AF23"/>
    <mergeCell ref="AG23:AI23"/>
    <mergeCell ref="AJ23:AM23"/>
    <mergeCell ref="AN29:AO29"/>
    <mergeCell ref="AP29:AQ29"/>
    <mergeCell ref="B30:D30"/>
    <mergeCell ref="E30:Q30"/>
    <mergeCell ref="R30:AF30"/>
    <mergeCell ref="AG30:AI30"/>
    <mergeCell ref="AJ30:AM30"/>
    <mergeCell ref="AN30:AO30"/>
    <mergeCell ref="AP30:AQ30"/>
    <mergeCell ref="B29:D29"/>
    <mergeCell ref="E29:Q29"/>
    <mergeCell ref="R29:AF29"/>
    <mergeCell ref="AG29:AI29"/>
    <mergeCell ref="AJ29:AM29"/>
    <mergeCell ref="AN27:AO27"/>
    <mergeCell ref="AP27:AQ27"/>
    <mergeCell ref="B28:D28"/>
    <mergeCell ref="E28:Q28"/>
    <mergeCell ref="R28:AF28"/>
    <mergeCell ref="AG28:AI28"/>
    <mergeCell ref="AJ28:AM28"/>
    <mergeCell ref="AN28:AO28"/>
    <mergeCell ref="AP28:AQ28"/>
    <mergeCell ref="B27:D27"/>
    <mergeCell ref="E27:Q27"/>
    <mergeCell ref="R27:AF27"/>
    <mergeCell ref="AG27:AI27"/>
    <mergeCell ref="AJ27:AM27"/>
    <mergeCell ref="AN33:AO33"/>
    <mergeCell ref="AP33:AQ33"/>
    <mergeCell ref="B34:D34"/>
    <mergeCell ref="E34:Q34"/>
    <mergeCell ref="R34:AF34"/>
    <mergeCell ref="AG34:AI34"/>
    <mergeCell ref="AJ34:AM34"/>
    <mergeCell ref="AN34:AO34"/>
    <mergeCell ref="AP34:AQ34"/>
    <mergeCell ref="B33:D33"/>
    <mergeCell ref="E33:Q33"/>
    <mergeCell ref="R33:AF33"/>
    <mergeCell ref="AG33:AI33"/>
    <mergeCell ref="AJ33:AM33"/>
    <mergeCell ref="AN31:AO31"/>
    <mergeCell ref="AP31:AQ31"/>
    <mergeCell ref="B32:D32"/>
    <mergeCell ref="E32:Q32"/>
    <mergeCell ref="R32:AF32"/>
    <mergeCell ref="AG32:AI32"/>
    <mergeCell ref="AJ32:AM32"/>
    <mergeCell ref="AN32:AO32"/>
    <mergeCell ref="AP32:AQ32"/>
    <mergeCell ref="B31:D31"/>
    <mergeCell ref="E31:Q31"/>
    <mergeCell ref="R31:AF31"/>
    <mergeCell ref="AG31:AI31"/>
    <mergeCell ref="AJ31:AM31"/>
    <mergeCell ref="AN37:AO37"/>
    <mergeCell ref="AP37:AQ37"/>
    <mergeCell ref="B38:D38"/>
    <mergeCell ref="E38:Q38"/>
    <mergeCell ref="R38:AF38"/>
    <mergeCell ref="AG38:AI38"/>
    <mergeCell ref="AJ38:AM38"/>
    <mergeCell ref="AN38:AO38"/>
    <mergeCell ref="AP38:AQ38"/>
    <mergeCell ref="B37:D37"/>
    <mergeCell ref="E37:Q37"/>
    <mergeCell ref="R37:AF37"/>
    <mergeCell ref="AG37:AI37"/>
    <mergeCell ref="AJ37:AM37"/>
    <mergeCell ref="AN35:AO35"/>
    <mergeCell ref="AP35:AQ35"/>
    <mergeCell ref="B36:D36"/>
    <mergeCell ref="E36:Q36"/>
    <mergeCell ref="R36:AF36"/>
    <mergeCell ref="AG36:AI36"/>
    <mergeCell ref="AJ36:AM36"/>
    <mergeCell ref="AN36:AO36"/>
    <mergeCell ref="AP36:AQ36"/>
    <mergeCell ref="B35:D35"/>
    <mergeCell ref="E35:Q35"/>
    <mergeCell ref="R35:AF35"/>
    <mergeCell ref="AG35:AI35"/>
    <mergeCell ref="AJ35:AM35"/>
    <mergeCell ref="AN41:AO41"/>
    <mergeCell ref="AP41:AQ41"/>
    <mergeCell ref="B42:D42"/>
    <mergeCell ref="E42:Q42"/>
    <mergeCell ref="R42:AF42"/>
    <mergeCell ref="AG42:AI42"/>
    <mergeCell ref="AJ42:AM42"/>
    <mergeCell ref="AN42:AO42"/>
    <mergeCell ref="AP42:AQ42"/>
    <mergeCell ref="B41:D41"/>
    <mergeCell ref="E41:Q41"/>
    <mergeCell ref="R41:AF41"/>
    <mergeCell ref="AG41:AI41"/>
    <mergeCell ref="AJ41:AM41"/>
    <mergeCell ref="AN39:AO39"/>
    <mergeCell ref="AP39:AQ39"/>
    <mergeCell ref="B40:D40"/>
    <mergeCell ref="E40:Q40"/>
    <mergeCell ref="R40:AF40"/>
    <mergeCell ref="AG40:AI40"/>
    <mergeCell ref="AJ40:AM40"/>
    <mergeCell ref="AN40:AO40"/>
    <mergeCell ref="AP40:AQ40"/>
    <mergeCell ref="B39:D39"/>
    <mergeCell ref="E39:Q39"/>
    <mergeCell ref="R39:AF39"/>
    <mergeCell ref="AG39:AI39"/>
    <mergeCell ref="AJ39:AM39"/>
    <mergeCell ref="AN45:AO45"/>
    <mergeCell ref="AP45:AQ45"/>
    <mergeCell ref="B46:D46"/>
    <mergeCell ref="E46:Q46"/>
    <mergeCell ref="R46:AF46"/>
    <mergeCell ref="AG46:AI46"/>
    <mergeCell ref="AJ46:AM46"/>
    <mergeCell ref="AN46:AO46"/>
    <mergeCell ref="AP46:AQ46"/>
    <mergeCell ref="B45:D45"/>
    <mergeCell ref="E45:Q45"/>
    <mergeCell ref="R45:AF45"/>
    <mergeCell ref="AG45:AI45"/>
    <mergeCell ref="AJ45:AM45"/>
    <mergeCell ref="AN43:AO43"/>
    <mergeCell ref="AP43:AQ43"/>
    <mergeCell ref="B44:D44"/>
    <mergeCell ref="E44:Q44"/>
    <mergeCell ref="R44:AF44"/>
    <mergeCell ref="AG44:AI44"/>
    <mergeCell ref="AJ44:AM44"/>
    <mergeCell ref="AN44:AO44"/>
    <mergeCell ref="AP44:AQ44"/>
    <mergeCell ref="B43:D43"/>
    <mergeCell ref="E43:Q43"/>
    <mergeCell ref="R43:AF43"/>
    <mergeCell ref="AG43:AI43"/>
    <mergeCell ref="AJ43:AM43"/>
    <mergeCell ref="AN49:AO49"/>
    <mergeCell ref="AP49:AQ49"/>
    <mergeCell ref="B50:D50"/>
    <mergeCell ref="E50:Q50"/>
    <mergeCell ref="R50:AF50"/>
    <mergeCell ref="AG50:AI50"/>
    <mergeCell ref="AJ50:AM50"/>
    <mergeCell ref="AN50:AO50"/>
    <mergeCell ref="AP50:AQ50"/>
    <mergeCell ref="B49:D49"/>
    <mergeCell ref="E49:Q49"/>
    <mergeCell ref="R49:AF49"/>
    <mergeCell ref="AG49:AI49"/>
    <mergeCell ref="AJ49:AM49"/>
    <mergeCell ref="AN47:AO47"/>
    <mergeCell ref="AP47:AQ47"/>
    <mergeCell ref="B48:D48"/>
    <mergeCell ref="E48:Q48"/>
    <mergeCell ref="R48:AF48"/>
    <mergeCell ref="AG48:AI48"/>
    <mergeCell ref="AJ48:AM48"/>
    <mergeCell ref="AN48:AO48"/>
    <mergeCell ref="AP48:AQ48"/>
    <mergeCell ref="B47:D47"/>
    <mergeCell ref="E47:Q47"/>
    <mergeCell ref="R47:AF47"/>
    <mergeCell ref="AG47:AI47"/>
    <mergeCell ref="AJ47:AM47"/>
    <mergeCell ref="AN53:AO53"/>
    <mergeCell ref="AP53:AQ53"/>
    <mergeCell ref="B54:D54"/>
    <mergeCell ref="E54:Q54"/>
    <mergeCell ref="R54:AF54"/>
    <mergeCell ref="AG54:AI54"/>
    <mergeCell ref="AJ54:AM54"/>
    <mergeCell ref="AN54:AO54"/>
    <mergeCell ref="AP54:AQ54"/>
    <mergeCell ref="B53:D53"/>
    <mergeCell ref="E53:Q53"/>
    <mergeCell ref="R53:AF53"/>
    <mergeCell ref="AG53:AI53"/>
    <mergeCell ref="AJ53:AM53"/>
    <mergeCell ref="AN51:AO51"/>
    <mergeCell ref="AP51:AQ51"/>
    <mergeCell ref="B52:D52"/>
    <mergeCell ref="E52:Q52"/>
    <mergeCell ref="R52:AF52"/>
    <mergeCell ref="AG52:AI52"/>
    <mergeCell ref="AJ52:AM52"/>
    <mergeCell ref="AN52:AO52"/>
    <mergeCell ref="AP52:AQ52"/>
    <mergeCell ref="B51:D51"/>
    <mergeCell ref="E51:Q51"/>
    <mergeCell ref="R51:AF51"/>
    <mergeCell ref="AG51:AI51"/>
    <mergeCell ref="AJ51:AM51"/>
    <mergeCell ref="AN57:AO57"/>
    <mergeCell ref="AP57:AQ57"/>
    <mergeCell ref="B58:D58"/>
    <mergeCell ref="E58:Q58"/>
    <mergeCell ref="R58:AF58"/>
    <mergeCell ref="AG58:AI58"/>
    <mergeCell ref="AJ58:AM58"/>
    <mergeCell ref="AN58:AO58"/>
    <mergeCell ref="AP58:AQ58"/>
    <mergeCell ref="B57:D57"/>
    <mergeCell ref="E57:Q57"/>
    <mergeCell ref="R57:AF57"/>
    <mergeCell ref="AG57:AI57"/>
    <mergeCell ref="AJ57:AM57"/>
    <mergeCell ref="AN55:AO55"/>
    <mergeCell ref="AP55:AQ55"/>
    <mergeCell ref="B56:D56"/>
    <mergeCell ref="E56:Q56"/>
    <mergeCell ref="R56:AF56"/>
    <mergeCell ref="AG56:AI56"/>
    <mergeCell ref="AJ56:AM56"/>
    <mergeCell ref="AN56:AO56"/>
    <mergeCell ref="AP56:AQ56"/>
    <mergeCell ref="B55:D55"/>
    <mergeCell ref="E55:Q55"/>
    <mergeCell ref="R55:AF55"/>
    <mergeCell ref="AG55:AI55"/>
    <mergeCell ref="AJ55:AM55"/>
    <mergeCell ref="AN61:AO61"/>
    <mergeCell ref="AP61:AQ61"/>
    <mergeCell ref="B62:D62"/>
    <mergeCell ref="E62:Q62"/>
    <mergeCell ref="R62:AF62"/>
    <mergeCell ref="AG62:AI62"/>
    <mergeCell ref="AJ62:AM62"/>
    <mergeCell ref="AN62:AO62"/>
    <mergeCell ref="AP62:AQ62"/>
    <mergeCell ref="B61:D61"/>
    <mergeCell ref="E61:Q61"/>
    <mergeCell ref="R61:AF61"/>
    <mergeCell ref="AG61:AI61"/>
    <mergeCell ref="AJ61:AM61"/>
    <mergeCell ref="AN59:AO59"/>
    <mergeCell ref="AP59:AQ59"/>
    <mergeCell ref="B60:D60"/>
    <mergeCell ref="E60:Q60"/>
    <mergeCell ref="R60:AF60"/>
    <mergeCell ref="AG60:AI60"/>
    <mergeCell ref="AJ60:AM60"/>
    <mergeCell ref="AN60:AO60"/>
    <mergeCell ref="AP60:AQ60"/>
    <mergeCell ref="B59:D59"/>
    <mergeCell ref="E59:Q59"/>
    <mergeCell ref="R59:AF59"/>
    <mergeCell ref="AG59:AI59"/>
    <mergeCell ref="AJ59:AM59"/>
    <mergeCell ref="AN65:AO65"/>
    <mergeCell ref="AP65:AQ65"/>
    <mergeCell ref="B66:D66"/>
    <mergeCell ref="E66:Q66"/>
    <mergeCell ref="R66:AF66"/>
    <mergeCell ref="AG66:AI66"/>
    <mergeCell ref="AJ66:AM66"/>
    <mergeCell ref="AN66:AO66"/>
    <mergeCell ref="AP66:AQ66"/>
    <mergeCell ref="B65:D65"/>
    <mergeCell ref="E65:Q65"/>
    <mergeCell ref="R65:AF65"/>
    <mergeCell ref="AG65:AI65"/>
    <mergeCell ref="AJ65:AM65"/>
    <mergeCell ref="AN63:AO63"/>
    <mergeCell ref="AP63:AQ63"/>
    <mergeCell ref="B64:D64"/>
    <mergeCell ref="E64:Q64"/>
    <mergeCell ref="R64:AF64"/>
    <mergeCell ref="AG64:AI64"/>
    <mergeCell ref="AJ64:AM64"/>
    <mergeCell ref="AN64:AO64"/>
    <mergeCell ref="AP64:AQ64"/>
    <mergeCell ref="B63:D63"/>
    <mergeCell ref="E63:Q63"/>
    <mergeCell ref="R63:AF63"/>
    <mergeCell ref="AG63:AI63"/>
    <mergeCell ref="AJ63:AM63"/>
    <mergeCell ref="AN69:AO69"/>
    <mergeCell ref="AP69:AQ69"/>
    <mergeCell ref="B70:D70"/>
    <mergeCell ref="E70:Q70"/>
    <mergeCell ref="R70:AF70"/>
    <mergeCell ref="AG70:AI70"/>
    <mergeCell ref="AJ70:AM70"/>
    <mergeCell ref="AN70:AO70"/>
    <mergeCell ref="AP70:AQ70"/>
    <mergeCell ref="B69:D69"/>
    <mergeCell ref="E69:Q69"/>
    <mergeCell ref="R69:AF69"/>
    <mergeCell ref="AG69:AI69"/>
    <mergeCell ref="AJ69:AM69"/>
    <mergeCell ref="AN67:AO67"/>
    <mergeCell ref="AP67:AQ67"/>
    <mergeCell ref="B68:D68"/>
    <mergeCell ref="E68:Q68"/>
    <mergeCell ref="R68:AF68"/>
    <mergeCell ref="AG68:AI68"/>
    <mergeCell ref="AJ68:AM68"/>
    <mergeCell ref="AN68:AO68"/>
    <mergeCell ref="AP68:AQ68"/>
    <mergeCell ref="B67:D67"/>
    <mergeCell ref="E67:Q67"/>
    <mergeCell ref="R67:AF67"/>
    <mergeCell ref="AG67:AI67"/>
    <mergeCell ref="AJ67:AM67"/>
    <mergeCell ref="AN73:AO73"/>
    <mergeCell ref="AP73:AQ73"/>
    <mergeCell ref="B74:D74"/>
    <mergeCell ref="E74:Q74"/>
    <mergeCell ref="R74:AF74"/>
    <mergeCell ref="AG74:AI74"/>
    <mergeCell ref="AJ74:AM74"/>
    <mergeCell ref="AN74:AO74"/>
    <mergeCell ref="AP74:AQ74"/>
    <mergeCell ref="B73:D73"/>
    <mergeCell ref="E73:Q73"/>
    <mergeCell ref="R73:AF73"/>
    <mergeCell ref="AG73:AI73"/>
    <mergeCell ref="AJ73:AM73"/>
    <mergeCell ref="AN71:AO71"/>
    <mergeCell ref="AP71:AQ71"/>
    <mergeCell ref="B72:D72"/>
    <mergeCell ref="E72:Q72"/>
    <mergeCell ref="R72:AF72"/>
    <mergeCell ref="AG72:AI72"/>
    <mergeCell ref="AJ72:AM72"/>
    <mergeCell ref="AN72:AO72"/>
    <mergeCell ref="AP72:AQ72"/>
    <mergeCell ref="B71:D71"/>
    <mergeCell ref="E71:Q71"/>
    <mergeCell ref="R71:AF71"/>
    <mergeCell ref="AG71:AI71"/>
    <mergeCell ref="AJ71:AM71"/>
    <mergeCell ref="AN77:AO77"/>
    <mergeCell ref="AP77:AQ77"/>
    <mergeCell ref="B78:D78"/>
    <mergeCell ref="E78:Q78"/>
    <mergeCell ref="R78:AF78"/>
    <mergeCell ref="AG78:AI78"/>
    <mergeCell ref="AJ78:AM78"/>
    <mergeCell ref="AN78:AO78"/>
    <mergeCell ref="AP78:AQ78"/>
    <mergeCell ref="B77:D77"/>
    <mergeCell ref="E77:Q77"/>
    <mergeCell ref="R77:AF77"/>
    <mergeCell ref="AG77:AI77"/>
    <mergeCell ref="AJ77:AM77"/>
    <mergeCell ref="AN75:AO75"/>
    <mergeCell ref="AP75:AQ75"/>
    <mergeCell ref="B76:D76"/>
    <mergeCell ref="E76:Q76"/>
    <mergeCell ref="R76:AF76"/>
    <mergeCell ref="AG76:AI76"/>
    <mergeCell ref="AJ76:AM76"/>
    <mergeCell ref="AN76:AO76"/>
    <mergeCell ref="AP76:AQ76"/>
    <mergeCell ref="B75:D75"/>
    <mergeCell ref="E75:Q75"/>
    <mergeCell ref="R75:AF75"/>
    <mergeCell ref="AG75:AI75"/>
    <mergeCell ref="AJ75:AM75"/>
    <mergeCell ref="AN81:AO81"/>
    <mergeCell ref="AP81:AQ81"/>
    <mergeCell ref="B82:D82"/>
    <mergeCell ref="E82:Q82"/>
    <mergeCell ref="R82:AF82"/>
    <mergeCell ref="AG82:AI82"/>
    <mergeCell ref="AJ82:AM82"/>
    <mergeCell ref="AN82:AO82"/>
    <mergeCell ref="AP82:AQ82"/>
    <mergeCell ref="B81:D81"/>
    <mergeCell ref="E81:Q81"/>
    <mergeCell ref="R81:AF81"/>
    <mergeCell ref="AG81:AI81"/>
    <mergeCell ref="AJ81:AM81"/>
    <mergeCell ref="AN79:AO79"/>
    <mergeCell ref="AP79:AQ79"/>
    <mergeCell ref="B80:D80"/>
    <mergeCell ref="E80:Q80"/>
    <mergeCell ref="R80:AF80"/>
    <mergeCell ref="AG80:AI80"/>
    <mergeCell ref="AJ80:AM80"/>
    <mergeCell ref="AN80:AO80"/>
    <mergeCell ref="AP80:AQ80"/>
    <mergeCell ref="B79:D79"/>
    <mergeCell ref="E79:Q79"/>
    <mergeCell ref="R79:AF79"/>
    <mergeCell ref="AG79:AI79"/>
    <mergeCell ref="AJ79:AM79"/>
    <mergeCell ref="AN85:AO85"/>
    <mergeCell ref="AP85:AQ85"/>
    <mergeCell ref="B86:D86"/>
    <mergeCell ref="E86:Q86"/>
    <mergeCell ref="R86:AF86"/>
    <mergeCell ref="AG86:AI86"/>
    <mergeCell ref="AJ86:AM86"/>
    <mergeCell ref="AN86:AO86"/>
    <mergeCell ref="AP86:AQ86"/>
    <mergeCell ref="B85:D85"/>
    <mergeCell ref="E85:Q85"/>
    <mergeCell ref="R85:AF85"/>
    <mergeCell ref="AG85:AI85"/>
    <mergeCell ref="AJ85:AM85"/>
    <mergeCell ref="AN83:AO83"/>
    <mergeCell ref="AP83:AQ83"/>
    <mergeCell ref="B84:D84"/>
    <mergeCell ref="E84:Q84"/>
    <mergeCell ref="R84:AF84"/>
    <mergeCell ref="AG84:AI84"/>
    <mergeCell ref="AJ84:AM84"/>
    <mergeCell ref="AN84:AO84"/>
    <mergeCell ref="AP84:AQ84"/>
    <mergeCell ref="B83:D83"/>
    <mergeCell ref="E83:Q83"/>
    <mergeCell ref="R83:AF83"/>
    <mergeCell ref="AG83:AI83"/>
    <mergeCell ref="AJ83:AM83"/>
    <mergeCell ref="AN89:AO89"/>
    <mergeCell ref="AP89:AQ89"/>
    <mergeCell ref="B90:D90"/>
    <mergeCell ref="E90:Q90"/>
    <mergeCell ref="R90:AF90"/>
    <mergeCell ref="AG90:AI90"/>
    <mergeCell ref="AJ90:AM90"/>
    <mergeCell ref="AN90:AO90"/>
    <mergeCell ref="AP90:AQ90"/>
    <mergeCell ref="B89:D89"/>
    <mergeCell ref="E89:Q89"/>
    <mergeCell ref="R89:AF89"/>
    <mergeCell ref="AG89:AI89"/>
    <mergeCell ref="AJ89:AM89"/>
    <mergeCell ref="AN87:AO87"/>
    <mergeCell ref="AP87:AQ87"/>
    <mergeCell ref="B88:D88"/>
    <mergeCell ref="E88:Q88"/>
    <mergeCell ref="R88:AF88"/>
    <mergeCell ref="AG88:AI88"/>
    <mergeCell ref="AJ88:AM88"/>
    <mergeCell ref="AN88:AO88"/>
    <mergeCell ref="AP88:AQ88"/>
    <mergeCell ref="B87:D87"/>
    <mergeCell ref="E87:Q87"/>
    <mergeCell ref="R87:AF87"/>
    <mergeCell ref="AG87:AI87"/>
    <mergeCell ref="AJ87:AM87"/>
    <mergeCell ref="AN93:AO93"/>
    <mergeCell ref="AP93:AQ93"/>
    <mergeCell ref="B94:D94"/>
    <mergeCell ref="E94:Q94"/>
    <mergeCell ref="R94:AF94"/>
    <mergeCell ref="AG94:AI94"/>
    <mergeCell ref="AJ94:AM94"/>
    <mergeCell ref="AN94:AO94"/>
    <mergeCell ref="AP94:AQ94"/>
    <mergeCell ref="B93:D93"/>
    <mergeCell ref="E93:Q93"/>
    <mergeCell ref="R93:AF93"/>
    <mergeCell ref="AG93:AI93"/>
    <mergeCell ref="AJ93:AM93"/>
    <mergeCell ref="AN91:AO91"/>
    <mergeCell ref="AP91:AQ91"/>
    <mergeCell ref="B92:D92"/>
    <mergeCell ref="E92:Q92"/>
    <mergeCell ref="R92:AF92"/>
    <mergeCell ref="AG92:AI92"/>
    <mergeCell ref="AJ92:AM92"/>
    <mergeCell ref="AN92:AO92"/>
    <mergeCell ref="AP92:AQ92"/>
    <mergeCell ref="B91:D91"/>
    <mergeCell ref="E91:Q91"/>
    <mergeCell ref="R91:AF91"/>
    <mergeCell ref="AG91:AI91"/>
    <mergeCell ref="AJ91:AM91"/>
    <mergeCell ref="AN97:AO97"/>
    <mergeCell ref="AP97:AQ97"/>
    <mergeCell ref="B98:D98"/>
    <mergeCell ref="E98:Q98"/>
    <mergeCell ref="R98:AF98"/>
    <mergeCell ref="AG98:AI98"/>
    <mergeCell ref="AJ98:AM98"/>
    <mergeCell ref="AN98:AO98"/>
    <mergeCell ref="AP98:AQ98"/>
    <mergeCell ref="B97:D97"/>
    <mergeCell ref="E97:Q97"/>
    <mergeCell ref="R97:AF97"/>
    <mergeCell ref="AG97:AI97"/>
    <mergeCell ref="AJ97:AM97"/>
    <mergeCell ref="AN95:AO95"/>
    <mergeCell ref="AP95:AQ95"/>
    <mergeCell ref="B96:D96"/>
    <mergeCell ref="E96:Q96"/>
    <mergeCell ref="R96:AF96"/>
    <mergeCell ref="AG96:AI96"/>
    <mergeCell ref="AJ96:AM96"/>
    <mergeCell ref="AN96:AO96"/>
    <mergeCell ref="AP96:AQ96"/>
    <mergeCell ref="B95:D95"/>
    <mergeCell ref="E95:Q95"/>
    <mergeCell ref="R95:AF95"/>
    <mergeCell ref="AG95:AI95"/>
    <mergeCell ref="AJ95:AM95"/>
    <mergeCell ref="AN101:AO101"/>
    <mergeCell ref="AP101:AQ101"/>
    <mergeCell ref="B102:D102"/>
    <mergeCell ref="E102:Q102"/>
    <mergeCell ref="R102:AF102"/>
    <mergeCell ref="AG102:AI102"/>
    <mergeCell ref="AJ102:AM102"/>
    <mergeCell ref="AN102:AO102"/>
    <mergeCell ref="AP102:AQ102"/>
    <mergeCell ref="B101:D101"/>
    <mergeCell ref="E101:Q101"/>
    <mergeCell ref="R101:AF101"/>
    <mergeCell ref="AG101:AI101"/>
    <mergeCell ref="AJ101:AM101"/>
    <mergeCell ref="AN99:AO99"/>
    <mergeCell ref="AP99:AQ99"/>
    <mergeCell ref="B100:D100"/>
    <mergeCell ref="E100:Q100"/>
    <mergeCell ref="R100:AF100"/>
    <mergeCell ref="AG100:AI100"/>
    <mergeCell ref="AJ100:AM100"/>
    <mergeCell ref="AN100:AO100"/>
    <mergeCell ref="AP100:AQ100"/>
    <mergeCell ref="B99:D99"/>
    <mergeCell ref="E99:Q99"/>
    <mergeCell ref="R99:AF99"/>
    <mergeCell ref="AG99:AI99"/>
    <mergeCell ref="AJ99:AM99"/>
    <mergeCell ref="AN105:AO105"/>
    <mergeCell ref="AP105:AQ105"/>
    <mergeCell ref="B106:D106"/>
    <mergeCell ref="E106:Q106"/>
    <mergeCell ref="R106:AF106"/>
    <mergeCell ref="AG106:AI106"/>
    <mergeCell ref="AJ106:AM106"/>
    <mergeCell ref="AN106:AO106"/>
    <mergeCell ref="AP106:AQ106"/>
    <mergeCell ref="B105:D105"/>
    <mergeCell ref="E105:Q105"/>
    <mergeCell ref="R105:AF105"/>
    <mergeCell ref="AG105:AI105"/>
    <mergeCell ref="AJ105:AM105"/>
    <mergeCell ref="AN103:AO103"/>
    <mergeCell ref="AP103:AQ103"/>
    <mergeCell ref="B104:D104"/>
    <mergeCell ref="E104:Q104"/>
    <mergeCell ref="R104:AF104"/>
    <mergeCell ref="AG104:AI104"/>
    <mergeCell ref="AJ104:AM104"/>
    <mergeCell ref="AN104:AO104"/>
    <mergeCell ref="AP104:AQ104"/>
    <mergeCell ref="B103:D103"/>
    <mergeCell ref="E103:Q103"/>
    <mergeCell ref="R103:AF103"/>
    <mergeCell ref="AG103:AI103"/>
    <mergeCell ref="AJ103:AM103"/>
    <mergeCell ref="AN109:AO109"/>
    <mergeCell ref="AP109:AQ109"/>
    <mergeCell ref="B110:D110"/>
    <mergeCell ref="E110:Q110"/>
    <mergeCell ref="R110:AF110"/>
    <mergeCell ref="AG110:AI110"/>
    <mergeCell ref="AJ110:AM110"/>
    <mergeCell ref="AN110:AO110"/>
    <mergeCell ref="AP110:AQ110"/>
    <mergeCell ref="B109:D109"/>
    <mergeCell ref="E109:Q109"/>
    <mergeCell ref="R109:AF109"/>
    <mergeCell ref="AG109:AI109"/>
    <mergeCell ref="AJ109:AM109"/>
    <mergeCell ref="AN107:AO107"/>
    <mergeCell ref="AP107:AQ107"/>
    <mergeCell ref="B108:D108"/>
    <mergeCell ref="E108:Q108"/>
    <mergeCell ref="R108:AF108"/>
    <mergeCell ref="AG108:AI108"/>
    <mergeCell ref="AJ108:AM108"/>
    <mergeCell ref="AN108:AO108"/>
    <mergeCell ref="AP108:AQ108"/>
    <mergeCell ref="B107:D107"/>
    <mergeCell ref="E107:Q107"/>
    <mergeCell ref="R107:AF107"/>
    <mergeCell ref="AG107:AI107"/>
    <mergeCell ref="AJ107:AM107"/>
    <mergeCell ref="AN113:AO113"/>
    <mergeCell ref="AP113:AQ113"/>
    <mergeCell ref="B114:D114"/>
    <mergeCell ref="E114:Q114"/>
    <mergeCell ref="R114:AF114"/>
    <mergeCell ref="AG114:AI114"/>
    <mergeCell ref="AJ114:AM114"/>
    <mergeCell ref="AN114:AO114"/>
    <mergeCell ref="AP114:AQ114"/>
    <mergeCell ref="B113:D113"/>
    <mergeCell ref="E113:Q113"/>
    <mergeCell ref="R113:AF113"/>
    <mergeCell ref="AG113:AI113"/>
    <mergeCell ref="AJ113:AM113"/>
    <mergeCell ref="AN111:AO111"/>
    <mergeCell ref="AP111:AQ111"/>
    <mergeCell ref="B112:D112"/>
    <mergeCell ref="E112:Q112"/>
    <mergeCell ref="R112:AF112"/>
    <mergeCell ref="AG112:AI112"/>
    <mergeCell ref="AJ112:AM112"/>
    <mergeCell ref="AN112:AO112"/>
    <mergeCell ref="AP112:AQ112"/>
    <mergeCell ref="B111:D111"/>
    <mergeCell ref="E111:Q111"/>
    <mergeCell ref="R111:AF111"/>
    <mergeCell ref="AG111:AI111"/>
    <mergeCell ref="AJ111:AM111"/>
    <mergeCell ref="AN117:AO117"/>
    <mergeCell ref="AP117:AQ117"/>
    <mergeCell ref="B118:D118"/>
    <mergeCell ref="E118:Q118"/>
    <mergeCell ref="R118:AF118"/>
    <mergeCell ref="AG118:AI118"/>
    <mergeCell ref="AJ118:AM118"/>
    <mergeCell ref="AN118:AO118"/>
    <mergeCell ref="AP118:AQ118"/>
    <mergeCell ref="B117:D117"/>
    <mergeCell ref="E117:Q117"/>
    <mergeCell ref="R117:AF117"/>
    <mergeCell ref="AG117:AI117"/>
    <mergeCell ref="AJ117:AM117"/>
    <mergeCell ref="AN115:AO115"/>
    <mergeCell ref="AP115:AQ115"/>
    <mergeCell ref="B116:D116"/>
    <mergeCell ref="E116:Q116"/>
    <mergeCell ref="R116:AF116"/>
    <mergeCell ref="AG116:AI116"/>
    <mergeCell ref="AJ116:AM116"/>
    <mergeCell ref="AN116:AO116"/>
    <mergeCell ref="AP116:AQ116"/>
    <mergeCell ref="B115:D115"/>
    <mergeCell ref="E115:Q115"/>
    <mergeCell ref="R115:AF115"/>
    <mergeCell ref="AG115:AI115"/>
    <mergeCell ref="AJ115:AM115"/>
    <mergeCell ref="AN121:AO121"/>
    <mergeCell ref="AP121:AQ121"/>
    <mergeCell ref="B122:D122"/>
    <mergeCell ref="E122:Q122"/>
    <mergeCell ref="R122:AF122"/>
    <mergeCell ref="AG122:AI122"/>
    <mergeCell ref="AJ122:AM122"/>
    <mergeCell ref="AN122:AO122"/>
    <mergeCell ref="AP122:AQ122"/>
    <mergeCell ref="B121:D121"/>
    <mergeCell ref="E121:Q121"/>
    <mergeCell ref="R121:AF121"/>
    <mergeCell ref="AG121:AI121"/>
    <mergeCell ref="AJ121:AM121"/>
    <mergeCell ref="AN119:AO119"/>
    <mergeCell ref="AP119:AQ119"/>
    <mergeCell ref="B120:D120"/>
    <mergeCell ref="E120:Q120"/>
    <mergeCell ref="R120:AF120"/>
    <mergeCell ref="AG120:AI120"/>
    <mergeCell ref="AJ120:AM120"/>
    <mergeCell ref="AN120:AO120"/>
    <mergeCell ref="AP120:AQ120"/>
    <mergeCell ref="B119:D119"/>
    <mergeCell ref="E119:Q119"/>
    <mergeCell ref="R119:AF119"/>
    <mergeCell ref="AG119:AI119"/>
    <mergeCell ref="AJ119:AM119"/>
    <mergeCell ref="AN125:AO125"/>
    <mergeCell ref="AP125:AQ125"/>
    <mergeCell ref="B126:D126"/>
    <mergeCell ref="E126:Q126"/>
    <mergeCell ref="R126:AF126"/>
    <mergeCell ref="AG126:AI126"/>
    <mergeCell ref="AJ126:AM126"/>
    <mergeCell ref="AN126:AO126"/>
    <mergeCell ref="AP126:AQ126"/>
    <mergeCell ref="B125:D125"/>
    <mergeCell ref="E125:Q125"/>
    <mergeCell ref="R125:AF125"/>
    <mergeCell ref="AG125:AI125"/>
    <mergeCell ref="AJ125:AM125"/>
    <mergeCell ref="AN123:AO123"/>
    <mergeCell ref="AP123:AQ123"/>
    <mergeCell ref="B124:D124"/>
    <mergeCell ref="E124:Q124"/>
    <mergeCell ref="R124:AF124"/>
    <mergeCell ref="AG124:AI124"/>
    <mergeCell ref="AJ124:AM124"/>
    <mergeCell ref="AN124:AO124"/>
    <mergeCell ref="AP124:AQ124"/>
    <mergeCell ref="B123:D123"/>
    <mergeCell ref="E123:Q123"/>
    <mergeCell ref="R123:AF123"/>
    <mergeCell ref="AG123:AI123"/>
    <mergeCell ref="AJ123:AM123"/>
    <mergeCell ref="AN129:AO129"/>
    <mergeCell ref="AP129:AQ129"/>
    <mergeCell ref="B130:D130"/>
    <mergeCell ref="E130:Q130"/>
    <mergeCell ref="R130:AF130"/>
    <mergeCell ref="AG130:AI130"/>
    <mergeCell ref="AJ130:AM130"/>
    <mergeCell ref="AN130:AO130"/>
    <mergeCell ref="AP130:AQ130"/>
    <mergeCell ref="B129:D129"/>
    <mergeCell ref="E129:Q129"/>
    <mergeCell ref="R129:AF129"/>
    <mergeCell ref="AG129:AI129"/>
    <mergeCell ref="AJ129:AM129"/>
    <mergeCell ref="AN127:AO127"/>
    <mergeCell ref="AP127:AQ127"/>
    <mergeCell ref="B128:D128"/>
    <mergeCell ref="E128:Q128"/>
    <mergeCell ref="R128:AF128"/>
    <mergeCell ref="AG128:AI128"/>
    <mergeCell ref="AJ128:AM128"/>
    <mergeCell ref="AN128:AO128"/>
    <mergeCell ref="AP128:AQ128"/>
    <mergeCell ref="B127:D127"/>
    <mergeCell ref="E127:Q127"/>
    <mergeCell ref="R127:AF127"/>
    <mergeCell ref="AG127:AI127"/>
    <mergeCell ref="AJ127:AM127"/>
    <mergeCell ref="B146:AQ146"/>
    <mergeCell ref="B148:D148"/>
    <mergeCell ref="E148:Q148"/>
    <mergeCell ref="R148:AF148"/>
    <mergeCell ref="AG148:AI148"/>
    <mergeCell ref="AJ148:AM148"/>
    <mergeCell ref="AN148:AO148"/>
    <mergeCell ref="AP148:AQ148"/>
    <mergeCell ref="B138:J138"/>
    <mergeCell ref="L138:Z138"/>
    <mergeCell ref="B139:J139"/>
    <mergeCell ref="L139:Z139"/>
    <mergeCell ref="B142:J142"/>
    <mergeCell ref="L142:Z142"/>
    <mergeCell ref="B131:AQ131"/>
    <mergeCell ref="B134:AQ134"/>
    <mergeCell ref="C136:E136"/>
    <mergeCell ref="G136:P136"/>
    <mergeCell ref="AN151:AO151"/>
    <mergeCell ref="AP151:AQ151"/>
    <mergeCell ref="B152:D152"/>
    <mergeCell ref="E152:Q152"/>
    <mergeCell ref="R152:AF152"/>
    <mergeCell ref="AG152:AI152"/>
    <mergeCell ref="AJ152:AM152"/>
    <mergeCell ref="AN152:AO152"/>
    <mergeCell ref="AP152:AQ152"/>
    <mergeCell ref="B151:D151"/>
    <mergeCell ref="E151:Q151"/>
    <mergeCell ref="R151:AF151"/>
    <mergeCell ref="AG151:AI151"/>
    <mergeCell ref="AJ151:AM151"/>
    <mergeCell ref="AN149:AO149"/>
    <mergeCell ref="AP149:AQ149"/>
    <mergeCell ref="B150:D150"/>
    <mergeCell ref="E150:Q150"/>
    <mergeCell ref="R150:AF150"/>
    <mergeCell ref="AG150:AI150"/>
    <mergeCell ref="AJ150:AM150"/>
    <mergeCell ref="AN150:AO150"/>
    <mergeCell ref="AP150:AQ150"/>
    <mergeCell ref="B149:D149"/>
    <mergeCell ref="E149:Q149"/>
    <mergeCell ref="R149:AF149"/>
    <mergeCell ref="AG149:AI149"/>
    <mergeCell ref="AJ149:AM149"/>
    <mergeCell ref="AN155:AO155"/>
    <mergeCell ref="AP155:AQ155"/>
    <mergeCell ref="B156:D156"/>
    <mergeCell ref="E156:Q156"/>
    <mergeCell ref="R156:AF156"/>
    <mergeCell ref="AG156:AI156"/>
    <mergeCell ref="AJ156:AM156"/>
    <mergeCell ref="AN156:AO156"/>
    <mergeCell ref="AP156:AQ156"/>
    <mergeCell ref="B155:D155"/>
    <mergeCell ref="E155:Q155"/>
    <mergeCell ref="R155:AF155"/>
    <mergeCell ref="AG155:AI155"/>
    <mergeCell ref="AJ155:AM155"/>
    <mergeCell ref="AN153:AO153"/>
    <mergeCell ref="AP153:AQ153"/>
    <mergeCell ref="B154:D154"/>
    <mergeCell ref="E154:Q154"/>
    <mergeCell ref="R154:AF154"/>
    <mergeCell ref="AG154:AI154"/>
    <mergeCell ref="AJ154:AM154"/>
    <mergeCell ref="AN154:AO154"/>
    <mergeCell ref="AP154:AQ154"/>
    <mergeCell ref="B153:D153"/>
    <mergeCell ref="E153:Q153"/>
    <mergeCell ref="R153:AF153"/>
    <mergeCell ref="AG153:AI153"/>
    <mergeCell ref="AJ153:AM153"/>
    <mergeCell ref="AN159:AO159"/>
    <mergeCell ref="AP159:AQ159"/>
    <mergeCell ref="B160:D160"/>
    <mergeCell ref="E160:Q160"/>
    <mergeCell ref="R160:AF160"/>
    <mergeCell ref="AG160:AI160"/>
    <mergeCell ref="AJ160:AM160"/>
    <mergeCell ref="AN160:AO160"/>
    <mergeCell ref="AP160:AQ160"/>
    <mergeCell ref="B159:D159"/>
    <mergeCell ref="E159:Q159"/>
    <mergeCell ref="R159:AF159"/>
    <mergeCell ref="AG159:AI159"/>
    <mergeCell ref="AJ159:AM159"/>
    <mergeCell ref="AN157:AO157"/>
    <mergeCell ref="AP157:AQ157"/>
    <mergeCell ref="B158:D158"/>
    <mergeCell ref="E158:Q158"/>
    <mergeCell ref="R158:AF158"/>
    <mergeCell ref="AG158:AI158"/>
    <mergeCell ref="AJ158:AM158"/>
    <mergeCell ref="AN158:AO158"/>
    <mergeCell ref="AP158:AQ158"/>
    <mergeCell ref="B157:D157"/>
    <mergeCell ref="E157:Q157"/>
    <mergeCell ref="R157:AF157"/>
    <mergeCell ref="AG157:AI157"/>
    <mergeCell ref="AJ157:AM157"/>
    <mergeCell ref="AN163:AO163"/>
    <mergeCell ref="AP163:AQ163"/>
    <mergeCell ref="B164:D164"/>
    <mergeCell ref="E164:Q164"/>
    <mergeCell ref="R164:AF164"/>
    <mergeCell ref="AG164:AI164"/>
    <mergeCell ref="AJ164:AM164"/>
    <mergeCell ref="AN164:AO164"/>
    <mergeCell ref="AP164:AQ164"/>
    <mergeCell ref="B163:D163"/>
    <mergeCell ref="E163:Q163"/>
    <mergeCell ref="R163:AF163"/>
    <mergeCell ref="AG163:AI163"/>
    <mergeCell ref="AJ163:AM163"/>
    <mergeCell ref="AN161:AO161"/>
    <mergeCell ref="AP161:AQ161"/>
    <mergeCell ref="B162:D162"/>
    <mergeCell ref="E162:Q162"/>
    <mergeCell ref="R162:AF162"/>
    <mergeCell ref="AG162:AI162"/>
    <mergeCell ref="AJ162:AM162"/>
    <mergeCell ref="AN162:AO162"/>
    <mergeCell ref="AP162:AQ162"/>
    <mergeCell ref="B161:D161"/>
    <mergeCell ref="E161:Q161"/>
    <mergeCell ref="R161:AF161"/>
    <mergeCell ref="AG161:AI161"/>
    <mergeCell ref="AJ161:AM161"/>
    <mergeCell ref="AN167:AO167"/>
    <mergeCell ref="AP167:AQ167"/>
    <mergeCell ref="B168:D168"/>
    <mergeCell ref="E168:Q168"/>
    <mergeCell ref="R168:AF168"/>
    <mergeCell ref="AG168:AI168"/>
    <mergeCell ref="AJ168:AM168"/>
    <mergeCell ref="AN168:AO168"/>
    <mergeCell ref="AP168:AQ168"/>
    <mergeCell ref="B167:D167"/>
    <mergeCell ref="E167:Q167"/>
    <mergeCell ref="R167:AF167"/>
    <mergeCell ref="AG167:AI167"/>
    <mergeCell ref="AJ167:AM167"/>
    <mergeCell ref="AN165:AO165"/>
    <mergeCell ref="AP165:AQ165"/>
    <mergeCell ref="B166:D166"/>
    <mergeCell ref="E166:Q166"/>
    <mergeCell ref="R166:AF166"/>
    <mergeCell ref="AG166:AI166"/>
    <mergeCell ref="AJ166:AM166"/>
    <mergeCell ref="AN166:AO166"/>
    <mergeCell ref="AP166:AQ166"/>
    <mergeCell ref="B165:D165"/>
    <mergeCell ref="E165:Q165"/>
    <mergeCell ref="R165:AF165"/>
    <mergeCell ref="AG165:AI165"/>
    <mergeCell ref="AJ165:AM165"/>
    <mergeCell ref="AN171:AO171"/>
    <mergeCell ref="AP171:AQ171"/>
    <mergeCell ref="B172:D172"/>
    <mergeCell ref="E172:Q172"/>
    <mergeCell ref="R172:AF172"/>
    <mergeCell ref="AG172:AI172"/>
    <mergeCell ref="AJ172:AM172"/>
    <mergeCell ref="AN172:AO172"/>
    <mergeCell ref="AP172:AQ172"/>
    <mergeCell ref="B171:D171"/>
    <mergeCell ref="E171:Q171"/>
    <mergeCell ref="R171:AF171"/>
    <mergeCell ref="AG171:AI171"/>
    <mergeCell ref="AJ171:AM171"/>
    <mergeCell ref="AN169:AO169"/>
    <mergeCell ref="AP169:AQ169"/>
    <mergeCell ref="B170:D170"/>
    <mergeCell ref="E170:Q170"/>
    <mergeCell ref="R170:AF170"/>
    <mergeCell ref="AG170:AI170"/>
    <mergeCell ref="AJ170:AM170"/>
    <mergeCell ref="AN170:AO170"/>
    <mergeCell ref="AP170:AQ170"/>
    <mergeCell ref="B169:D169"/>
    <mergeCell ref="E169:Q169"/>
    <mergeCell ref="R169:AF169"/>
    <mergeCell ref="AG169:AI169"/>
    <mergeCell ref="AJ169:AM169"/>
    <mergeCell ref="AN175:AO175"/>
    <mergeCell ref="AP175:AQ175"/>
    <mergeCell ref="B176:D176"/>
    <mergeCell ref="E176:Q176"/>
    <mergeCell ref="R176:AF176"/>
    <mergeCell ref="AG176:AI176"/>
    <mergeCell ref="AJ176:AM176"/>
    <mergeCell ref="AN176:AO176"/>
    <mergeCell ref="AP176:AQ176"/>
    <mergeCell ref="B175:D175"/>
    <mergeCell ref="E175:Q175"/>
    <mergeCell ref="R175:AF175"/>
    <mergeCell ref="AG175:AI175"/>
    <mergeCell ref="AJ175:AM175"/>
    <mergeCell ref="AN173:AO173"/>
    <mergeCell ref="AP173:AQ173"/>
    <mergeCell ref="B174:D174"/>
    <mergeCell ref="E174:Q174"/>
    <mergeCell ref="R174:AF174"/>
    <mergeCell ref="AG174:AI174"/>
    <mergeCell ref="AJ174:AM174"/>
    <mergeCell ref="AN174:AO174"/>
    <mergeCell ref="AP174:AQ174"/>
    <mergeCell ref="B173:D173"/>
    <mergeCell ref="E173:Q173"/>
    <mergeCell ref="R173:AF173"/>
    <mergeCell ref="AG173:AI173"/>
    <mergeCell ref="AJ173:AM173"/>
    <mergeCell ref="AN179:AO179"/>
    <mergeCell ref="AP179:AQ179"/>
    <mergeCell ref="B180:D180"/>
    <mergeCell ref="E180:Q180"/>
    <mergeCell ref="R180:AF180"/>
    <mergeCell ref="AG180:AI180"/>
    <mergeCell ref="AJ180:AM180"/>
    <mergeCell ref="AN180:AO180"/>
    <mergeCell ref="AP180:AQ180"/>
    <mergeCell ref="B179:D179"/>
    <mergeCell ref="E179:Q179"/>
    <mergeCell ref="R179:AF179"/>
    <mergeCell ref="AG179:AI179"/>
    <mergeCell ref="AJ179:AM179"/>
    <mergeCell ref="AN177:AO177"/>
    <mergeCell ref="AP177:AQ177"/>
    <mergeCell ref="B178:D178"/>
    <mergeCell ref="E178:Q178"/>
    <mergeCell ref="R178:AF178"/>
    <mergeCell ref="AG178:AI178"/>
    <mergeCell ref="AJ178:AM178"/>
    <mergeCell ref="AN178:AO178"/>
    <mergeCell ref="AP178:AQ178"/>
    <mergeCell ref="B177:D177"/>
    <mergeCell ref="E177:Q177"/>
    <mergeCell ref="R177:AF177"/>
    <mergeCell ref="AG177:AI177"/>
    <mergeCell ref="AJ177:AM177"/>
    <mergeCell ref="AN183:AO183"/>
    <mergeCell ref="AP183:AQ183"/>
    <mergeCell ref="B184:D184"/>
    <mergeCell ref="E184:Q184"/>
    <mergeCell ref="R184:AF184"/>
    <mergeCell ref="AG184:AI184"/>
    <mergeCell ref="AJ184:AM184"/>
    <mergeCell ref="AN184:AO184"/>
    <mergeCell ref="AP184:AQ184"/>
    <mergeCell ref="B183:D183"/>
    <mergeCell ref="E183:Q183"/>
    <mergeCell ref="R183:AF183"/>
    <mergeCell ref="AG183:AI183"/>
    <mergeCell ref="AJ183:AM183"/>
    <mergeCell ref="AN181:AO181"/>
    <mergeCell ref="AP181:AQ181"/>
    <mergeCell ref="B182:D182"/>
    <mergeCell ref="E182:Q182"/>
    <mergeCell ref="R182:AF182"/>
    <mergeCell ref="AG182:AI182"/>
    <mergeCell ref="AJ182:AM182"/>
    <mergeCell ref="AN182:AO182"/>
    <mergeCell ref="AP182:AQ182"/>
    <mergeCell ref="B181:D181"/>
    <mergeCell ref="E181:Q181"/>
    <mergeCell ref="R181:AF181"/>
    <mergeCell ref="AG181:AI181"/>
    <mergeCell ref="AJ181:AM181"/>
    <mergeCell ref="AN187:AO187"/>
    <mergeCell ref="AP187:AQ187"/>
    <mergeCell ref="B188:D188"/>
    <mergeCell ref="E188:Q188"/>
    <mergeCell ref="R188:AF188"/>
    <mergeCell ref="AG188:AI188"/>
    <mergeCell ref="AJ188:AM188"/>
    <mergeCell ref="AN188:AO188"/>
    <mergeCell ref="AP188:AQ188"/>
    <mergeCell ref="B187:D187"/>
    <mergeCell ref="E187:Q187"/>
    <mergeCell ref="R187:AF187"/>
    <mergeCell ref="AG187:AI187"/>
    <mergeCell ref="AJ187:AM187"/>
    <mergeCell ref="AN185:AO185"/>
    <mergeCell ref="AP185:AQ185"/>
    <mergeCell ref="B186:D186"/>
    <mergeCell ref="E186:Q186"/>
    <mergeCell ref="R186:AF186"/>
    <mergeCell ref="AG186:AI186"/>
    <mergeCell ref="AJ186:AM186"/>
    <mergeCell ref="AN186:AO186"/>
    <mergeCell ref="AP186:AQ186"/>
    <mergeCell ref="B185:D185"/>
    <mergeCell ref="E185:Q185"/>
    <mergeCell ref="R185:AF185"/>
    <mergeCell ref="AG185:AI185"/>
    <mergeCell ref="AJ185:AM185"/>
    <mergeCell ref="AN191:AO191"/>
    <mergeCell ref="AP191:AQ191"/>
    <mergeCell ref="B192:D192"/>
    <mergeCell ref="E192:Q192"/>
    <mergeCell ref="R192:AF192"/>
    <mergeCell ref="AG192:AI192"/>
    <mergeCell ref="AJ192:AM192"/>
    <mergeCell ref="AN192:AO192"/>
    <mergeCell ref="AP192:AQ192"/>
    <mergeCell ref="B191:D191"/>
    <mergeCell ref="E191:Q191"/>
    <mergeCell ref="R191:AF191"/>
    <mergeCell ref="AG191:AI191"/>
    <mergeCell ref="AJ191:AM191"/>
    <mergeCell ref="AN189:AO189"/>
    <mergeCell ref="AP189:AQ189"/>
    <mergeCell ref="B190:D190"/>
    <mergeCell ref="E190:Q190"/>
    <mergeCell ref="R190:AF190"/>
    <mergeCell ref="AG190:AI190"/>
    <mergeCell ref="AJ190:AM190"/>
    <mergeCell ref="AN190:AO190"/>
    <mergeCell ref="AP190:AQ190"/>
    <mergeCell ref="B189:D189"/>
    <mergeCell ref="E189:Q189"/>
    <mergeCell ref="R189:AF189"/>
    <mergeCell ref="AG189:AI189"/>
    <mergeCell ref="AJ189:AM189"/>
    <mergeCell ref="B201:I201"/>
    <mergeCell ref="J201:V201"/>
    <mergeCell ref="B202:I202"/>
    <mergeCell ref="J202:V202"/>
    <mergeCell ref="B205:J205"/>
    <mergeCell ref="L205:Z205"/>
    <mergeCell ref="B195:AQ195"/>
    <mergeCell ref="B197:AQ197"/>
    <mergeCell ref="C199:E199"/>
    <mergeCell ref="AN193:AO193"/>
    <mergeCell ref="AP193:AQ193"/>
    <mergeCell ref="B194:D194"/>
    <mergeCell ref="E194:Q194"/>
    <mergeCell ref="R194:AF194"/>
    <mergeCell ref="AG194:AI194"/>
    <mergeCell ref="AJ194:AM194"/>
    <mergeCell ref="AN194:AO194"/>
    <mergeCell ref="AP194:AQ194"/>
    <mergeCell ref="B193:D193"/>
    <mergeCell ref="E193:Q193"/>
    <mergeCell ref="R193:AF193"/>
    <mergeCell ref="AG193:AI193"/>
    <mergeCell ref="AJ193:AM193"/>
    <mergeCell ref="G199:P199"/>
    <mergeCell ref="AL214:AP214"/>
    <mergeCell ref="B215:C215"/>
    <mergeCell ref="D215:O215"/>
    <mergeCell ref="P215:AD215"/>
    <mergeCell ref="AE215:AG215"/>
    <mergeCell ref="AI215:AK215"/>
    <mergeCell ref="AL215:AP215"/>
    <mergeCell ref="B214:C214"/>
    <mergeCell ref="D214:O214"/>
    <mergeCell ref="P214:AD214"/>
    <mergeCell ref="AE214:AG214"/>
    <mergeCell ref="AI214:AK214"/>
    <mergeCell ref="B206:J206"/>
    <mergeCell ref="L206:Z206"/>
    <mergeCell ref="B209:J209"/>
    <mergeCell ref="L209:Z209"/>
    <mergeCell ref="B212:AQ212"/>
    <mergeCell ref="AL220:AP220"/>
    <mergeCell ref="B222:C222"/>
    <mergeCell ref="D222:O222"/>
    <mergeCell ref="P222:AD222"/>
    <mergeCell ref="AE222:AG222"/>
    <mergeCell ref="AI222:AK222"/>
    <mergeCell ref="AL222:AP222"/>
    <mergeCell ref="B220:C220"/>
    <mergeCell ref="D220:O220"/>
    <mergeCell ref="P220:AD220"/>
    <mergeCell ref="AE220:AG220"/>
    <mergeCell ref="AI220:AK220"/>
    <mergeCell ref="AL217:AP217"/>
    <mergeCell ref="B218:C218"/>
    <mergeCell ref="D218:O218"/>
    <mergeCell ref="P218:AD218"/>
    <mergeCell ref="AE218:AG218"/>
    <mergeCell ref="AI218:AK218"/>
    <mergeCell ref="AL218:AP218"/>
    <mergeCell ref="B217:C217"/>
    <mergeCell ref="D217:O217"/>
    <mergeCell ref="P217:AD217"/>
    <mergeCell ref="AE217:AG217"/>
    <mergeCell ref="AI217:AK217"/>
    <mergeCell ref="AL227:AP227"/>
    <mergeCell ref="B229:C229"/>
    <mergeCell ref="D229:O229"/>
    <mergeCell ref="P229:AD229"/>
    <mergeCell ref="AE229:AG229"/>
    <mergeCell ref="AI229:AK229"/>
    <mergeCell ref="AL229:AP229"/>
    <mergeCell ref="B227:C227"/>
    <mergeCell ref="D227:O227"/>
    <mergeCell ref="P227:AD227"/>
    <mergeCell ref="AE227:AG227"/>
    <mergeCell ref="AI227:AK227"/>
    <mergeCell ref="AL224:AP224"/>
    <mergeCell ref="B225:C225"/>
    <mergeCell ref="D225:O225"/>
    <mergeCell ref="P225:AD225"/>
    <mergeCell ref="AE225:AG225"/>
    <mergeCell ref="AI225:AK225"/>
    <mergeCell ref="AL225:AP225"/>
    <mergeCell ref="B224:C224"/>
    <mergeCell ref="D224:O224"/>
    <mergeCell ref="P224:AD224"/>
    <mergeCell ref="AE224:AG224"/>
    <mergeCell ref="AI224:AK224"/>
    <mergeCell ref="AL234:AP234"/>
    <mergeCell ref="B236:C236"/>
    <mergeCell ref="D236:O236"/>
    <mergeCell ref="P236:AD236"/>
    <mergeCell ref="AE236:AG236"/>
    <mergeCell ref="AI236:AK236"/>
    <mergeCell ref="AL236:AP236"/>
    <mergeCell ref="B234:C234"/>
    <mergeCell ref="D234:O234"/>
    <mergeCell ref="P234:AD234"/>
    <mergeCell ref="AE234:AG234"/>
    <mergeCell ref="AI234:AK234"/>
    <mergeCell ref="AL231:AP231"/>
    <mergeCell ref="B232:C232"/>
    <mergeCell ref="D232:O232"/>
    <mergeCell ref="P232:AD232"/>
    <mergeCell ref="AE232:AG232"/>
    <mergeCell ref="AI232:AK232"/>
    <mergeCell ref="AL232:AP232"/>
    <mergeCell ref="B231:C231"/>
    <mergeCell ref="D231:O231"/>
    <mergeCell ref="P231:AD231"/>
    <mergeCell ref="AE231:AG231"/>
    <mergeCell ref="AI231:AK231"/>
    <mergeCell ref="AL241:AP241"/>
    <mergeCell ref="B243:C243"/>
    <mergeCell ref="D243:O243"/>
    <mergeCell ref="P243:AD243"/>
    <mergeCell ref="AE243:AG243"/>
    <mergeCell ref="AI243:AK243"/>
    <mergeCell ref="AL243:AP243"/>
    <mergeCell ref="B241:C241"/>
    <mergeCell ref="D241:O241"/>
    <mergeCell ref="P241:AD241"/>
    <mergeCell ref="AE241:AG241"/>
    <mergeCell ref="AI241:AK241"/>
    <mergeCell ref="AL238:AP238"/>
    <mergeCell ref="B240:C240"/>
    <mergeCell ref="D240:O240"/>
    <mergeCell ref="P240:AD240"/>
    <mergeCell ref="AE240:AG240"/>
    <mergeCell ref="AI240:AK240"/>
    <mergeCell ref="AL240:AP240"/>
    <mergeCell ref="B238:C238"/>
    <mergeCell ref="D238:O238"/>
    <mergeCell ref="P238:AD238"/>
    <mergeCell ref="AE238:AG238"/>
    <mergeCell ref="AI238:AK238"/>
    <mergeCell ref="AL248:AP248"/>
    <mergeCell ref="B250:C250"/>
    <mergeCell ref="D250:O250"/>
    <mergeCell ref="P250:AD250"/>
    <mergeCell ref="AE250:AG250"/>
    <mergeCell ref="AI250:AK250"/>
    <mergeCell ref="AL250:AP250"/>
    <mergeCell ref="B248:C248"/>
    <mergeCell ref="D248:O248"/>
    <mergeCell ref="P248:AD248"/>
    <mergeCell ref="AE248:AG248"/>
    <mergeCell ref="AI248:AK248"/>
    <mergeCell ref="AL245:AP245"/>
    <mergeCell ref="B247:C247"/>
    <mergeCell ref="D247:O247"/>
    <mergeCell ref="P247:AD247"/>
    <mergeCell ref="AE247:AG247"/>
    <mergeCell ref="AI247:AK247"/>
    <mergeCell ref="AL247:AP247"/>
    <mergeCell ref="B245:C245"/>
    <mergeCell ref="D245:O245"/>
    <mergeCell ref="P245:AD245"/>
    <mergeCell ref="AE245:AG245"/>
    <mergeCell ref="AI245:AK245"/>
    <mergeCell ref="AL256:AP256"/>
    <mergeCell ref="B257:C257"/>
    <mergeCell ref="D257:O257"/>
    <mergeCell ref="P257:AD257"/>
    <mergeCell ref="AE257:AG257"/>
    <mergeCell ref="AI257:AK257"/>
    <mergeCell ref="AL257:AP257"/>
    <mergeCell ref="B256:C256"/>
    <mergeCell ref="D256:O256"/>
    <mergeCell ref="P256:AD256"/>
    <mergeCell ref="AE256:AG256"/>
    <mergeCell ref="AI256:AK256"/>
    <mergeCell ref="AL252:AP252"/>
    <mergeCell ref="B254:C254"/>
    <mergeCell ref="D254:O254"/>
    <mergeCell ref="P254:AD254"/>
    <mergeCell ref="AE254:AG254"/>
    <mergeCell ref="AI254:AK254"/>
    <mergeCell ref="AL254:AP254"/>
    <mergeCell ref="B252:C252"/>
    <mergeCell ref="D252:O252"/>
    <mergeCell ref="P252:AD252"/>
    <mergeCell ref="AE252:AG252"/>
    <mergeCell ref="AI252:AK252"/>
    <mergeCell ref="AL263:AP263"/>
    <mergeCell ref="B264:C264"/>
    <mergeCell ref="D264:O264"/>
    <mergeCell ref="P264:AD264"/>
    <mergeCell ref="AE264:AG264"/>
    <mergeCell ref="AI264:AK264"/>
    <mergeCell ref="AL264:AP264"/>
    <mergeCell ref="B263:C263"/>
    <mergeCell ref="D263:O263"/>
    <mergeCell ref="P263:AD263"/>
    <mergeCell ref="AE263:AG263"/>
    <mergeCell ref="AI263:AK263"/>
    <mergeCell ref="AL259:AP259"/>
    <mergeCell ref="B261:C261"/>
    <mergeCell ref="D261:O261"/>
    <mergeCell ref="P261:AD261"/>
    <mergeCell ref="AE261:AG261"/>
    <mergeCell ref="AI261:AK261"/>
    <mergeCell ref="AL261:AP261"/>
    <mergeCell ref="B259:C259"/>
    <mergeCell ref="D259:O259"/>
    <mergeCell ref="P259:AD259"/>
    <mergeCell ref="AE259:AG259"/>
    <mergeCell ref="AI259:AK259"/>
    <mergeCell ref="AL270:AP270"/>
    <mergeCell ref="B271:C271"/>
    <mergeCell ref="D271:O271"/>
    <mergeCell ref="P271:AD271"/>
    <mergeCell ref="AE271:AG271"/>
    <mergeCell ref="AI271:AK271"/>
    <mergeCell ref="AL271:AP271"/>
    <mergeCell ref="B270:C270"/>
    <mergeCell ref="D270:O270"/>
    <mergeCell ref="P270:AD270"/>
    <mergeCell ref="AE270:AG270"/>
    <mergeCell ref="AI270:AK270"/>
    <mergeCell ref="AL266:AP266"/>
    <mergeCell ref="B268:C268"/>
    <mergeCell ref="D268:O268"/>
    <mergeCell ref="P268:AD268"/>
    <mergeCell ref="AE268:AG268"/>
    <mergeCell ref="AI268:AK268"/>
    <mergeCell ref="AL268:AP268"/>
    <mergeCell ref="B266:C266"/>
    <mergeCell ref="D266:O266"/>
    <mergeCell ref="P266:AD266"/>
    <mergeCell ref="AE266:AG266"/>
    <mergeCell ref="AI266:AK266"/>
    <mergeCell ref="AL277:AP277"/>
    <mergeCell ref="B279:C279"/>
    <mergeCell ref="D279:O279"/>
    <mergeCell ref="P279:AD279"/>
    <mergeCell ref="AE279:AG279"/>
    <mergeCell ref="AI279:AK279"/>
    <mergeCell ref="AL279:AP279"/>
    <mergeCell ref="B277:C277"/>
    <mergeCell ref="D277:O277"/>
    <mergeCell ref="P277:AD277"/>
    <mergeCell ref="AE277:AG277"/>
    <mergeCell ref="AI277:AK277"/>
    <mergeCell ref="AL273:AP273"/>
    <mergeCell ref="B275:C275"/>
    <mergeCell ref="D275:O275"/>
    <mergeCell ref="P275:AD275"/>
    <mergeCell ref="AE275:AG275"/>
    <mergeCell ref="AI275:AK275"/>
    <mergeCell ref="AL275:AP275"/>
    <mergeCell ref="B273:C273"/>
    <mergeCell ref="D273:O273"/>
    <mergeCell ref="P273:AD273"/>
    <mergeCell ref="AE273:AG273"/>
    <mergeCell ref="AI273:AK273"/>
    <mergeCell ref="AL284:AP284"/>
    <mergeCell ref="B286:C286"/>
    <mergeCell ref="D286:O286"/>
    <mergeCell ref="P286:AD286"/>
    <mergeCell ref="AE286:AG286"/>
    <mergeCell ref="AI286:AK286"/>
    <mergeCell ref="AL286:AP286"/>
    <mergeCell ref="B284:C284"/>
    <mergeCell ref="D284:O284"/>
    <mergeCell ref="P284:AD284"/>
    <mergeCell ref="AE284:AG284"/>
    <mergeCell ref="AI284:AK284"/>
    <mergeCell ref="AL280:AP280"/>
    <mergeCell ref="B282:C282"/>
    <mergeCell ref="D282:O282"/>
    <mergeCell ref="P282:AD282"/>
    <mergeCell ref="AE282:AG282"/>
    <mergeCell ref="AI282:AK282"/>
    <mergeCell ref="AL282:AP282"/>
    <mergeCell ref="B280:C280"/>
    <mergeCell ref="D280:O280"/>
    <mergeCell ref="P280:AD280"/>
    <mergeCell ref="AE280:AG280"/>
    <mergeCell ref="AI280:AK280"/>
    <mergeCell ref="AL291:AP291"/>
    <mergeCell ref="B293:C293"/>
    <mergeCell ref="D293:O293"/>
    <mergeCell ref="P293:AD293"/>
    <mergeCell ref="AE293:AG293"/>
    <mergeCell ref="AI293:AK293"/>
    <mergeCell ref="AL293:AP293"/>
    <mergeCell ref="B291:C291"/>
    <mergeCell ref="D291:O291"/>
    <mergeCell ref="P291:AD291"/>
    <mergeCell ref="AE291:AG291"/>
    <mergeCell ref="AI291:AK291"/>
    <mergeCell ref="AL287:AP287"/>
    <mergeCell ref="B289:C289"/>
    <mergeCell ref="D289:O289"/>
    <mergeCell ref="P289:AD289"/>
    <mergeCell ref="AE289:AG289"/>
    <mergeCell ref="AI289:AK289"/>
    <mergeCell ref="AL289:AP289"/>
    <mergeCell ref="B287:C287"/>
    <mergeCell ref="D287:O287"/>
    <mergeCell ref="P287:AD287"/>
    <mergeCell ref="AE287:AG287"/>
    <mergeCell ref="AI287:AK287"/>
    <mergeCell ref="AL298:AP298"/>
    <mergeCell ref="B300:C300"/>
    <mergeCell ref="D300:O300"/>
    <mergeCell ref="P300:AD300"/>
    <mergeCell ref="AE300:AG300"/>
    <mergeCell ref="AI300:AK300"/>
    <mergeCell ref="AL300:AP300"/>
    <mergeCell ref="B298:C298"/>
    <mergeCell ref="D298:O298"/>
    <mergeCell ref="P298:AD298"/>
    <mergeCell ref="AE298:AG298"/>
    <mergeCell ref="AI298:AK298"/>
    <mergeCell ref="AL294:AP294"/>
    <mergeCell ref="B296:C296"/>
    <mergeCell ref="D296:O296"/>
    <mergeCell ref="P296:AD296"/>
    <mergeCell ref="AE296:AG296"/>
    <mergeCell ref="AI296:AK296"/>
    <mergeCell ref="AL296:AP296"/>
    <mergeCell ref="B294:C294"/>
    <mergeCell ref="D294:O294"/>
    <mergeCell ref="P294:AD294"/>
    <mergeCell ref="AE294:AG294"/>
    <mergeCell ref="AI294:AK294"/>
    <mergeCell ref="AL305:AP305"/>
    <mergeCell ref="B307:C307"/>
    <mergeCell ref="D307:O307"/>
    <mergeCell ref="P307:AD307"/>
    <mergeCell ref="AE307:AG307"/>
    <mergeCell ref="AI307:AK307"/>
    <mergeCell ref="AL307:AP307"/>
    <mergeCell ref="B305:C305"/>
    <mergeCell ref="D305:O305"/>
    <mergeCell ref="P305:AD305"/>
    <mergeCell ref="AE305:AG305"/>
    <mergeCell ref="AI305:AK305"/>
    <mergeCell ref="AL302:AP302"/>
    <mergeCell ref="B303:C303"/>
    <mergeCell ref="D303:O303"/>
    <mergeCell ref="P303:AD303"/>
    <mergeCell ref="AE303:AG303"/>
    <mergeCell ref="AI303:AK303"/>
    <mergeCell ref="AL303:AP303"/>
    <mergeCell ref="B302:C302"/>
    <mergeCell ref="D302:O302"/>
    <mergeCell ref="P302:AD302"/>
    <mergeCell ref="AE302:AG302"/>
    <mergeCell ref="AI302:AK302"/>
    <mergeCell ref="AL312:AP312"/>
    <mergeCell ref="B314:C314"/>
    <mergeCell ref="D314:O314"/>
    <mergeCell ref="P314:AD314"/>
    <mergeCell ref="AE314:AG314"/>
    <mergeCell ref="AI314:AK314"/>
    <mergeCell ref="AL314:AP314"/>
    <mergeCell ref="B312:C312"/>
    <mergeCell ref="D312:O312"/>
    <mergeCell ref="P312:AD312"/>
    <mergeCell ref="AE312:AG312"/>
    <mergeCell ref="AI312:AK312"/>
    <mergeCell ref="AL309:AP309"/>
    <mergeCell ref="B310:C310"/>
    <mergeCell ref="D310:O310"/>
    <mergeCell ref="P310:AD310"/>
    <mergeCell ref="AE310:AG310"/>
    <mergeCell ref="AI310:AK310"/>
    <mergeCell ref="AL310:AP310"/>
    <mergeCell ref="B309:C309"/>
    <mergeCell ref="D309:O309"/>
    <mergeCell ref="P309:AD309"/>
    <mergeCell ref="AE309:AG309"/>
    <mergeCell ref="AI309:AK309"/>
    <mergeCell ref="AL319:AP319"/>
    <mergeCell ref="B321:C321"/>
    <mergeCell ref="D321:O321"/>
    <mergeCell ref="P321:AD321"/>
    <mergeCell ref="AE321:AG321"/>
    <mergeCell ref="AI321:AK321"/>
    <mergeCell ref="AL321:AP321"/>
    <mergeCell ref="B319:C319"/>
    <mergeCell ref="D319:O319"/>
    <mergeCell ref="P319:AD319"/>
    <mergeCell ref="AE319:AG319"/>
    <mergeCell ref="AI319:AK319"/>
    <mergeCell ref="AL316:AP316"/>
    <mergeCell ref="B318:C318"/>
    <mergeCell ref="D318:O318"/>
    <mergeCell ref="P318:AD318"/>
    <mergeCell ref="AE318:AG318"/>
    <mergeCell ref="AI318:AK318"/>
    <mergeCell ref="AL318:AP318"/>
    <mergeCell ref="B316:C316"/>
    <mergeCell ref="D316:O316"/>
    <mergeCell ref="P316:AD316"/>
    <mergeCell ref="AE316:AG316"/>
    <mergeCell ref="AI316:AK316"/>
    <mergeCell ref="AL326:AP326"/>
    <mergeCell ref="B328:C328"/>
    <mergeCell ref="D328:O328"/>
    <mergeCell ref="P328:AD328"/>
    <mergeCell ref="AE328:AG328"/>
    <mergeCell ref="AI328:AK328"/>
    <mergeCell ref="AL328:AP328"/>
    <mergeCell ref="B326:C326"/>
    <mergeCell ref="D326:O326"/>
    <mergeCell ref="P326:AD326"/>
    <mergeCell ref="AE326:AG326"/>
    <mergeCell ref="AI326:AK326"/>
    <mergeCell ref="AL323:AP323"/>
    <mergeCell ref="B325:C325"/>
    <mergeCell ref="D325:O325"/>
    <mergeCell ref="P325:AD325"/>
    <mergeCell ref="AE325:AG325"/>
    <mergeCell ref="AI325:AK325"/>
    <mergeCell ref="AL325:AP325"/>
    <mergeCell ref="B323:C323"/>
    <mergeCell ref="D323:O323"/>
    <mergeCell ref="P323:AD323"/>
    <mergeCell ref="AE323:AG323"/>
    <mergeCell ref="AI323:AK323"/>
    <mergeCell ref="AL333:AP333"/>
    <mergeCell ref="B335:C335"/>
    <mergeCell ref="D335:O335"/>
    <mergeCell ref="P335:AD335"/>
    <mergeCell ref="AE335:AG335"/>
    <mergeCell ref="AI335:AK335"/>
    <mergeCell ref="AL335:AP335"/>
    <mergeCell ref="B333:C333"/>
    <mergeCell ref="D333:O333"/>
    <mergeCell ref="P333:AD333"/>
    <mergeCell ref="AE333:AG333"/>
    <mergeCell ref="AI333:AK333"/>
    <mergeCell ref="AL330:AP330"/>
    <mergeCell ref="B332:C332"/>
    <mergeCell ref="D332:O332"/>
    <mergeCell ref="P332:AD332"/>
    <mergeCell ref="AE332:AG332"/>
    <mergeCell ref="AI332:AK332"/>
    <mergeCell ref="AL332:AP332"/>
    <mergeCell ref="B330:C330"/>
    <mergeCell ref="D330:O330"/>
    <mergeCell ref="P330:AD330"/>
    <mergeCell ref="AE330:AG330"/>
    <mergeCell ref="AI330:AK330"/>
    <mergeCell ref="AL341:AP341"/>
    <mergeCell ref="B342:C342"/>
    <mergeCell ref="D342:O342"/>
    <mergeCell ref="P342:AD342"/>
    <mergeCell ref="AE342:AG342"/>
    <mergeCell ref="AI342:AK342"/>
    <mergeCell ref="AL342:AP342"/>
    <mergeCell ref="B341:C341"/>
    <mergeCell ref="D341:O341"/>
    <mergeCell ref="P341:AD341"/>
    <mergeCell ref="AE341:AG341"/>
    <mergeCell ref="AI341:AK341"/>
    <mergeCell ref="AL337:AP337"/>
    <mergeCell ref="B339:C339"/>
    <mergeCell ref="D339:O339"/>
    <mergeCell ref="P339:AD339"/>
    <mergeCell ref="AE339:AG339"/>
    <mergeCell ref="AI339:AK339"/>
    <mergeCell ref="AL339:AP339"/>
    <mergeCell ref="B337:C337"/>
    <mergeCell ref="D337:O337"/>
    <mergeCell ref="P337:AD337"/>
    <mergeCell ref="AE337:AG337"/>
    <mergeCell ref="AI337:AK337"/>
    <mergeCell ref="AL348:AP348"/>
    <mergeCell ref="B349:C349"/>
    <mergeCell ref="D349:O349"/>
    <mergeCell ref="P349:AD349"/>
    <mergeCell ref="AE349:AG349"/>
    <mergeCell ref="AI349:AK349"/>
    <mergeCell ref="AL349:AP349"/>
    <mergeCell ref="B348:C348"/>
    <mergeCell ref="D348:O348"/>
    <mergeCell ref="P348:AD348"/>
    <mergeCell ref="AE348:AG348"/>
    <mergeCell ref="AI348:AK348"/>
    <mergeCell ref="AL344:AP344"/>
    <mergeCell ref="B346:C346"/>
    <mergeCell ref="D346:O346"/>
    <mergeCell ref="P346:AD346"/>
    <mergeCell ref="AE346:AG346"/>
    <mergeCell ref="AI346:AK346"/>
    <mergeCell ref="AL346:AP346"/>
    <mergeCell ref="B344:C344"/>
    <mergeCell ref="D344:O344"/>
    <mergeCell ref="P344:AD344"/>
    <mergeCell ref="AE344:AG344"/>
    <mergeCell ref="AI344:AK344"/>
    <mergeCell ref="AL355:AP355"/>
    <mergeCell ref="B357:C357"/>
    <mergeCell ref="D357:O357"/>
    <mergeCell ref="P357:AD357"/>
    <mergeCell ref="AE357:AG357"/>
    <mergeCell ref="AI357:AK357"/>
    <mergeCell ref="AL357:AP357"/>
    <mergeCell ref="B355:C355"/>
    <mergeCell ref="D355:O355"/>
    <mergeCell ref="P355:AD355"/>
    <mergeCell ref="AE355:AG355"/>
    <mergeCell ref="AI355:AK355"/>
    <mergeCell ref="AL351:AP351"/>
    <mergeCell ref="B353:C353"/>
    <mergeCell ref="D353:O353"/>
    <mergeCell ref="P353:AD353"/>
    <mergeCell ref="AE353:AG353"/>
    <mergeCell ref="AI353:AK353"/>
    <mergeCell ref="AL353:AP353"/>
    <mergeCell ref="B351:C351"/>
    <mergeCell ref="D351:O351"/>
    <mergeCell ref="P351:AD351"/>
    <mergeCell ref="AE351:AG351"/>
    <mergeCell ref="AI351:AK351"/>
    <mergeCell ref="AL362:AP362"/>
    <mergeCell ref="B364:C364"/>
    <mergeCell ref="D364:O364"/>
    <mergeCell ref="P364:AD364"/>
    <mergeCell ref="AE364:AG364"/>
    <mergeCell ref="AI364:AK364"/>
    <mergeCell ref="AL364:AP364"/>
    <mergeCell ref="B362:C362"/>
    <mergeCell ref="D362:O362"/>
    <mergeCell ref="P362:AD362"/>
    <mergeCell ref="AE362:AG362"/>
    <mergeCell ref="AI362:AK362"/>
    <mergeCell ref="AL358:AP358"/>
    <mergeCell ref="B360:C360"/>
    <mergeCell ref="D360:O360"/>
    <mergeCell ref="P360:AD360"/>
    <mergeCell ref="AE360:AG360"/>
    <mergeCell ref="AI360:AK360"/>
    <mergeCell ref="AL360:AP360"/>
    <mergeCell ref="B358:C358"/>
    <mergeCell ref="D358:O358"/>
    <mergeCell ref="P358:AD358"/>
    <mergeCell ref="AE358:AG358"/>
    <mergeCell ref="AI358:AK358"/>
    <mergeCell ref="AL369:AP369"/>
    <mergeCell ref="B371:C371"/>
    <mergeCell ref="D371:O371"/>
    <mergeCell ref="P371:AD371"/>
    <mergeCell ref="AE371:AG371"/>
    <mergeCell ref="AI371:AK371"/>
    <mergeCell ref="AL371:AP371"/>
    <mergeCell ref="B369:C369"/>
    <mergeCell ref="D369:O369"/>
    <mergeCell ref="P369:AD369"/>
    <mergeCell ref="AE369:AG369"/>
    <mergeCell ref="AI369:AK369"/>
    <mergeCell ref="AL365:AP365"/>
    <mergeCell ref="B367:C367"/>
    <mergeCell ref="D367:O367"/>
    <mergeCell ref="P367:AD367"/>
    <mergeCell ref="AE367:AG367"/>
    <mergeCell ref="AI367:AK367"/>
    <mergeCell ref="AL367:AP367"/>
    <mergeCell ref="B365:C365"/>
    <mergeCell ref="D365:O365"/>
    <mergeCell ref="P365:AD365"/>
    <mergeCell ref="AE365:AG365"/>
    <mergeCell ref="AI365:AK365"/>
    <mergeCell ref="AL376:AP376"/>
    <mergeCell ref="B378:C378"/>
    <mergeCell ref="D378:O378"/>
    <mergeCell ref="P378:AD378"/>
    <mergeCell ref="AE378:AG378"/>
    <mergeCell ref="AI378:AK378"/>
    <mergeCell ref="AL378:AP378"/>
    <mergeCell ref="B376:C376"/>
    <mergeCell ref="D376:O376"/>
    <mergeCell ref="P376:AD376"/>
    <mergeCell ref="AE376:AG376"/>
    <mergeCell ref="AI376:AK376"/>
    <mergeCell ref="AL372:AP372"/>
    <mergeCell ref="B374:C374"/>
    <mergeCell ref="D374:O374"/>
    <mergeCell ref="P374:AD374"/>
    <mergeCell ref="AE374:AG374"/>
    <mergeCell ref="AI374:AK374"/>
    <mergeCell ref="AL374:AP374"/>
    <mergeCell ref="B372:C372"/>
    <mergeCell ref="D372:O372"/>
    <mergeCell ref="P372:AD372"/>
    <mergeCell ref="AE372:AG372"/>
    <mergeCell ref="AI372:AK372"/>
    <mergeCell ref="AL383:AP383"/>
    <mergeCell ref="B385:C385"/>
    <mergeCell ref="D385:O385"/>
    <mergeCell ref="P385:AD385"/>
    <mergeCell ref="AE385:AG385"/>
    <mergeCell ref="AI385:AK385"/>
    <mergeCell ref="AL385:AP385"/>
    <mergeCell ref="B383:C383"/>
    <mergeCell ref="D383:O383"/>
    <mergeCell ref="P383:AD383"/>
    <mergeCell ref="AE383:AG383"/>
    <mergeCell ref="AI383:AK383"/>
    <mergeCell ref="AL380:AP380"/>
    <mergeCell ref="B381:C381"/>
    <mergeCell ref="D381:O381"/>
    <mergeCell ref="P381:AD381"/>
    <mergeCell ref="AE381:AG381"/>
    <mergeCell ref="AI381:AK381"/>
    <mergeCell ref="AL381:AP381"/>
    <mergeCell ref="B380:C380"/>
    <mergeCell ref="D380:O380"/>
    <mergeCell ref="P380:AD380"/>
    <mergeCell ref="AE380:AG380"/>
    <mergeCell ref="AI380:AK380"/>
    <mergeCell ref="AL390:AP390"/>
    <mergeCell ref="B392:C392"/>
    <mergeCell ref="D392:O392"/>
    <mergeCell ref="P392:AD392"/>
    <mergeCell ref="AE392:AG392"/>
    <mergeCell ref="AI392:AK392"/>
    <mergeCell ref="AL392:AP392"/>
    <mergeCell ref="B390:C390"/>
    <mergeCell ref="D390:O390"/>
    <mergeCell ref="P390:AD390"/>
    <mergeCell ref="AE390:AG390"/>
    <mergeCell ref="AI390:AK390"/>
    <mergeCell ref="AL387:AP387"/>
    <mergeCell ref="B388:C388"/>
    <mergeCell ref="D388:O388"/>
    <mergeCell ref="P388:AD388"/>
    <mergeCell ref="AE388:AG388"/>
    <mergeCell ref="AI388:AK388"/>
    <mergeCell ref="AL388:AP388"/>
    <mergeCell ref="B387:C387"/>
    <mergeCell ref="D387:O387"/>
    <mergeCell ref="P387:AD387"/>
    <mergeCell ref="AE387:AG387"/>
    <mergeCell ref="AI387:AK387"/>
    <mergeCell ref="AL397:AP397"/>
    <mergeCell ref="B399:C399"/>
    <mergeCell ref="D399:O399"/>
    <mergeCell ref="P399:AD399"/>
    <mergeCell ref="AE399:AG399"/>
    <mergeCell ref="AI399:AK399"/>
    <mergeCell ref="AL399:AP399"/>
    <mergeCell ref="B397:C397"/>
    <mergeCell ref="D397:O397"/>
    <mergeCell ref="P397:AD397"/>
    <mergeCell ref="AE397:AG397"/>
    <mergeCell ref="AI397:AK397"/>
    <mergeCell ref="AL394:AP394"/>
    <mergeCell ref="B395:C395"/>
    <mergeCell ref="D395:O395"/>
    <mergeCell ref="P395:AD395"/>
    <mergeCell ref="AE395:AG395"/>
    <mergeCell ref="AI395:AK395"/>
    <mergeCell ref="AL395:AP395"/>
    <mergeCell ref="B394:C394"/>
    <mergeCell ref="D394:O394"/>
    <mergeCell ref="P394:AD394"/>
    <mergeCell ref="AE394:AG394"/>
    <mergeCell ref="AI394:AK394"/>
    <mergeCell ref="AL404:AP404"/>
    <mergeCell ref="B406:C406"/>
    <mergeCell ref="D406:O406"/>
    <mergeCell ref="P406:AD406"/>
    <mergeCell ref="AE406:AG406"/>
    <mergeCell ref="AI406:AK406"/>
    <mergeCell ref="AL406:AP406"/>
    <mergeCell ref="B404:C404"/>
    <mergeCell ref="D404:O404"/>
    <mergeCell ref="P404:AD404"/>
    <mergeCell ref="AE404:AG404"/>
    <mergeCell ref="AI404:AK404"/>
    <mergeCell ref="AL401:AP401"/>
    <mergeCell ref="B403:C403"/>
    <mergeCell ref="D403:O403"/>
    <mergeCell ref="P403:AD403"/>
    <mergeCell ref="AE403:AG403"/>
    <mergeCell ref="AI403:AK403"/>
    <mergeCell ref="AL403:AP403"/>
    <mergeCell ref="B401:C401"/>
    <mergeCell ref="D401:O401"/>
    <mergeCell ref="P401:AD401"/>
    <mergeCell ref="AE401:AG401"/>
    <mergeCell ref="AI401:AK401"/>
    <mergeCell ref="AL411:AP411"/>
    <mergeCell ref="B413:C413"/>
    <mergeCell ref="D413:O413"/>
    <mergeCell ref="P413:AD413"/>
    <mergeCell ref="AE413:AG413"/>
    <mergeCell ref="AI413:AK413"/>
    <mergeCell ref="AL413:AP413"/>
    <mergeCell ref="B411:C411"/>
    <mergeCell ref="D411:O411"/>
    <mergeCell ref="P411:AD411"/>
    <mergeCell ref="AE411:AG411"/>
    <mergeCell ref="AI411:AK411"/>
    <mergeCell ref="AL408:AP408"/>
    <mergeCell ref="B410:C410"/>
    <mergeCell ref="D410:O410"/>
    <mergeCell ref="P410:AD410"/>
    <mergeCell ref="AE410:AG410"/>
    <mergeCell ref="AI410:AK410"/>
    <mergeCell ref="AL410:AP410"/>
    <mergeCell ref="B408:C408"/>
    <mergeCell ref="D408:O408"/>
    <mergeCell ref="P408:AD408"/>
    <mergeCell ref="AE408:AG408"/>
    <mergeCell ref="AI408:AK408"/>
    <mergeCell ref="AL419:AP419"/>
    <mergeCell ref="B420:C420"/>
    <mergeCell ref="D420:O420"/>
    <mergeCell ref="P420:AD420"/>
    <mergeCell ref="AE420:AG420"/>
    <mergeCell ref="AI420:AK420"/>
    <mergeCell ref="AL420:AP420"/>
    <mergeCell ref="B419:C419"/>
    <mergeCell ref="D419:O419"/>
    <mergeCell ref="P419:AD419"/>
    <mergeCell ref="AE419:AG419"/>
    <mergeCell ref="AI419:AK419"/>
    <mergeCell ref="AL415:AP415"/>
    <mergeCell ref="B417:C417"/>
    <mergeCell ref="D417:O417"/>
    <mergeCell ref="P417:AD417"/>
    <mergeCell ref="AE417:AG417"/>
    <mergeCell ref="AI417:AK417"/>
    <mergeCell ref="AL417:AP417"/>
    <mergeCell ref="B415:C415"/>
    <mergeCell ref="D415:O415"/>
    <mergeCell ref="P415:AD415"/>
    <mergeCell ref="AE415:AG415"/>
    <mergeCell ref="AI415:AK415"/>
    <mergeCell ref="AL426:AP426"/>
    <mergeCell ref="B427:C427"/>
    <mergeCell ref="D427:O427"/>
    <mergeCell ref="P427:AD427"/>
    <mergeCell ref="AE427:AG427"/>
    <mergeCell ref="AI427:AK427"/>
    <mergeCell ref="AL427:AP427"/>
    <mergeCell ref="B426:C426"/>
    <mergeCell ref="D426:O426"/>
    <mergeCell ref="P426:AD426"/>
    <mergeCell ref="AE426:AG426"/>
    <mergeCell ref="AI426:AK426"/>
    <mergeCell ref="AL422:AP422"/>
    <mergeCell ref="B424:C424"/>
    <mergeCell ref="D424:O424"/>
    <mergeCell ref="P424:AD424"/>
    <mergeCell ref="AE424:AG424"/>
    <mergeCell ref="AI424:AK424"/>
    <mergeCell ref="AL424:AP424"/>
    <mergeCell ref="B422:C422"/>
    <mergeCell ref="D422:O422"/>
    <mergeCell ref="P422:AD422"/>
    <mergeCell ref="AE422:AG422"/>
    <mergeCell ref="AI422:AK422"/>
    <mergeCell ref="AL433:AP433"/>
    <mergeCell ref="B434:C434"/>
    <mergeCell ref="D434:O434"/>
    <mergeCell ref="P434:AD434"/>
    <mergeCell ref="AE434:AG434"/>
    <mergeCell ref="AI434:AK434"/>
    <mergeCell ref="AL434:AP434"/>
    <mergeCell ref="B433:C433"/>
    <mergeCell ref="D433:O433"/>
    <mergeCell ref="P433:AD433"/>
    <mergeCell ref="AE433:AG433"/>
    <mergeCell ref="AI433:AK433"/>
    <mergeCell ref="AL429:AP429"/>
    <mergeCell ref="B431:C431"/>
    <mergeCell ref="D431:O431"/>
    <mergeCell ref="P431:AD431"/>
    <mergeCell ref="AE431:AG431"/>
    <mergeCell ref="AI431:AK431"/>
    <mergeCell ref="AL431:AP431"/>
    <mergeCell ref="B429:C429"/>
    <mergeCell ref="D429:O429"/>
    <mergeCell ref="P429:AD429"/>
    <mergeCell ref="AE429:AG429"/>
    <mergeCell ref="AI429:AK429"/>
    <mergeCell ref="AL440:AP440"/>
    <mergeCell ref="B442:C442"/>
    <mergeCell ref="D442:O442"/>
    <mergeCell ref="P442:AD442"/>
    <mergeCell ref="AE442:AG442"/>
    <mergeCell ref="AI442:AK442"/>
    <mergeCell ref="AL442:AP442"/>
    <mergeCell ref="B440:C440"/>
    <mergeCell ref="D440:O440"/>
    <mergeCell ref="P440:AD440"/>
    <mergeCell ref="AE440:AG440"/>
    <mergeCell ref="AI440:AK440"/>
    <mergeCell ref="AL436:AP436"/>
    <mergeCell ref="B438:C438"/>
    <mergeCell ref="D438:O438"/>
    <mergeCell ref="P438:AD438"/>
    <mergeCell ref="AE438:AG438"/>
    <mergeCell ref="AI438:AK438"/>
    <mergeCell ref="AL438:AP438"/>
    <mergeCell ref="B436:C436"/>
    <mergeCell ref="D436:O436"/>
    <mergeCell ref="P436:AD436"/>
    <mergeCell ref="AE436:AG436"/>
    <mergeCell ref="AI436:AK436"/>
    <mergeCell ref="AL447:AP447"/>
    <mergeCell ref="B449:C449"/>
    <mergeCell ref="D449:O449"/>
    <mergeCell ref="P449:AD449"/>
    <mergeCell ref="AE449:AG449"/>
    <mergeCell ref="AI449:AK449"/>
    <mergeCell ref="AL449:AP449"/>
    <mergeCell ref="B447:C447"/>
    <mergeCell ref="D447:O447"/>
    <mergeCell ref="P447:AD447"/>
    <mergeCell ref="AE447:AG447"/>
    <mergeCell ref="AI447:AK447"/>
    <mergeCell ref="AL443:AP443"/>
    <mergeCell ref="B445:C445"/>
    <mergeCell ref="D445:O445"/>
    <mergeCell ref="P445:AD445"/>
    <mergeCell ref="AE445:AG445"/>
    <mergeCell ref="AI445:AK445"/>
    <mergeCell ref="AL445:AP445"/>
    <mergeCell ref="B443:C443"/>
    <mergeCell ref="D443:O443"/>
    <mergeCell ref="P443:AD443"/>
    <mergeCell ref="AE443:AG443"/>
    <mergeCell ref="AI443:AK443"/>
    <mergeCell ref="AL454:AP454"/>
    <mergeCell ref="B456:C456"/>
    <mergeCell ref="D456:O456"/>
    <mergeCell ref="P456:AD456"/>
    <mergeCell ref="AE456:AG456"/>
    <mergeCell ref="AI456:AK456"/>
    <mergeCell ref="AL456:AP456"/>
    <mergeCell ref="B454:C454"/>
    <mergeCell ref="D454:O454"/>
    <mergeCell ref="P454:AD454"/>
    <mergeCell ref="AE454:AG454"/>
    <mergeCell ref="AI454:AK454"/>
    <mergeCell ref="AL450:AP450"/>
    <mergeCell ref="B452:C452"/>
    <mergeCell ref="D452:O452"/>
    <mergeCell ref="P452:AD452"/>
    <mergeCell ref="AE452:AG452"/>
    <mergeCell ref="AI452:AK452"/>
    <mergeCell ref="AL452:AP452"/>
    <mergeCell ref="B450:C450"/>
    <mergeCell ref="D450:O450"/>
    <mergeCell ref="P450:AD450"/>
    <mergeCell ref="AE450:AG450"/>
    <mergeCell ref="AI450:AK450"/>
    <mergeCell ref="AL461:AP461"/>
    <mergeCell ref="B463:C463"/>
    <mergeCell ref="D463:O463"/>
    <mergeCell ref="P463:AD463"/>
    <mergeCell ref="AE463:AG463"/>
    <mergeCell ref="AI463:AK463"/>
    <mergeCell ref="AL463:AP463"/>
    <mergeCell ref="B461:C461"/>
    <mergeCell ref="D461:O461"/>
    <mergeCell ref="P461:AD461"/>
    <mergeCell ref="AE461:AG461"/>
    <mergeCell ref="AI461:AK461"/>
    <mergeCell ref="AL457:AP457"/>
    <mergeCell ref="B459:C459"/>
    <mergeCell ref="D459:O459"/>
    <mergeCell ref="P459:AD459"/>
    <mergeCell ref="AE459:AG459"/>
    <mergeCell ref="AI459:AK459"/>
    <mergeCell ref="AL459:AP459"/>
    <mergeCell ref="B457:C457"/>
    <mergeCell ref="D457:O457"/>
    <mergeCell ref="P457:AD457"/>
    <mergeCell ref="AE457:AG457"/>
    <mergeCell ref="AI457:AK457"/>
    <mergeCell ref="AL468:AP468"/>
    <mergeCell ref="B470:C470"/>
    <mergeCell ref="D470:O470"/>
    <mergeCell ref="P470:AD470"/>
    <mergeCell ref="AE470:AG470"/>
    <mergeCell ref="AI470:AK470"/>
    <mergeCell ref="AL470:AP470"/>
    <mergeCell ref="B468:C468"/>
    <mergeCell ref="D468:O468"/>
    <mergeCell ref="P468:AD468"/>
    <mergeCell ref="AE468:AG468"/>
    <mergeCell ref="AI468:AK468"/>
    <mergeCell ref="AL465:AP465"/>
    <mergeCell ref="B466:C466"/>
    <mergeCell ref="D466:O466"/>
    <mergeCell ref="P466:AD466"/>
    <mergeCell ref="AE466:AG466"/>
    <mergeCell ref="AI466:AK466"/>
    <mergeCell ref="AL466:AP466"/>
    <mergeCell ref="B465:C465"/>
    <mergeCell ref="D465:O465"/>
    <mergeCell ref="P465:AD465"/>
    <mergeCell ref="AE465:AG465"/>
    <mergeCell ref="AI465:AK465"/>
    <mergeCell ref="AL475:AP475"/>
    <mergeCell ref="B477:C477"/>
    <mergeCell ref="D477:O477"/>
    <mergeCell ref="P477:AD477"/>
    <mergeCell ref="AE477:AG477"/>
    <mergeCell ref="AI477:AK477"/>
    <mergeCell ref="AL477:AP477"/>
    <mergeCell ref="B475:C475"/>
    <mergeCell ref="D475:O475"/>
    <mergeCell ref="P475:AD475"/>
    <mergeCell ref="AE475:AG475"/>
    <mergeCell ref="AI475:AK475"/>
    <mergeCell ref="AL472:AP472"/>
    <mergeCell ref="B473:C473"/>
    <mergeCell ref="D473:O473"/>
    <mergeCell ref="P473:AD473"/>
    <mergeCell ref="AE473:AG473"/>
    <mergeCell ref="AI473:AK473"/>
    <mergeCell ref="AL473:AP473"/>
    <mergeCell ref="B472:C472"/>
    <mergeCell ref="D472:O472"/>
    <mergeCell ref="P472:AD472"/>
    <mergeCell ref="AE472:AG472"/>
    <mergeCell ref="AI472:AK472"/>
    <mergeCell ref="AL482:AP482"/>
    <mergeCell ref="B484:C484"/>
    <mergeCell ref="D484:O484"/>
    <mergeCell ref="P484:AD484"/>
    <mergeCell ref="AE484:AG484"/>
    <mergeCell ref="AI484:AK484"/>
    <mergeCell ref="AL484:AP484"/>
    <mergeCell ref="B482:C482"/>
    <mergeCell ref="D482:O482"/>
    <mergeCell ref="P482:AD482"/>
    <mergeCell ref="AE482:AG482"/>
    <mergeCell ref="AI482:AK482"/>
    <mergeCell ref="AL479:AP479"/>
    <mergeCell ref="B481:C481"/>
    <mergeCell ref="D481:O481"/>
    <mergeCell ref="P481:AD481"/>
    <mergeCell ref="AE481:AG481"/>
    <mergeCell ref="AI481:AK481"/>
    <mergeCell ref="AL481:AP481"/>
    <mergeCell ref="B479:C479"/>
    <mergeCell ref="D479:O479"/>
    <mergeCell ref="P479:AD479"/>
    <mergeCell ref="AE479:AG479"/>
    <mergeCell ref="AI479:AK479"/>
    <mergeCell ref="AL489:AP489"/>
    <mergeCell ref="B491:C491"/>
    <mergeCell ref="D491:O491"/>
    <mergeCell ref="P491:AD491"/>
    <mergeCell ref="AE491:AG491"/>
    <mergeCell ref="AI491:AK491"/>
    <mergeCell ref="AL491:AP491"/>
    <mergeCell ref="B489:C489"/>
    <mergeCell ref="D489:O489"/>
    <mergeCell ref="P489:AD489"/>
    <mergeCell ref="AE489:AG489"/>
    <mergeCell ref="AI489:AK489"/>
    <mergeCell ref="AL486:AP486"/>
    <mergeCell ref="B488:C488"/>
    <mergeCell ref="D488:O488"/>
    <mergeCell ref="P488:AD488"/>
    <mergeCell ref="AE488:AG488"/>
    <mergeCell ref="AI488:AK488"/>
    <mergeCell ref="AL488:AP488"/>
    <mergeCell ref="B486:C486"/>
    <mergeCell ref="D486:O486"/>
    <mergeCell ref="P486:AD486"/>
    <mergeCell ref="AE486:AG486"/>
    <mergeCell ref="AI486:AK486"/>
    <mergeCell ref="AL496:AP496"/>
    <mergeCell ref="B498:C498"/>
    <mergeCell ref="D498:O498"/>
    <mergeCell ref="P498:AD498"/>
    <mergeCell ref="AE498:AG498"/>
    <mergeCell ref="AI498:AK498"/>
    <mergeCell ref="AL498:AP498"/>
    <mergeCell ref="B496:C496"/>
    <mergeCell ref="D496:O496"/>
    <mergeCell ref="P496:AD496"/>
    <mergeCell ref="AE496:AG496"/>
    <mergeCell ref="AI496:AK496"/>
    <mergeCell ref="AL493:AP493"/>
    <mergeCell ref="B495:C495"/>
    <mergeCell ref="D495:O495"/>
    <mergeCell ref="P495:AD495"/>
    <mergeCell ref="AE495:AG495"/>
    <mergeCell ref="AI495:AK495"/>
    <mergeCell ref="AL495:AP495"/>
    <mergeCell ref="B493:C493"/>
    <mergeCell ref="D493:O493"/>
    <mergeCell ref="P493:AD493"/>
    <mergeCell ref="AE493:AG493"/>
    <mergeCell ref="AI493:AK493"/>
    <mergeCell ref="AL504:AP504"/>
    <mergeCell ref="B505:C505"/>
    <mergeCell ref="D505:O505"/>
    <mergeCell ref="P505:AD505"/>
    <mergeCell ref="AE505:AG505"/>
    <mergeCell ref="AI505:AK505"/>
    <mergeCell ref="AL505:AP505"/>
    <mergeCell ref="B504:C504"/>
    <mergeCell ref="D504:O504"/>
    <mergeCell ref="P504:AD504"/>
    <mergeCell ref="AE504:AG504"/>
    <mergeCell ref="AI504:AK504"/>
    <mergeCell ref="AL500:AP500"/>
    <mergeCell ref="B502:C502"/>
    <mergeCell ref="D502:O502"/>
    <mergeCell ref="P502:AD502"/>
    <mergeCell ref="AE502:AG502"/>
    <mergeCell ref="AI502:AK502"/>
    <mergeCell ref="AL502:AP502"/>
    <mergeCell ref="B500:C500"/>
    <mergeCell ref="D500:O500"/>
    <mergeCell ref="P500:AD500"/>
    <mergeCell ref="AE500:AG500"/>
    <mergeCell ref="AI500:AK500"/>
    <mergeCell ref="AL511:AP511"/>
    <mergeCell ref="B512:C512"/>
    <mergeCell ref="D512:O512"/>
    <mergeCell ref="P512:AD512"/>
    <mergeCell ref="AE512:AG512"/>
    <mergeCell ref="AI512:AK512"/>
    <mergeCell ref="AL512:AP512"/>
    <mergeCell ref="B511:C511"/>
    <mergeCell ref="D511:O511"/>
    <mergeCell ref="P511:AD511"/>
    <mergeCell ref="AE511:AG511"/>
    <mergeCell ref="AI511:AK511"/>
    <mergeCell ref="AL507:AP507"/>
    <mergeCell ref="B509:C509"/>
    <mergeCell ref="D509:O509"/>
    <mergeCell ref="P509:AD509"/>
    <mergeCell ref="AE509:AG509"/>
    <mergeCell ref="AI509:AK509"/>
    <mergeCell ref="AL509:AP509"/>
    <mergeCell ref="B507:C507"/>
    <mergeCell ref="D507:O507"/>
    <mergeCell ref="P507:AD507"/>
    <mergeCell ref="AE507:AG507"/>
    <mergeCell ref="AI507:AK507"/>
    <mergeCell ref="AL518:AP518"/>
    <mergeCell ref="B519:C519"/>
    <mergeCell ref="D519:O519"/>
    <mergeCell ref="P519:AD519"/>
    <mergeCell ref="AE519:AG519"/>
    <mergeCell ref="AI519:AK519"/>
    <mergeCell ref="AL519:AP519"/>
    <mergeCell ref="B518:C518"/>
    <mergeCell ref="D518:O518"/>
    <mergeCell ref="P518:AD518"/>
    <mergeCell ref="AE518:AG518"/>
    <mergeCell ref="AI518:AK518"/>
    <mergeCell ref="AL514:AP514"/>
    <mergeCell ref="B516:C516"/>
    <mergeCell ref="D516:O516"/>
    <mergeCell ref="P516:AD516"/>
    <mergeCell ref="AE516:AG516"/>
    <mergeCell ref="AI516:AK516"/>
    <mergeCell ref="AL516:AP516"/>
    <mergeCell ref="B514:C514"/>
    <mergeCell ref="D514:O514"/>
    <mergeCell ref="P514:AD514"/>
    <mergeCell ref="AE514:AG514"/>
    <mergeCell ref="AI514:AK514"/>
    <mergeCell ref="AL525:AP525"/>
    <mergeCell ref="B527:C527"/>
    <mergeCell ref="D527:O527"/>
    <mergeCell ref="P527:AD527"/>
    <mergeCell ref="AE527:AG527"/>
    <mergeCell ref="AI527:AK527"/>
    <mergeCell ref="AL527:AP527"/>
    <mergeCell ref="B525:C525"/>
    <mergeCell ref="D525:O525"/>
    <mergeCell ref="P525:AD525"/>
    <mergeCell ref="AE525:AG525"/>
    <mergeCell ref="AI525:AK525"/>
    <mergeCell ref="AL521:AP521"/>
    <mergeCell ref="B523:C523"/>
    <mergeCell ref="D523:O523"/>
    <mergeCell ref="P523:AD523"/>
    <mergeCell ref="AE523:AG523"/>
    <mergeCell ref="AI523:AK523"/>
    <mergeCell ref="AL523:AP523"/>
    <mergeCell ref="B521:C521"/>
    <mergeCell ref="D521:O521"/>
    <mergeCell ref="P521:AD521"/>
    <mergeCell ref="AE521:AG521"/>
    <mergeCell ref="AI521:AK521"/>
    <mergeCell ref="AL532:AP532"/>
    <mergeCell ref="B534:C534"/>
    <mergeCell ref="D534:O534"/>
    <mergeCell ref="P534:AD534"/>
    <mergeCell ref="AE534:AG534"/>
    <mergeCell ref="AI534:AK534"/>
    <mergeCell ref="AL534:AP534"/>
    <mergeCell ref="B532:C532"/>
    <mergeCell ref="D532:O532"/>
    <mergeCell ref="P532:AD532"/>
    <mergeCell ref="AE532:AG532"/>
    <mergeCell ref="AI532:AK532"/>
    <mergeCell ref="AL528:AP528"/>
    <mergeCell ref="B530:C530"/>
    <mergeCell ref="D530:O530"/>
    <mergeCell ref="P530:AD530"/>
    <mergeCell ref="AE530:AG530"/>
    <mergeCell ref="AI530:AK530"/>
    <mergeCell ref="AL530:AP530"/>
    <mergeCell ref="B528:C528"/>
    <mergeCell ref="D528:O528"/>
    <mergeCell ref="P528:AD528"/>
    <mergeCell ref="AE528:AG528"/>
    <mergeCell ref="AI528:AK528"/>
    <mergeCell ref="AL539:AP539"/>
    <mergeCell ref="B541:C541"/>
    <mergeCell ref="D541:O541"/>
    <mergeCell ref="P541:AD541"/>
    <mergeCell ref="AE541:AG541"/>
    <mergeCell ref="AI541:AK541"/>
    <mergeCell ref="AL541:AP541"/>
    <mergeCell ref="B539:C539"/>
    <mergeCell ref="D539:O539"/>
    <mergeCell ref="P539:AD539"/>
    <mergeCell ref="AE539:AG539"/>
    <mergeCell ref="AI539:AK539"/>
    <mergeCell ref="AL535:AP535"/>
    <mergeCell ref="B537:C537"/>
    <mergeCell ref="D537:O537"/>
    <mergeCell ref="P537:AD537"/>
    <mergeCell ref="AE537:AG537"/>
    <mergeCell ref="AI537:AK537"/>
    <mergeCell ref="AL537:AP537"/>
    <mergeCell ref="B535:C535"/>
    <mergeCell ref="D535:O535"/>
    <mergeCell ref="P535:AD535"/>
    <mergeCell ref="AE535:AG535"/>
    <mergeCell ref="AI535:AK535"/>
    <mergeCell ref="AL546:AP546"/>
    <mergeCell ref="B548:C548"/>
    <mergeCell ref="D548:O548"/>
    <mergeCell ref="P548:AD548"/>
    <mergeCell ref="AE548:AG548"/>
    <mergeCell ref="AI548:AK548"/>
    <mergeCell ref="AL548:AP548"/>
    <mergeCell ref="B546:C546"/>
    <mergeCell ref="D546:O546"/>
    <mergeCell ref="P546:AD546"/>
    <mergeCell ref="AE546:AG546"/>
    <mergeCell ref="AI546:AK546"/>
    <mergeCell ref="AL543:AP543"/>
    <mergeCell ref="B544:C544"/>
    <mergeCell ref="D544:O544"/>
    <mergeCell ref="P544:AD544"/>
    <mergeCell ref="AE544:AG544"/>
    <mergeCell ref="AI544:AK544"/>
    <mergeCell ref="AL544:AP544"/>
    <mergeCell ref="B543:C543"/>
    <mergeCell ref="D543:O543"/>
    <mergeCell ref="P543:AD543"/>
    <mergeCell ref="AE543:AG543"/>
    <mergeCell ref="AI543:AK543"/>
    <mergeCell ref="AL553:AP553"/>
    <mergeCell ref="B555:C555"/>
    <mergeCell ref="D555:O555"/>
    <mergeCell ref="P555:AD555"/>
    <mergeCell ref="AE555:AG555"/>
    <mergeCell ref="AI555:AK555"/>
    <mergeCell ref="AL555:AP555"/>
    <mergeCell ref="B553:C553"/>
    <mergeCell ref="D553:O553"/>
    <mergeCell ref="P553:AD553"/>
    <mergeCell ref="AE553:AG553"/>
    <mergeCell ref="AI553:AK553"/>
    <mergeCell ref="AL550:AP550"/>
    <mergeCell ref="B551:C551"/>
    <mergeCell ref="D551:O551"/>
    <mergeCell ref="P551:AD551"/>
    <mergeCell ref="AE551:AG551"/>
    <mergeCell ref="AI551:AK551"/>
    <mergeCell ref="AL551:AP551"/>
    <mergeCell ref="B550:C550"/>
    <mergeCell ref="D550:O550"/>
    <mergeCell ref="P550:AD550"/>
    <mergeCell ref="AE550:AG550"/>
    <mergeCell ref="AI550:AK550"/>
    <mergeCell ref="AL560:AP560"/>
    <mergeCell ref="B562:C562"/>
    <mergeCell ref="D562:O562"/>
    <mergeCell ref="P562:AD562"/>
    <mergeCell ref="AE562:AG562"/>
    <mergeCell ref="AI562:AK562"/>
    <mergeCell ref="AL562:AP562"/>
    <mergeCell ref="B560:C560"/>
    <mergeCell ref="D560:O560"/>
    <mergeCell ref="P560:AD560"/>
    <mergeCell ref="AE560:AG560"/>
    <mergeCell ref="AI560:AK560"/>
    <mergeCell ref="AL557:AP557"/>
    <mergeCell ref="B558:C558"/>
    <mergeCell ref="D558:O558"/>
    <mergeCell ref="P558:AD558"/>
    <mergeCell ref="AE558:AG558"/>
    <mergeCell ref="AI558:AK558"/>
    <mergeCell ref="AL558:AP558"/>
    <mergeCell ref="B557:C557"/>
    <mergeCell ref="D557:O557"/>
    <mergeCell ref="P557:AD557"/>
    <mergeCell ref="AE557:AG557"/>
    <mergeCell ref="AI557:AK557"/>
    <mergeCell ref="AL567:AP567"/>
    <mergeCell ref="B569:C569"/>
    <mergeCell ref="D569:O569"/>
    <mergeCell ref="P569:AD569"/>
    <mergeCell ref="AE569:AG569"/>
    <mergeCell ref="AI569:AK569"/>
    <mergeCell ref="AL569:AP569"/>
    <mergeCell ref="B567:C567"/>
    <mergeCell ref="D567:O567"/>
    <mergeCell ref="P567:AD567"/>
    <mergeCell ref="AE567:AG567"/>
    <mergeCell ref="AI567:AK567"/>
    <mergeCell ref="AL564:AP564"/>
    <mergeCell ref="B566:C566"/>
    <mergeCell ref="D566:O566"/>
    <mergeCell ref="P566:AD566"/>
    <mergeCell ref="AE566:AG566"/>
    <mergeCell ref="AI566:AK566"/>
    <mergeCell ref="AL566:AP566"/>
    <mergeCell ref="B564:C564"/>
    <mergeCell ref="D564:O564"/>
    <mergeCell ref="P564:AD564"/>
    <mergeCell ref="AE564:AG564"/>
    <mergeCell ref="AI564:AK564"/>
    <mergeCell ref="AL574:AP574"/>
    <mergeCell ref="B576:C576"/>
    <mergeCell ref="D576:O576"/>
    <mergeCell ref="P576:AD576"/>
    <mergeCell ref="AE576:AG576"/>
    <mergeCell ref="AI576:AK576"/>
    <mergeCell ref="AL576:AP576"/>
    <mergeCell ref="B574:C574"/>
    <mergeCell ref="D574:O574"/>
    <mergeCell ref="P574:AD574"/>
    <mergeCell ref="AE574:AG574"/>
    <mergeCell ref="AI574:AK574"/>
    <mergeCell ref="AL571:AP571"/>
    <mergeCell ref="B573:C573"/>
    <mergeCell ref="D573:O573"/>
    <mergeCell ref="P573:AD573"/>
    <mergeCell ref="AE573:AG573"/>
    <mergeCell ref="AI573:AK573"/>
    <mergeCell ref="AL573:AP573"/>
    <mergeCell ref="B571:C571"/>
    <mergeCell ref="D571:O571"/>
    <mergeCell ref="P571:AD571"/>
    <mergeCell ref="AE571:AG571"/>
    <mergeCell ref="AI571:AK571"/>
    <mergeCell ref="AL582:AP582"/>
    <mergeCell ref="B583:C583"/>
    <mergeCell ref="D583:O583"/>
    <mergeCell ref="P583:AD583"/>
    <mergeCell ref="AE583:AG583"/>
    <mergeCell ref="AI583:AK583"/>
    <mergeCell ref="AL583:AP583"/>
    <mergeCell ref="B582:C582"/>
    <mergeCell ref="D582:O582"/>
    <mergeCell ref="P582:AD582"/>
    <mergeCell ref="AE582:AG582"/>
    <mergeCell ref="AI582:AK582"/>
    <mergeCell ref="AL578:AP578"/>
    <mergeCell ref="B580:C580"/>
    <mergeCell ref="D580:O580"/>
    <mergeCell ref="P580:AD580"/>
    <mergeCell ref="AE580:AG580"/>
    <mergeCell ref="AI580:AK580"/>
    <mergeCell ref="AL580:AP580"/>
    <mergeCell ref="B578:C578"/>
    <mergeCell ref="D578:O578"/>
    <mergeCell ref="P578:AD578"/>
    <mergeCell ref="AE578:AG578"/>
    <mergeCell ref="AI578:AK578"/>
    <mergeCell ref="B605:J605"/>
    <mergeCell ref="L605:AA605"/>
    <mergeCell ref="B598:G598"/>
    <mergeCell ref="H598:T598"/>
    <mergeCell ref="B601:J601"/>
    <mergeCell ref="L601:AA601"/>
    <mergeCell ref="B602:J602"/>
    <mergeCell ref="L602:AA602"/>
    <mergeCell ref="C595:R595"/>
    <mergeCell ref="B597:G597"/>
    <mergeCell ref="H597:T597"/>
    <mergeCell ref="B589:AQ589"/>
    <mergeCell ref="B591:AQ591"/>
    <mergeCell ref="C593:R593"/>
    <mergeCell ref="T593:AA593"/>
    <mergeCell ref="T595:AA595"/>
    <mergeCell ref="AL585:AP585"/>
    <mergeCell ref="B587:C587"/>
    <mergeCell ref="D587:O587"/>
    <mergeCell ref="P587:AD587"/>
    <mergeCell ref="AE587:AG587"/>
    <mergeCell ref="AI587:AK587"/>
    <mergeCell ref="AL587:AP587"/>
    <mergeCell ref="B585:C585"/>
    <mergeCell ref="D585:O585"/>
    <mergeCell ref="P585:AD585"/>
    <mergeCell ref="AE585:AG585"/>
    <mergeCell ref="AI585:AK585"/>
  </mergeCells>
  <pageMargins left="0.59055118110236227" right="0.39370078740157483" top="0.39370078740157483" bottom="0.39370078740157483" header="0" footer="0.19685039370078741"/>
  <pageSetup paperSize="9" scale="90" fitToHeight="10" orientation="portrait" horizontalDpi="300" vertic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Macintosh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Položky všech ceníků</vt:lpstr>
    </vt:vector>
  </TitlesOfParts>
  <Manager/>
  <Company>ATELIER U5 s.r.o.</Company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Václav Šíma</dc:creator>
  <cp:keywords/>
  <dc:description/>
  <cp:lastModifiedBy>Ivan Šillar</cp:lastModifiedBy>
  <cp:lastPrinted>2024-11-01T08:16:39Z</cp:lastPrinted>
  <dcterms:created xsi:type="dcterms:W3CDTF">2024-11-14T08:52:14Z</dcterms:created>
  <dcterms:modified xsi:type="dcterms:W3CDTF">2024-11-14T23:33:28Z</dcterms:modified>
  <cp:category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