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a výkazy výměr\!!!2024\D5 Bor - aktualizace 0324\snad poslední úpravy\"/>
    </mc:Choice>
  </mc:AlternateContent>
  <bookViews>
    <workbookView xWindow="0" yWindow="0" windowWidth="0" windowHeight="0"/>
  </bookViews>
  <sheets>
    <sheet name="Rekapitulace stavby" sheetId="1" r:id="rId1"/>
    <sheet name="SO 120 - KOMUNIKACE silni...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120 - KOMUNIKACE silni...'!$C$122:$K$223</definedName>
    <definedName name="_xlnm.Print_Area" localSheetId="1">'SO 120 - KOMUNIKACE silni...'!$C$4:$J$76,'SO 120 - KOMUNIKACE silni...'!$C$82:$J$104,'SO 120 - KOMUNIKACE silni...'!$C$110:$K$223</definedName>
    <definedName name="_xlnm.Print_Titles" localSheetId="1">'SO 120 - KOMUNIKACE silni...'!$122:$122</definedName>
    <definedName name="_xlnm._FilterDatabase" localSheetId="2" hidden="1">'VON - Vedlejší a ostatní ...'!$C$119:$K$132</definedName>
    <definedName name="_xlnm.Print_Area" localSheetId="2">'VON - Vedlejší a ostatní ...'!$C$4:$J$76,'VON - Vedlejší a ostatní ...'!$C$82:$J$101,'VON - Vedlejší a ostatní ...'!$C$107:$K$132</definedName>
    <definedName name="_xlnm.Print_Titles" localSheetId="2">'VON - Vedlejší a ostatní ...'!$119:$119</definedName>
  </definedNames>
  <calcPr/>
</workbook>
</file>

<file path=xl/calcChain.xml><?xml version="1.0" encoding="utf-8"?>
<calcChain xmlns="http://schemas.openxmlformats.org/spreadsheetml/2006/main">
  <c i="3" l="1" r="R130"/>
  <c r="P130"/>
  <c r="J37"/>
  <c r="J36"/>
  <c i="1" r="AY96"/>
  <c i="3" r="J35"/>
  <c i="1" r="AX96"/>
  <c i="3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110"/>
  <c i="2" r="J37"/>
  <c r="J36"/>
  <c i="1" r="AY95"/>
  <c i="2" r="J35"/>
  <c i="1" r="AX95"/>
  <c i="2" r="BI220"/>
  <c r="BH220"/>
  <c r="BG220"/>
  <c r="BF220"/>
  <c r="T220"/>
  <c r="T219"/>
  <c r="R220"/>
  <c r="R219"/>
  <c r="P220"/>
  <c r="P219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J215"/>
  <c r="BK204"/>
  <c r="BK192"/>
  <c r="BK182"/>
  <c r="J174"/>
  <c r="J173"/>
  <c r="J193"/>
  <c r="BK215"/>
  <c r="BK196"/>
  <c r="J192"/>
  <c r="J182"/>
  <c r="BK154"/>
  <c r="BK135"/>
  <c r="BK128"/>
  <c r="BK150"/>
  <c r="J140"/>
  <c r="J132"/>
  <c r="BK152"/>
  <c r="BK146"/>
  <c r="J130"/>
  <c i="3" r="J131"/>
  <c r="BK127"/>
  <c r="BK129"/>
  <c r="J123"/>
  <c i="2" r="J220"/>
  <c r="J206"/>
  <c r="J198"/>
  <c r="BK183"/>
  <c r="J168"/>
  <c r="BK188"/>
  <c r="J202"/>
  <c r="J163"/>
  <c r="BK206"/>
  <c r="BK193"/>
  <c r="J183"/>
  <c r="BK168"/>
  <c r="J148"/>
  <c r="J154"/>
  <c r="J143"/>
  <c r="J138"/>
  <c r="BK130"/>
  <c r="BK148"/>
  <c r="BK143"/>
  <c r="BK126"/>
  <c i="3" r="J129"/>
  <c r="BK125"/>
  <c r="BK132"/>
  <c r="J128"/>
  <c r="J127"/>
  <c i="2" r="J208"/>
  <c r="J196"/>
  <c r="J180"/>
  <c r="BK173"/>
  <c r="BK194"/>
  <c r="BK220"/>
  <c r="J211"/>
  <c r="J204"/>
  <c r="BK190"/>
  <c r="BK175"/>
  <c r="J159"/>
  <c r="J134"/>
  <c r="J126"/>
  <c r="J146"/>
  <c r="BK134"/>
  <c r="BK159"/>
  <c r="BK132"/>
  <c r="J142"/>
  <c i="3" r="J132"/>
  <c r="BK128"/>
  <c r="BK124"/>
  <c r="BK131"/>
  <c r="J124"/>
  <c i="2" r="BK211"/>
  <c r="BK202"/>
  <c r="J190"/>
  <c r="J175"/>
  <c r="BK198"/>
  <c r="BK163"/>
  <c r="BK180"/>
  <c r="BK208"/>
  <c r="J194"/>
  <c r="J188"/>
  <c r="BK174"/>
  <c r="J150"/>
  <c r="BK138"/>
  <c r="J152"/>
  <c r="BK142"/>
  <c r="J135"/>
  <c r="J128"/>
  <c r="BK140"/>
  <c i="1" r="AS94"/>
  <c i="3" r="J125"/>
  <c r="BK123"/>
  <c i="2" l="1" r="P125"/>
  <c r="T125"/>
  <c r="T124"/>
  <c r="T123"/>
  <c r="P137"/>
  <c r="R137"/>
  <c r="BK145"/>
  <c r="J145"/>
  <c r="J100"/>
  <c r="R145"/>
  <c r="BK172"/>
  <c r="J172"/>
  <c r="J101"/>
  <c r="R172"/>
  <c r="BK210"/>
  <c r="J210"/>
  <c r="J102"/>
  <c r="T210"/>
  <c r="BK125"/>
  <c r="J125"/>
  <c r="J98"/>
  <c r="R125"/>
  <c r="BK137"/>
  <c r="J137"/>
  <c r="J99"/>
  <c r="T137"/>
  <c r="P145"/>
  <c r="T145"/>
  <c r="P172"/>
  <c r="T172"/>
  <c r="P210"/>
  <c r="R210"/>
  <c i="3" r="BK122"/>
  <c r="J122"/>
  <c r="J98"/>
  <c r="P122"/>
  <c r="R122"/>
  <c r="T122"/>
  <c r="BK126"/>
  <c r="J126"/>
  <c r="J99"/>
  <c r="P126"/>
  <c r="R126"/>
  <c r="T126"/>
  <c r="BK130"/>
  <c r="J130"/>
  <c r="J100"/>
  <c r="T130"/>
  <c i="2" r="BK219"/>
  <c r="J219"/>
  <c r="J103"/>
  <c i="3" r="E85"/>
  <c r="J91"/>
  <c r="BE125"/>
  <c r="F117"/>
  <c r="J89"/>
  <c r="BE124"/>
  <c r="BE129"/>
  <c r="BE131"/>
  <c r="BE132"/>
  <c r="F91"/>
  <c r="J92"/>
  <c r="BE123"/>
  <c r="BE127"/>
  <c r="BE128"/>
  <c i="2" r="E85"/>
  <c r="J89"/>
  <c r="J92"/>
  <c r="F120"/>
  <c r="BE128"/>
  <c r="BE130"/>
  <c r="BE132"/>
  <c r="BE135"/>
  <c r="BE148"/>
  <c r="BE150"/>
  <c r="BE152"/>
  <c r="J91"/>
  <c r="BE134"/>
  <c r="BE138"/>
  <c r="BE142"/>
  <c r="BE143"/>
  <c r="BE126"/>
  <c r="BE146"/>
  <c r="BE154"/>
  <c r="F91"/>
  <c r="BE140"/>
  <c r="BE159"/>
  <c r="BE163"/>
  <c r="BE173"/>
  <c r="BE180"/>
  <c r="BE183"/>
  <c r="BE188"/>
  <c r="BE204"/>
  <c r="BE208"/>
  <c r="BE215"/>
  <c r="BE198"/>
  <c r="BE174"/>
  <c r="BE175"/>
  <c r="BE182"/>
  <c r="BE192"/>
  <c r="BE193"/>
  <c r="BE220"/>
  <c r="BE168"/>
  <c r="BE190"/>
  <c r="BE194"/>
  <c r="BE196"/>
  <c r="BE202"/>
  <c r="BE206"/>
  <c r="BE211"/>
  <c r="F36"/>
  <c i="1" r="BC95"/>
  <c i="3" r="F34"/>
  <c i="1" r="BA96"/>
  <c i="3" r="F37"/>
  <c i="1" r="BD96"/>
  <c i="2" r="J34"/>
  <c i="1" r="AW95"/>
  <c i="3" r="F35"/>
  <c i="1" r="BB96"/>
  <c i="2" r="F34"/>
  <c i="1" r="BA95"/>
  <c i="2" r="F35"/>
  <c i="1" r="BB95"/>
  <c i="2" r="F37"/>
  <c i="1" r="BD95"/>
  <c i="3" r="F36"/>
  <c i="1" r="BC96"/>
  <c i="3" r="J34"/>
  <c i="1" r="AW96"/>
  <c i="3" l="1" r="T121"/>
  <c r="T120"/>
  <c r="R121"/>
  <c r="R120"/>
  <c i="2" r="R124"/>
  <c r="R123"/>
  <c i="3" r="P121"/>
  <c r="P120"/>
  <c i="1" r="AU96"/>
  <c i="2" r="P124"/>
  <c r="P123"/>
  <c i="1" r="AU95"/>
  <c i="2" r="BK124"/>
  <c r="J124"/>
  <c r="J97"/>
  <c i="3" r="BK121"/>
  <c r="J121"/>
  <c r="J97"/>
  <c i="2" r="BK123"/>
  <c r="J123"/>
  <c r="J96"/>
  <c r="F33"/>
  <c i="1" r="AZ95"/>
  <c i="3" r="J33"/>
  <c i="1" r="AV96"/>
  <c r="AT96"/>
  <c i="2" r="J33"/>
  <c i="1" r="AV95"/>
  <c r="AT95"/>
  <c r="BC94"/>
  <c r="AY94"/>
  <c r="BD94"/>
  <c r="W33"/>
  <c r="BA94"/>
  <c r="AW94"/>
  <c r="AK30"/>
  <c i="3" r="F33"/>
  <c i="1" r="AZ96"/>
  <c r="BB94"/>
  <c r="W31"/>
  <c i="3" l="1" r="BK120"/>
  <c r="J120"/>
  <c r="J96"/>
  <c i="1" r="AU94"/>
  <c r="AZ94"/>
  <c r="W29"/>
  <c r="W32"/>
  <c r="W30"/>
  <c r="AX94"/>
  <c i="2" r="J30"/>
  <c i="1" r="AG95"/>
  <c i="2" l="1" r="J39"/>
  <c i="1" r="AN95"/>
  <c i="3" r="J30"/>
  <c i="1" r="AG96"/>
  <c r="AV94"/>
  <c r="AK29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<sst xmlns="http://schemas.openxmlformats.org/spreadsheetml/2006/main">
  <si>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</si>
  <si>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</si>
  <si>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</si>
  <si>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</si>
  <si>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</si>
  <si>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{76271304-0f5b-49b5-86f2-57872c215b8a}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</si>
  <si>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</si>
  <si>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</si>
  <si>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</si>
  <si>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</si>
  <si>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</si>
  <si>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</si>
  <si>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</si>
  <si>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</si>
  <si>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</si>
  <si>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</si>
  <si>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</si>
  <si>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II/200 BOR – dálnice D5, OPRAVA Aktualizace 03/2024</t>
  </si>
  <si>
    <t>KSO:</t>
  </si>
  <si>
    <t>CC-CZ:</t>
  </si>
  <si>
    <t>Místo:</t>
  </si>
  <si>
    <t xml:space="preserve"> </t>
  </si>
  <si>
    <t>Datum:</t>
  </si>
  <si>
    <t>18. 7. 2024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</si>
  <si>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</si>
  <si>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</si>
  <si>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</si>
  <si>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</si>
  <si>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</si>
  <si>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</si>
  <si>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</si>
  <si>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</si>
  <si>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</si>
  <si>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</si>
  <si>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</si>
  <si>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</si>
  <si>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</si>
  <si>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</si>
  <si>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</si>
  <si>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</si>
  <si>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</si>
  <si>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</si>
  <si>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</si>
  <si>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</si>
  <si>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</si>
  <si>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</si>
  <si>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</si>
  <si>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</si>
  <si>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</si>
  <si>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</si>
  <si>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</si>
  <si>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</si>
  <si>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</si>
  <si>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</si>
  <si>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</si>
  <si>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</si>
  <si>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</si>
  <si>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</si>
  <si>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</si>
  <si>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</si>
  <si>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</si>
  <si>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</si>
  <si>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</si>
  <si>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</si>
  <si>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</si>
  <si>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</si>
  <si>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</si>
  <si>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</si>
  <si>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</si>
  <si>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</si>
  <si>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</si>
  <si>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</si>
  <si>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</si>
  <si>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</si>
  <si>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</si>
  <si>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</si>
  <si>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</si>
  <si>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</si>
  <si>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120</t>
  </si>
  <si>
    <t>KOMUNIKACE silnice II/200 (obec ČEČKOVICE)</t>
  </si>
  <si>
    <t>STA</t>
  </si>
  <si>
    <t>1</t>
  </si>
  <si>
    <t>{34599b14-58be-4d8b-95c0-ed77c6c1d913}</t>
  </si>
  <si>
    <t>2</t>
  </si>
  <si>
    <t>VON</t>
  </si>
  <si>
    <t>Vedlejší a ostatní náklady</t>
  </si>
  <si>
    <t>{0dd4337f-3621-45bf-8864-8f7ad949bbe4}</t>
  </si>
  <si>
    <t>KRYCÍ LIST SOUPISU PRACÍ</t>
  </si>
  <si>
    <t>Objekt:</t>
  </si>
  <si>
    <t>SO 120 - KOMUNIKACE silnice II/200 (obec ČEČKOVICE)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</si>
  <si>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</si>
  <si>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</si>
  <si>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</si>
  <si>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</si>
  <si>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</si>
  <si>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</si>
  <si>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</si>
  <si>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</si>
  <si>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</si>
  <si>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</si>
  <si>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</si>
  <si>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</si>
  <si>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</si>
  <si>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</si>
  <si>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</si>
  <si>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</si>
  <si>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</si>
  <si>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</si>
  <si>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</si>
  <si>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</si>
  <si>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</si>
  <si>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</si>
  <si>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</si>
  <si>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</si>
  <si>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</si>
  <si>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</si>
  <si>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</si>
  <si>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</si>
  <si>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</si>
  <si>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</si>
  <si>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113154433</t>
  </si>
  <si>
    <t>Frézování živičného podkladu nebo krytu s naložením na dopravní prostředek plochy přes 10 000 m2 bez překážek v trase pruhu šířky do 2 m, tloušťky vrstvy 50 mm</t>
  </si>
  <si>
    <t>m2</t>
  </si>
  <si>
    <t>CS ÚRS 2024 01</t>
  </si>
  <si>
    <t>4</t>
  </si>
  <si>
    <t>-1656015801</t>
  </si>
  <si>
    <t>VV</t>
  </si>
  <si>
    <t>"Aktualizace 03/2024" 634,034</t>
  </si>
  <si>
    <t>113154234R</t>
  </si>
  <si>
    <t xml:space="preserve">Frézování živičného podkladu nebo krytu  s naložením na dopravní prostředek plochy přes 500 do 1 000 m2 bez překážek v trase pruhu šířky přes 1 m do 2 m, tloušťky vrstvy 60 mm</t>
  </si>
  <si>
    <t>-387470993</t>
  </si>
  <si>
    <t>"Lokální sanace tl.60mm - 30% - Pouze se souhlasem TDI" 2649,56*0,3</t>
  </si>
  <si>
    <t>3</t>
  </si>
  <si>
    <t>113154334R</t>
  </si>
  <si>
    <t xml:space="preserve">Frézování živičného podkladu nebo krytu  s naložením na dopravní prostředek plochy přes 1 000 do 10 000 m2 bez překážek v trase pruhu šířky přes 1 m do 2 m, tloušťky vrstvy 70 mm</t>
  </si>
  <si>
    <t>-388308376</t>
  </si>
  <si>
    <t>"Původní vozovka" 2603+388*0,12</t>
  </si>
  <si>
    <t>122311101</t>
  </si>
  <si>
    <t>Odkopávky a prokopávky ručně zapažené i nezapažené v hornině třídy těžitelnosti II skupiny 4</t>
  </si>
  <si>
    <t>m3</t>
  </si>
  <si>
    <t>-1912159429</t>
  </si>
  <si>
    <t>"odkop pro dláždění propustku č.4" 3*2*0,25</t>
  </si>
  <si>
    <t>5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</si>
  <si>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</si>
  <si>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</si>
  <si>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1448540378</t>
  </si>
  <si>
    <t>6</t>
  </si>
  <si>
    <t>181152302</t>
  </si>
  <si>
    <t>Úprava pláně na stavbách silnic a dálnic strojně v zářezech mimo skalních se zhutněním</t>
  </si>
  <si>
    <t>821995837</t>
  </si>
  <si>
    <t>"v místě dláždění" 3*2*2</t>
  </si>
  <si>
    <t>Svislé a kompletní konstrukce</t>
  </si>
  <si>
    <t>7</t>
  </si>
  <si>
    <t>317321118</t>
  </si>
  <si>
    <t>Římsy ze železového betonu C 30/37</t>
  </si>
  <si>
    <t>-291095590</t>
  </si>
  <si>
    <t>"Dobetonování říms propustku č.3"0,3*3*0,6*2</t>
  </si>
  <si>
    <t>8</t>
  </si>
  <si>
    <t>317353111</t>
  </si>
  <si>
    <t>Bednění říms opěrných zdí a valů jakéhokoliv tvaru přímých, zalomených nebo jinak zakřivených zřízení</t>
  </si>
  <si>
    <t>-675645618</t>
  </si>
  <si>
    <t>(3*0,7+0,3*0,7)*2</t>
  </si>
  <si>
    <t>9</t>
  </si>
  <si>
    <t>317353112</t>
  </si>
  <si>
    <t>Bednění říms opěrných zdí a valů jakéhokoliv tvaru přímých, zalomených nebo jinak zakřivených odstranění</t>
  </si>
  <si>
    <t>88248395</t>
  </si>
  <si>
    <t>10</t>
  </si>
  <si>
    <t>317361016</t>
  </si>
  <si>
    <t>Výztuž říms opěrných zdí a valů z oceli 10 505 (R) nebo BSt 500</t>
  </si>
  <si>
    <t>t</t>
  </si>
  <si>
    <t>-1213163292</t>
  </si>
  <si>
    <t>1,08*0,2</t>
  </si>
  <si>
    <t>Komunikace pozemní</t>
  </si>
  <si>
    <t>11</t>
  </si>
  <si>
    <t>465511412</t>
  </si>
  <si>
    <t>Dlažba z lomového kamene upraveného vodorovná nebo plocha ve sklonu do 1:2 s dodáním hmot na sucho, s vyplněním spár a s vyspárováním cementovou maltou v ploše do 20 m2, tl. 250 mm</t>
  </si>
  <si>
    <t>2045596337</t>
  </si>
  <si>
    <t>"Vtok a výtok propustku č.2"2*2*3</t>
  </si>
  <si>
    <t>12</t>
  </si>
  <si>
    <t>565146111</t>
  </si>
  <si>
    <t>Asfaltový beton vrstva podkladní ACP 22 (obalované kamenivo hrubozrnné - OKH) s rozprostřením a zhutněním v pruhu šířky přes 1,5 do 3 m, po zhutnění tl. 60 mm</t>
  </si>
  <si>
    <t>-1163227095</t>
  </si>
  <si>
    <t>13</t>
  </si>
  <si>
    <t>572531121R</t>
  </si>
  <si>
    <t xml:space="preserve">Vyspravení trhlin dosavadního krytu asfaltovou sanační hmotou  ošetření trhlin šířky do 20 mm</t>
  </si>
  <si>
    <t>2040632002</t>
  </si>
  <si>
    <t>14</t>
  </si>
  <si>
    <t>573191111</t>
  </si>
  <si>
    <t>Postřik infiltrační kationaktivní emulzí v množství 1,00 kg/m2</t>
  </si>
  <si>
    <t>1182717703</t>
  </si>
  <si>
    <t>573231106</t>
  </si>
  <si>
    <t>Postřik spojovací PS bez posypu kamenivem ze silniční emulze, v množství 0,30 kg/m2</t>
  </si>
  <si>
    <t>1650578893</t>
  </si>
  <si>
    <t>"Komunikace" 2603</t>
  </si>
  <si>
    <t>"Hospodářské sjezdy, napojení" 33+14+19+26+17+8+12+7</t>
  </si>
  <si>
    <t>Součet</t>
  </si>
  <si>
    <t>16</t>
  </si>
  <si>
    <t>573231107</t>
  </si>
  <si>
    <t>Postřik spojovací PS bez posypu kamenivem ze silniční emulze, v množství 0,40 kg/m2</t>
  </si>
  <si>
    <t>-429184629</t>
  </si>
  <si>
    <t>"Komunikace" 2603+388*0,12</t>
  </si>
  <si>
    <t>17</t>
  </si>
  <si>
    <t>577144141</t>
  </si>
  <si>
    <t>Asfaltový beton vrstva obrusná ACO 11 (ABS) s rozprostřením a se zhutněním z modifikovaného asfaltu v pruhu šířky přes 3 m, po zhutnění tl. 50 mm</t>
  </si>
  <si>
    <t>1788200354</t>
  </si>
  <si>
    <t>18</t>
  </si>
  <si>
    <t>577145142</t>
  </si>
  <si>
    <t>Asfaltový beton vrstva ložní ACL 16 (ABH) s rozprostřením a zhutněním z modifikovaného asfaltu v pruhu šířky přes 3 m, po zhutnění tl. 50 mm</t>
  </si>
  <si>
    <t>-679981034</t>
  </si>
  <si>
    <t>Ostatní konstrukce a práce, bourání</t>
  </si>
  <si>
    <t>19</t>
  </si>
  <si>
    <t>911121111</t>
  </si>
  <si>
    <t>Montáž zábradlí ocelového přichyceného vruty do betonového podkladu</t>
  </si>
  <si>
    <t>m</t>
  </si>
  <si>
    <t>1676580847</t>
  </si>
  <si>
    <t>20</t>
  </si>
  <si>
    <t>M</t>
  </si>
  <si>
    <t>55391530</t>
  </si>
  <si>
    <t>zábradelní svodidlo bez výplně zádržnost H2</t>
  </si>
  <si>
    <t>875342713</t>
  </si>
  <si>
    <t>915211111</t>
  </si>
  <si>
    <t>Vodorovné dopravní značení stříkaným plastem dělící čára šířky 125 mm souvislá bílá základní</t>
  </si>
  <si>
    <t>1498663900</t>
  </si>
  <si>
    <t>"V1a 0,125" 114+94+97+36+38+46+61+63+107</t>
  </si>
  <si>
    <t>"Aktualizace 03/2024" 160</t>
  </si>
  <si>
    <t>"V4 0,125" 25</t>
  </si>
  <si>
    <t>22</t>
  </si>
  <si>
    <t>915221121</t>
  </si>
  <si>
    <t>Vodorovné dopravní značení stříkaným plastem vodící čára bílá šířky 250 mm přerušovaná základní</t>
  </si>
  <si>
    <t>597344831</t>
  </si>
  <si>
    <t>"V2b 1,5/1,5/0,25" 20+14+27+8+8+13+19+20</t>
  </si>
  <si>
    <t>23</t>
  </si>
  <si>
    <t>915250000R</t>
  </si>
  <si>
    <t>Vodorovné dopravní značení - BUS vč. předznačení</t>
  </si>
  <si>
    <t>kpl</t>
  </si>
  <si>
    <t>1667390662</t>
  </si>
  <si>
    <t>24</t>
  </si>
  <si>
    <t>915611111</t>
  </si>
  <si>
    <t>Předznačení pro vodorovné značení stříkané barvou nebo prováděné z nátěrových hmot liniové dělicí čáry, vodicí proužky</t>
  </si>
  <si>
    <t>1200750249</t>
  </si>
  <si>
    <t>656+129</t>
  </si>
  <si>
    <t>25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</si>
  <si>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</si>
  <si>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</si>
  <si>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-614383830</t>
  </si>
  <si>
    <t>7+11+8+15+22+16+12+14</t>
  </si>
  <si>
    <t>26</t>
  </si>
  <si>
    <t>919721221</t>
  </si>
  <si>
    <t>Geomříž pro vyztužení asfaltového povrchu ze skelných vláken</t>
  </si>
  <si>
    <t>1615914183</t>
  </si>
  <si>
    <t>27</t>
  </si>
  <si>
    <t>919731121</t>
  </si>
  <si>
    <t>Zarovnání styčné plochy podkladu nebo krytu podél vybourané části komunikace nebo zpevněné plochy živičné tl. do 50 mm</t>
  </si>
  <si>
    <t>-1006428160</t>
  </si>
  <si>
    <t>28</t>
  </si>
  <si>
    <t>919735114</t>
  </si>
  <si>
    <t>Řezání stávajícího živičného krytu nebo podkladu hloubky přes 150 do 200 mm</t>
  </si>
  <si>
    <t>1276464727</t>
  </si>
  <si>
    <t>29</t>
  </si>
  <si>
    <t>938902422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</si>
  <si>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</si>
  <si>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78336146</t>
  </si>
  <si>
    <t>30</t>
  </si>
  <si>
    <t>938908411</t>
  </si>
  <si>
    <t>Čištění vozovek splachováním vodou povrchu podkladu nebo krytu živičného, betonového nebo dlážděného</t>
  </si>
  <si>
    <t>1728660508</t>
  </si>
  <si>
    <t>31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</si>
  <si>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</si>
  <si>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</si>
  <si>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1034992318</t>
  </si>
  <si>
    <t>32</t>
  </si>
  <si>
    <t>985121121</t>
  </si>
  <si>
    <t>Tryskání degradovaného betonu stěn, rubu kleneb a podlah vodou pod tlakem do 300 barů</t>
  </si>
  <si>
    <t>-1358596670</t>
  </si>
  <si>
    <t>"Oprava čel propustku č.4" 3,5*1,5*2</t>
  </si>
  <si>
    <t>33</t>
  </si>
  <si>
    <t>985311114</t>
  </si>
  <si>
    <t>Reprofilace betonu sanačními maltami na cementové bázi ručně stěn, tloušťky přes 30 do 40 mm</t>
  </si>
  <si>
    <t>1549382140</t>
  </si>
  <si>
    <t>34</t>
  </si>
  <si>
    <t>985312111</t>
  </si>
  <si>
    <t>Stěrka k vyrovnání ploch reprofilovaného betonu stěn, tloušťky do 2 mm</t>
  </si>
  <si>
    <t>-833224310</t>
  </si>
  <si>
    <t>35</t>
  </si>
  <si>
    <t>985323111</t>
  </si>
  <si>
    <t>Spojovací můstek reprofilovaného betonu na cementové bázi, tloušťky 1 mm</t>
  </si>
  <si>
    <t>1322570665</t>
  </si>
  <si>
    <t>997</t>
  </si>
  <si>
    <t>Přesun sutě</t>
  </si>
  <si>
    <t>36</t>
  </si>
  <si>
    <t>997221551</t>
  </si>
  <si>
    <t>Vodorovná doprava suti bez naložení, ale se složením a s hrubým urovnáním ze sypkých materiálů, na vzdálenost do 1 km</t>
  </si>
  <si>
    <t>-1454056471</t>
  </si>
  <si>
    <t>"Vyfrézovaný asf. beton" 794,868*0,06*2,5+2649,56*0,07*2,5</t>
  </si>
  <si>
    <t>"Aktualizace 03/2024" 79,25</t>
  </si>
  <si>
    <t>37</t>
  </si>
  <si>
    <t>997221559</t>
  </si>
  <si>
    <t>Vodorovná doprava suti bez naložení, ale se složením a s hrubým urovnáním Příplatek k ceně za každý další započatý 1 km přes 1 km</t>
  </si>
  <si>
    <t>-909351965</t>
  </si>
  <si>
    <t>"Vyfrézovaný asf. beton - odvoz na skládku SÚSPK Muckov" (794,868*0,06*2,5+2649,56*0,07*2,5)*7</t>
  </si>
  <si>
    <t>"Aktualizace 03/2024" 862,24</t>
  </si>
  <si>
    <t>998</t>
  </si>
  <si>
    <t>Přesun hmot</t>
  </si>
  <si>
    <t>38</t>
  </si>
  <si>
    <t>998225111</t>
  </si>
  <si>
    <t>Přesun hmot pro komunikace s krytem z kameniva, monolitickým betonovým nebo živičným dopravní vzdálenost do 200 m jakékoliv délky objektu</t>
  </si>
  <si>
    <t>-1974157923</t>
  </si>
  <si>
    <t>631,873</t>
  </si>
  <si>
    <t>"Aktualizace 03/2024" 135,28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</si>
  <si>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</si>
  <si>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</si>
  <si>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</si>
  <si>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</si>
  <si>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</si>
  <si>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</si>
  <si>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</si>
  <si>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</si>
  <si>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</si>
  <si>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</si>
  <si>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</si>
  <si>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</si>
  <si>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-1493794743</t>
  </si>
  <si>
    <t>012303000</t>
  </si>
  <si>
    <t>Geodetické práce po výstavbě</t>
  </si>
  <si>
    <t>1070806156</t>
  </si>
  <si>
    <t>013254000</t>
  </si>
  <si>
    <t>Dokumentace skutečného provedení stavby</t>
  </si>
  <si>
    <t>194902300</t>
  </si>
  <si>
    <t>VRN3</t>
  </si>
  <si>
    <t>Zařízení staveniště</t>
  </si>
  <si>
    <t>030001000</t>
  </si>
  <si>
    <t>-50489338</t>
  </si>
  <si>
    <t>034303000</t>
  </si>
  <si>
    <t>Dopravní značení na staveništi</t>
  </si>
  <si>
    <t>-933476673</t>
  </si>
  <si>
    <t>034503000</t>
  </si>
  <si>
    <t>Informační tabule na staveništi</t>
  </si>
  <si>
    <t>-1062650946</t>
  </si>
  <si>
    <t>VRN4</t>
  </si>
  <si>
    <t>Inženýrská činnost</t>
  </si>
  <si>
    <t>043002000</t>
  </si>
  <si>
    <t>Zkoušky a ostatní měření</t>
  </si>
  <si>
    <t>661073675</t>
  </si>
  <si>
    <t>045002000</t>
  </si>
  <si>
    <t>Kompletační a koordinační činnost</t>
  </si>
  <si>
    <t>-2136417659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</si>
</sst>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20198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II/200 BOR – dálnice D5, OPRAVA Aktualizace 03/2024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18. 7. 2024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120 - KOMUNIKACE silni...'!J30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120 - KOMUNIKACE silni...'!P123</f>
        <v>0</v>
      </c>
      <c r="AV95" s="127">
        <f>'SO 120 - KOMUNIKACE silni...'!J33</f>
        <v>0</v>
      </c>
      <c r="AW95" s="127">
        <f>'SO 120 - KOMUNIKACE silni...'!J34</f>
        <v>0</v>
      </c>
      <c r="AX95" s="127">
        <f>'SO 120 - KOMUNIKACE silni...'!J35</f>
        <v>0</v>
      </c>
      <c r="AY95" s="127">
        <f>'SO 120 - KOMUNIKACE silni...'!J36</f>
        <v>0</v>
      </c>
      <c r="AZ95" s="127">
        <f>'SO 120 - KOMUNIKACE silni...'!F33</f>
        <v>0</v>
      </c>
      <c r="BA95" s="127">
        <f>'SO 120 - KOMUNIKACE silni...'!F34</f>
        <v>0</v>
      </c>
      <c r="BB95" s="127">
        <f>'SO 120 - KOMUNIKACE silni...'!F35</f>
        <v>0</v>
      </c>
      <c r="BC95" s="127">
        <f>'SO 120 - KOMUNIKACE silni...'!F36</f>
        <v>0</v>
      </c>
      <c r="BD95" s="129">
        <f>'SO 120 - KOMUNIKACE silni...'!F37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'VON - Vedlejší a ostatní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'VON - Vedlejší a ostatní ...'!P120</f>
        <v>0</v>
      </c>
      <c r="AV96" s="132">
        <f>'VON - Vedlejší a ostatní ...'!J33</f>
        <v>0</v>
      </c>
      <c r="AW96" s="132">
        <f>'VON - Vedlejší a ostatní ...'!J34</f>
        <v>0</v>
      </c>
      <c r="AX96" s="132">
        <f>'VON - Vedlejší a ostatní ...'!J35</f>
        <v>0</v>
      </c>
      <c r="AY96" s="132">
        <f>'VON - Vedlejší a ostatní ...'!J36</f>
        <v>0</v>
      </c>
      <c r="AZ96" s="132">
        <f>'VON - Vedlejší a ostatní ...'!F33</f>
        <v>0</v>
      </c>
      <c r="BA96" s="132">
        <f>'VON - Vedlejší a ostatní ...'!F34</f>
        <v>0</v>
      </c>
      <c r="BB96" s="132">
        <f>'VON - Vedlejší a ostatní ...'!F35</f>
        <v>0</v>
      </c>
      <c r="BC96" s="132">
        <f>'VON - Vedlejší a ostatní ...'!F36</f>
        <v>0</v>
      </c>
      <c r="BD96" s="134">
        <f>'VON - Vedlejší a ostatní ...'!F37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X9gZyAie5E0PusOhPnML8wV8n1Q34+llVtLmtRYTpnP0IlDb4TWn8iMlv66RybODi/5/1J2+Uq+9+Wkkh4xWfA==" hashValue="994AbSo8OZGdiddSLwJY8N7ikdn0Vg24uEKn79SyxDHZM+S6F4/KAim4EtalzYLpZene8KztGGIaSJ7j3/xu0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20 - KOMUNIKACE silni...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II/200 BOR – dálnice D5, OPRAVA Aktualizace 03/2024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18. 7. 2024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ROUND((SUM(BE123:BE223)),  2)</f>
        <v>0</v>
      </c>
      <c r="G33" s="37"/>
      <c r="H33" s="37"/>
      <c r="I33" s="154">
        <v>0.20999999999999999</v>
      </c>
      <c r="J33" s="153">
        <f>ROUND(((SUM(BE123:BE223))*I33),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ROUND((SUM(BF123:BF223)),  2)</f>
        <v>0</v>
      </c>
      <c r="G34" s="37"/>
      <c r="H34" s="37"/>
      <c r="I34" s="154">
        <v>0.14999999999999999</v>
      </c>
      <c r="J34" s="153">
        <f>ROUND(((SUM(BF123:BF223))*I34),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ROUND((SUM(BG123:BG223)),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ROUND((SUM(BH123:BH223)),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ROUND((SUM(BI123:BI223)),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II/200 BOR – dálnice D5, OPRAVA Aktualizace 03/2024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120 - KOMUNIKACE silnice II/200 (obec ČEČKOVICE)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18. 7. 2024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98</v>
      </c>
      <c r="E100" s="187"/>
      <c r="F100" s="187"/>
      <c r="G100" s="187"/>
      <c r="H100" s="187"/>
      <c r="I100" s="187"/>
      <c r="J100" s="188">
        <f>J145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</v>
      </c>
      <c r="E101" s="187"/>
      <c r="F101" s="187"/>
      <c r="G101" s="187"/>
      <c r="H101" s="187"/>
      <c r="I101" s="187"/>
      <c r="J101" s="188">
        <f>J172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100</v>
      </c>
      <c r="E102" s="187"/>
      <c r="F102" s="187"/>
      <c r="G102" s="187"/>
      <c r="H102" s="187"/>
      <c r="I102" s="187"/>
      <c r="J102" s="188">
        <f>J210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101</v>
      </c>
      <c r="E103" s="187"/>
      <c r="F103" s="187"/>
      <c r="G103" s="187"/>
      <c r="H103" s="187"/>
      <c r="I103" s="187"/>
      <c r="J103" s="188">
        <f>J219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102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II/200 BOR – dálnice D5, OPRAVA Aktualizace 03/2024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88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120 - KOMUNIKACE silnice II/200 (obec ČEČKOVICE)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18. 7. 2024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31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103</v>
      </c>
      <c r="D122" s="193" t="s">
        <v>58</v>
      </c>
      <c r="E122" s="193" t="s">
        <v>54</v>
      </c>
      <c r="F122" s="193" t="s">
        <v>55</v>
      </c>
      <c r="G122" s="193" t="s">
        <v>104</v>
      </c>
      <c r="H122" s="193" t="s">
        <v>105</v>
      </c>
      <c r="I122" s="193" t="s">
        <v>106</v>
      </c>
      <c r="J122" s="193" t="s">
        <v>92</v>
      </c>
      <c r="K122" s="194" t="s">
        <v>107</v>
      </c>
      <c r="L122" s="195"/>
      <c r="M122" s="99" t="s">
        <v>1</v>
      </c>
      <c r="N122" s="100" t="s">
        <v>37</v>
      </c>
      <c r="O122" s="100" t="s">
        <v>108</v>
      </c>
      <c r="P122" s="100" t="s">
        <v>109</v>
      </c>
      <c r="Q122" s="100" t="s">
        <v>110</v>
      </c>
      <c r="R122" s="100" t="s">
        <v>111</v>
      </c>
      <c r="S122" s="100" t="s">
        <v>112</v>
      </c>
      <c r="T122" s="101" t="s">
        <v>113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114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</f>
        <v>0</v>
      </c>
      <c r="Q123" s="103"/>
      <c r="R123" s="198">
        <f>R124</f>
        <v>588.86471397999992</v>
      </c>
      <c r="S123" s="103"/>
      <c r="T123" s="199">
        <f>T124</f>
        <v>1049.085458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72</v>
      </c>
      <c r="AU123" s="16" t="s">
        <v>94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72</v>
      </c>
      <c r="E124" s="204" t="s">
        <v>115</v>
      </c>
      <c r="F124" s="204" t="s">
        <v>116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P125+P137+P145+P172+P210+P219</f>
        <v>0</v>
      </c>
      <c r="Q124" s="209"/>
      <c r="R124" s="210">
        <f>R125+R137+R145+R172+R210+R219</f>
        <v>588.86471397999992</v>
      </c>
      <c r="S124" s="209"/>
      <c r="T124" s="211">
        <f>T125+T137+T145+T172+T210+T219</f>
        <v>1049.085458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81</v>
      </c>
      <c r="AT124" s="213" t="s">
        <v>72</v>
      </c>
      <c r="AU124" s="213" t="s">
        <v>73</v>
      </c>
      <c r="AY124" s="212" t="s">
        <v>117</v>
      </c>
      <c r="BK124" s="214">
        <f>BK125+BK137+BK145+BK172+BK210+BK219</f>
        <v>0</v>
      </c>
    </row>
    <row r="125" s="12" customFormat="1" ht="22.8" customHeight="1">
      <c r="A125" s="12"/>
      <c r="B125" s="201"/>
      <c r="C125" s="202"/>
      <c r="D125" s="203" t="s">
        <v>72</v>
      </c>
      <c r="E125" s="215" t="s">
        <v>81</v>
      </c>
      <c r="F125" s="215" t="s">
        <v>118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SUM(P126:P136)</f>
        <v>0</v>
      </c>
      <c r="Q125" s="209"/>
      <c r="R125" s="210">
        <f>SUM(R126:R136)</f>
        <v>0.49215801999999992</v>
      </c>
      <c r="S125" s="209"/>
      <c r="T125" s="211">
        <f>SUM(T126:T136)</f>
        <v>954.68747800000006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72</v>
      </c>
      <c r="AU125" s="213" t="s">
        <v>81</v>
      </c>
      <c r="AY125" s="212" t="s">
        <v>117</v>
      </c>
      <c r="BK125" s="214">
        <f>SUM(BK126:BK136)</f>
        <v>0</v>
      </c>
    </row>
    <row r="126" s="2" customFormat="1" ht="49.05" customHeight="1">
      <c r="A126" s="37"/>
      <c r="B126" s="38"/>
      <c r="C126" s="217" t="s">
        <v>81</v>
      </c>
      <c r="D126" s="217" t="s">
        <v>119</v>
      </c>
      <c r="E126" s="218" t="s">
        <v>120</v>
      </c>
      <c r="F126" s="219" t="s">
        <v>121</v>
      </c>
      <c r="G126" s="220" t="s">
        <v>122</v>
      </c>
      <c r="H126" s="221">
        <v>634.03399999999999</v>
      </c>
      <c r="I126" s="222"/>
      <c r="J126" s="223">
        <f>ROUND(I126*H126,2)</f>
        <v>0</v>
      </c>
      <c r="K126" s="219" t="s">
        <v>123</v>
      </c>
      <c r="L126" s="43"/>
      <c r="M126" s="224" t="s">
        <v>1</v>
      </c>
      <c r="N126" s="225" t="s">
        <v>38</v>
      </c>
      <c r="O126" s="90"/>
      <c r="P126" s="226">
        <f>O126*H126</f>
        <v>0</v>
      </c>
      <c r="Q126" s="226">
        <v>6.9999999999999994E-05</v>
      </c>
      <c r="R126" s="226">
        <f>Q126*H126</f>
        <v>0.044382379999999992</v>
      </c>
      <c r="S126" s="226">
        <v>0.11500000000000001</v>
      </c>
      <c r="T126" s="227">
        <f>S126*H126</f>
        <v>72.913910000000001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124</v>
      </c>
      <c r="AT126" s="228" t="s">
        <v>119</v>
      </c>
      <c r="AU126" s="228" t="s">
        <v>83</v>
      </c>
      <c r="AY126" s="16" t="s">
        <v>117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81</v>
      </c>
      <c r="BK126" s="229">
        <f>ROUND(I126*H126,2)</f>
        <v>0</v>
      </c>
      <c r="BL126" s="16" t="s">
        <v>124</v>
      </c>
      <c r="BM126" s="228" t="s">
        <v>125</v>
      </c>
    </row>
    <row r="127" s="13" customFormat="1">
      <c r="A127" s="13"/>
      <c r="B127" s="230"/>
      <c r="C127" s="231"/>
      <c r="D127" s="232" t="s">
        <v>126</v>
      </c>
      <c r="E127" s="233" t="s">
        <v>1</v>
      </c>
      <c r="F127" s="234" t="s">
        <v>127</v>
      </c>
      <c r="G127" s="231"/>
      <c r="H127" s="235">
        <v>634.03399999999999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126</v>
      </c>
      <c r="AU127" s="241" t="s">
        <v>83</v>
      </c>
      <c r="AV127" s="13" t="s">
        <v>83</v>
      </c>
      <c r="AW127" s="13" t="s">
        <v>30</v>
      </c>
      <c r="AX127" s="13" t="s">
        <v>81</v>
      </c>
      <c r="AY127" s="241" t="s">
        <v>117</v>
      </c>
    </row>
    <row r="128" s="2" customFormat="1" ht="49.05" customHeight="1">
      <c r="A128" s="37"/>
      <c r="B128" s="38"/>
      <c r="C128" s="217" t="s">
        <v>83</v>
      </c>
      <c r="D128" s="217" t="s">
        <v>119</v>
      </c>
      <c r="E128" s="218" t="s">
        <v>128</v>
      </c>
      <c r="F128" s="219" t="s">
        <v>129</v>
      </c>
      <c r="G128" s="220" t="s">
        <v>122</v>
      </c>
      <c r="H128" s="221">
        <v>794.86800000000005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38</v>
      </c>
      <c r="O128" s="90"/>
      <c r="P128" s="226">
        <f>O128*H128</f>
        <v>0</v>
      </c>
      <c r="Q128" s="226">
        <v>0.00012999999999999999</v>
      </c>
      <c r="R128" s="226">
        <f>Q128*H128</f>
        <v>0.10333284</v>
      </c>
      <c r="S128" s="226">
        <v>0.25600000000000001</v>
      </c>
      <c r="T128" s="227">
        <f>S128*H128</f>
        <v>203.48620800000001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124</v>
      </c>
      <c r="AT128" s="228" t="s">
        <v>119</v>
      </c>
      <c r="AU128" s="228" t="s">
        <v>83</v>
      </c>
      <c r="AY128" s="16" t="s">
        <v>117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81</v>
      </c>
      <c r="BK128" s="229">
        <f>ROUND(I128*H128,2)</f>
        <v>0</v>
      </c>
      <c r="BL128" s="16" t="s">
        <v>124</v>
      </c>
      <c r="BM128" s="228" t="s">
        <v>130</v>
      </c>
    </row>
    <row r="129" s="13" customFormat="1">
      <c r="A129" s="13"/>
      <c r="B129" s="230"/>
      <c r="C129" s="231"/>
      <c r="D129" s="232" t="s">
        <v>126</v>
      </c>
      <c r="E129" s="233" t="s">
        <v>1</v>
      </c>
      <c r="F129" s="234" t="s">
        <v>131</v>
      </c>
      <c r="G129" s="231"/>
      <c r="H129" s="235">
        <v>794.86800000000005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126</v>
      </c>
      <c r="AU129" s="241" t="s">
        <v>83</v>
      </c>
      <c r="AV129" s="13" t="s">
        <v>83</v>
      </c>
      <c r="AW129" s="13" t="s">
        <v>30</v>
      </c>
      <c r="AX129" s="13" t="s">
        <v>81</v>
      </c>
      <c r="AY129" s="241" t="s">
        <v>117</v>
      </c>
    </row>
    <row r="130" s="2" customFormat="1" ht="55.5" customHeight="1">
      <c r="A130" s="37"/>
      <c r="B130" s="38"/>
      <c r="C130" s="217" t="s">
        <v>132</v>
      </c>
      <c r="D130" s="217" t="s">
        <v>119</v>
      </c>
      <c r="E130" s="218" t="s">
        <v>133</v>
      </c>
      <c r="F130" s="219" t="s">
        <v>134</v>
      </c>
      <c r="G130" s="220" t="s">
        <v>122</v>
      </c>
      <c r="H130" s="221">
        <v>2649.5599999999999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38</v>
      </c>
      <c r="O130" s="90"/>
      <c r="P130" s="226">
        <f>O130*H130</f>
        <v>0</v>
      </c>
      <c r="Q130" s="226">
        <v>0.00012999999999999999</v>
      </c>
      <c r="R130" s="226">
        <f>Q130*H130</f>
        <v>0.34444279999999994</v>
      </c>
      <c r="S130" s="226">
        <v>0.25600000000000001</v>
      </c>
      <c r="T130" s="227">
        <f>S130*H130</f>
        <v>678.28736000000004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124</v>
      </c>
      <c r="AT130" s="228" t="s">
        <v>119</v>
      </c>
      <c r="AU130" s="228" t="s">
        <v>83</v>
      </c>
      <c r="AY130" s="16" t="s">
        <v>117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81</v>
      </c>
      <c r="BK130" s="229">
        <f>ROUND(I130*H130,2)</f>
        <v>0</v>
      </c>
      <c r="BL130" s="16" t="s">
        <v>124</v>
      </c>
      <c r="BM130" s="228" t="s">
        <v>135</v>
      </c>
    </row>
    <row r="131" s="13" customFormat="1">
      <c r="A131" s="13"/>
      <c r="B131" s="230"/>
      <c r="C131" s="231"/>
      <c r="D131" s="232" t="s">
        <v>126</v>
      </c>
      <c r="E131" s="233" t="s">
        <v>1</v>
      </c>
      <c r="F131" s="234" t="s">
        <v>136</v>
      </c>
      <c r="G131" s="231"/>
      <c r="H131" s="235">
        <v>2649.5599999999999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126</v>
      </c>
      <c r="AU131" s="241" t="s">
        <v>83</v>
      </c>
      <c r="AV131" s="13" t="s">
        <v>83</v>
      </c>
      <c r="AW131" s="13" t="s">
        <v>30</v>
      </c>
      <c r="AX131" s="13" t="s">
        <v>81</v>
      </c>
      <c r="AY131" s="241" t="s">
        <v>117</v>
      </c>
    </row>
    <row r="132" s="2" customFormat="1" ht="33" customHeight="1">
      <c r="A132" s="37"/>
      <c r="B132" s="38"/>
      <c r="C132" s="217" t="s">
        <v>124</v>
      </c>
      <c r="D132" s="217" t="s">
        <v>119</v>
      </c>
      <c r="E132" s="218" t="s">
        <v>137</v>
      </c>
      <c r="F132" s="219" t="s">
        <v>138</v>
      </c>
      <c r="G132" s="220" t="s">
        <v>139</v>
      </c>
      <c r="H132" s="221">
        <v>1.5</v>
      </c>
      <c r="I132" s="222"/>
      <c r="J132" s="223">
        <f>ROUND(I132*H132,2)</f>
        <v>0</v>
      </c>
      <c r="K132" s="219" t="s">
        <v>123</v>
      </c>
      <c r="L132" s="43"/>
      <c r="M132" s="224" t="s">
        <v>1</v>
      </c>
      <c r="N132" s="225" t="s">
        <v>38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124</v>
      </c>
      <c r="AT132" s="228" t="s">
        <v>119</v>
      </c>
      <c r="AU132" s="228" t="s">
        <v>83</v>
      </c>
      <c r="AY132" s="16" t="s">
        <v>117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81</v>
      </c>
      <c r="BK132" s="229">
        <f>ROUND(I132*H132,2)</f>
        <v>0</v>
      </c>
      <c r="BL132" s="16" t="s">
        <v>124</v>
      </c>
      <c r="BM132" s="228" t="s">
        <v>140</v>
      </c>
    </row>
    <row r="133" s="13" customFormat="1">
      <c r="A133" s="13"/>
      <c r="B133" s="230"/>
      <c r="C133" s="231"/>
      <c r="D133" s="232" t="s">
        <v>126</v>
      </c>
      <c r="E133" s="233" t="s">
        <v>1</v>
      </c>
      <c r="F133" s="234" t="s">
        <v>141</v>
      </c>
      <c r="G133" s="231"/>
      <c r="H133" s="235">
        <v>1.5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126</v>
      </c>
      <c r="AU133" s="241" t="s">
        <v>83</v>
      </c>
      <c r="AV133" s="13" t="s">
        <v>83</v>
      </c>
      <c r="AW133" s="13" t="s">
        <v>30</v>
      </c>
      <c r="AX133" s="13" t="s">
        <v>81</v>
      </c>
      <c r="AY133" s="241" t="s">
        <v>117</v>
      </c>
    </row>
    <row r="134" s="2" customFormat="1" ht="62.7" customHeight="1">
      <c r="A134" s="37"/>
      <c r="B134" s="38"/>
      <c r="C134" s="217" t="s">
        <v>142</v>
      </c>
      <c r="D134" s="217" t="s">
        <v>119</v>
      </c>
      <c r="E134" s="218" t="s">
        <v>143</v>
      </c>
      <c r="F134" s="219" t="s">
        <v>144</v>
      </c>
      <c r="G134" s="220" t="s">
        <v>139</v>
      </c>
      <c r="H134" s="221">
        <v>1.5</v>
      </c>
      <c r="I134" s="222"/>
      <c r="J134" s="223">
        <f>ROUND(I134*H134,2)</f>
        <v>0</v>
      </c>
      <c r="K134" s="219" t="s">
        <v>123</v>
      </c>
      <c r="L134" s="43"/>
      <c r="M134" s="224" t="s">
        <v>1</v>
      </c>
      <c r="N134" s="225" t="s">
        <v>38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124</v>
      </c>
      <c r="AT134" s="228" t="s">
        <v>119</v>
      </c>
      <c r="AU134" s="228" t="s">
        <v>83</v>
      </c>
      <c r="AY134" s="16" t="s">
        <v>117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81</v>
      </c>
      <c r="BK134" s="229">
        <f>ROUND(I134*H134,2)</f>
        <v>0</v>
      </c>
      <c r="BL134" s="16" t="s">
        <v>124</v>
      </c>
      <c r="BM134" s="228" t="s">
        <v>145</v>
      </c>
    </row>
    <row r="135" s="2" customFormat="1" ht="24.15" customHeight="1">
      <c r="A135" s="37"/>
      <c r="B135" s="38"/>
      <c r="C135" s="217" t="s">
        <v>146</v>
      </c>
      <c r="D135" s="217" t="s">
        <v>119</v>
      </c>
      <c r="E135" s="218" t="s">
        <v>147</v>
      </c>
      <c r="F135" s="219" t="s">
        <v>148</v>
      </c>
      <c r="G135" s="220" t="s">
        <v>122</v>
      </c>
      <c r="H135" s="221">
        <v>12</v>
      </c>
      <c r="I135" s="222"/>
      <c r="J135" s="223">
        <f>ROUND(I135*H135,2)</f>
        <v>0</v>
      </c>
      <c r="K135" s="219" t="s">
        <v>123</v>
      </c>
      <c r="L135" s="43"/>
      <c r="M135" s="224" t="s">
        <v>1</v>
      </c>
      <c r="N135" s="225" t="s">
        <v>38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124</v>
      </c>
      <c r="AT135" s="228" t="s">
        <v>119</v>
      </c>
      <c r="AU135" s="228" t="s">
        <v>83</v>
      </c>
      <c r="AY135" s="16" t="s">
        <v>117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81</v>
      </c>
      <c r="BK135" s="229">
        <f>ROUND(I135*H135,2)</f>
        <v>0</v>
      </c>
      <c r="BL135" s="16" t="s">
        <v>124</v>
      </c>
      <c r="BM135" s="228" t="s">
        <v>149</v>
      </c>
    </row>
    <row r="136" s="13" customFormat="1">
      <c r="A136" s="13"/>
      <c r="B136" s="230"/>
      <c r="C136" s="231"/>
      <c r="D136" s="232" t="s">
        <v>126</v>
      </c>
      <c r="E136" s="233" t="s">
        <v>1</v>
      </c>
      <c r="F136" s="234" t="s">
        <v>150</v>
      </c>
      <c r="G136" s="231"/>
      <c r="H136" s="235">
        <v>12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126</v>
      </c>
      <c r="AU136" s="241" t="s">
        <v>83</v>
      </c>
      <c r="AV136" s="13" t="s">
        <v>83</v>
      </c>
      <c r="AW136" s="13" t="s">
        <v>30</v>
      </c>
      <c r="AX136" s="13" t="s">
        <v>81</v>
      </c>
      <c r="AY136" s="241" t="s">
        <v>117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132</v>
      </c>
      <c r="F137" s="215" t="s">
        <v>151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SUM(P138:P144)</f>
        <v>0</v>
      </c>
      <c r="Q137" s="209"/>
      <c r="R137" s="210">
        <f>SUM(R138:R144)</f>
        <v>3.04494036</v>
      </c>
      <c r="S137" s="209"/>
      <c r="T137" s="211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81</v>
      </c>
      <c r="AT137" s="213" t="s">
        <v>72</v>
      </c>
      <c r="AU137" s="213" t="s">
        <v>81</v>
      </c>
      <c r="AY137" s="212" t="s">
        <v>117</v>
      </c>
      <c r="BK137" s="214">
        <f>SUM(BK138:BK144)</f>
        <v>0</v>
      </c>
    </row>
    <row r="138" s="2" customFormat="1" ht="16.5" customHeight="1">
      <c r="A138" s="37"/>
      <c r="B138" s="38"/>
      <c r="C138" s="217" t="s">
        <v>152</v>
      </c>
      <c r="D138" s="217" t="s">
        <v>119</v>
      </c>
      <c r="E138" s="218" t="s">
        <v>153</v>
      </c>
      <c r="F138" s="219" t="s">
        <v>154</v>
      </c>
      <c r="G138" s="220" t="s">
        <v>139</v>
      </c>
      <c r="H138" s="221">
        <v>1.0800000000000001</v>
      </c>
      <c r="I138" s="222"/>
      <c r="J138" s="223">
        <f>ROUND(I138*H138,2)</f>
        <v>0</v>
      </c>
      <c r="K138" s="219" t="s">
        <v>123</v>
      </c>
      <c r="L138" s="43"/>
      <c r="M138" s="224" t="s">
        <v>1</v>
      </c>
      <c r="N138" s="225" t="s">
        <v>38</v>
      </c>
      <c r="O138" s="90"/>
      <c r="P138" s="226">
        <f>O138*H138</f>
        <v>0</v>
      </c>
      <c r="Q138" s="226">
        <v>2.5021499999999999</v>
      </c>
      <c r="R138" s="226">
        <f>Q138*H138</f>
        <v>2.7023220000000001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124</v>
      </c>
      <c r="AT138" s="228" t="s">
        <v>119</v>
      </c>
      <c r="AU138" s="228" t="s">
        <v>83</v>
      </c>
      <c r="AY138" s="16" t="s">
        <v>117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81</v>
      </c>
      <c r="BK138" s="229">
        <f>ROUND(I138*H138,2)</f>
        <v>0</v>
      </c>
      <c r="BL138" s="16" t="s">
        <v>124</v>
      </c>
      <c r="BM138" s="228" t="s">
        <v>155</v>
      </c>
    </row>
    <row r="139" s="13" customFormat="1">
      <c r="A139" s="13"/>
      <c r="B139" s="230"/>
      <c r="C139" s="231"/>
      <c r="D139" s="232" t="s">
        <v>126</v>
      </c>
      <c r="E139" s="233" t="s">
        <v>1</v>
      </c>
      <c r="F139" s="234" t="s">
        <v>156</v>
      </c>
      <c r="G139" s="231"/>
      <c r="H139" s="235">
        <v>1.0800000000000001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126</v>
      </c>
      <c r="AU139" s="241" t="s">
        <v>83</v>
      </c>
      <c r="AV139" s="13" t="s">
        <v>83</v>
      </c>
      <c r="AW139" s="13" t="s">
        <v>30</v>
      </c>
      <c r="AX139" s="13" t="s">
        <v>81</v>
      </c>
      <c r="AY139" s="241" t="s">
        <v>117</v>
      </c>
    </row>
    <row r="140" s="2" customFormat="1" ht="33" customHeight="1">
      <c r="A140" s="37"/>
      <c r="B140" s="38"/>
      <c r="C140" s="217" t="s">
        <v>157</v>
      </c>
      <c r="D140" s="217" t="s">
        <v>119</v>
      </c>
      <c r="E140" s="218" t="s">
        <v>158</v>
      </c>
      <c r="F140" s="219" t="s">
        <v>159</v>
      </c>
      <c r="G140" s="220" t="s">
        <v>122</v>
      </c>
      <c r="H140" s="221">
        <v>4.6200000000000001</v>
      </c>
      <c r="I140" s="222"/>
      <c r="J140" s="223">
        <f>ROUND(I140*H140,2)</f>
        <v>0</v>
      </c>
      <c r="K140" s="219" t="s">
        <v>123</v>
      </c>
      <c r="L140" s="43"/>
      <c r="M140" s="224" t="s">
        <v>1</v>
      </c>
      <c r="N140" s="225" t="s">
        <v>38</v>
      </c>
      <c r="O140" s="90"/>
      <c r="P140" s="226">
        <f>O140*H140</f>
        <v>0</v>
      </c>
      <c r="Q140" s="226">
        <v>0.025190000000000001</v>
      </c>
      <c r="R140" s="226">
        <f>Q140*H140</f>
        <v>0.1163778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124</v>
      </c>
      <c r="AT140" s="228" t="s">
        <v>119</v>
      </c>
      <c r="AU140" s="228" t="s">
        <v>83</v>
      </c>
      <c r="AY140" s="16" t="s">
        <v>117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81</v>
      </c>
      <c r="BK140" s="229">
        <f>ROUND(I140*H140,2)</f>
        <v>0</v>
      </c>
      <c r="BL140" s="16" t="s">
        <v>124</v>
      </c>
      <c r="BM140" s="228" t="s">
        <v>160</v>
      </c>
    </row>
    <row r="141" s="13" customFormat="1">
      <c r="A141" s="13"/>
      <c r="B141" s="230"/>
      <c r="C141" s="231"/>
      <c r="D141" s="232" t="s">
        <v>126</v>
      </c>
      <c r="E141" s="233" t="s">
        <v>1</v>
      </c>
      <c r="F141" s="234" t="s">
        <v>161</v>
      </c>
      <c r="G141" s="231"/>
      <c r="H141" s="235">
        <v>4.6200000000000001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126</v>
      </c>
      <c r="AU141" s="241" t="s">
        <v>83</v>
      </c>
      <c r="AV141" s="13" t="s">
        <v>83</v>
      </c>
      <c r="AW141" s="13" t="s">
        <v>30</v>
      </c>
      <c r="AX141" s="13" t="s">
        <v>81</v>
      </c>
      <c r="AY141" s="241" t="s">
        <v>117</v>
      </c>
    </row>
    <row r="142" s="2" customFormat="1" ht="37.8" customHeight="1">
      <c r="A142" s="37"/>
      <c r="B142" s="38"/>
      <c r="C142" s="217" t="s">
        <v>162</v>
      </c>
      <c r="D142" s="217" t="s">
        <v>119</v>
      </c>
      <c r="E142" s="218" t="s">
        <v>163</v>
      </c>
      <c r="F142" s="219" t="s">
        <v>164</v>
      </c>
      <c r="G142" s="220" t="s">
        <v>122</v>
      </c>
      <c r="H142" s="221">
        <v>4.6200000000000001</v>
      </c>
      <c r="I142" s="222"/>
      <c r="J142" s="223">
        <f>ROUND(I142*H142,2)</f>
        <v>0</v>
      </c>
      <c r="K142" s="219" t="s">
        <v>123</v>
      </c>
      <c r="L142" s="43"/>
      <c r="M142" s="224" t="s">
        <v>1</v>
      </c>
      <c r="N142" s="225" t="s">
        <v>38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124</v>
      </c>
      <c r="AT142" s="228" t="s">
        <v>119</v>
      </c>
      <c r="AU142" s="228" t="s">
        <v>83</v>
      </c>
      <c r="AY142" s="16" t="s">
        <v>117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81</v>
      </c>
      <c r="BK142" s="229">
        <f>ROUND(I142*H142,2)</f>
        <v>0</v>
      </c>
      <c r="BL142" s="16" t="s">
        <v>124</v>
      </c>
      <c r="BM142" s="228" t="s">
        <v>165</v>
      </c>
    </row>
    <row r="143" s="2" customFormat="1" ht="24.15" customHeight="1">
      <c r="A143" s="37"/>
      <c r="B143" s="38"/>
      <c r="C143" s="217" t="s">
        <v>166</v>
      </c>
      <c r="D143" s="217" t="s">
        <v>119</v>
      </c>
      <c r="E143" s="218" t="s">
        <v>167</v>
      </c>
      <c r="F143" s="219" t="s">
        <v>168</v>
      </c>
      <c r="G143" s="220" t="s">
        <v>169</v>
      </c>
      <c r="H143" s="221">
        <v>0.216</v>
      </c>
      <c r="I143" s="222"/>
      <c r="J143" s="223">
        <f>ROUND(I143*H143,2)</f>
        <v>0</v>
      </c>
      <c r="K143" s="219" t="s">
        <v>123</v>
      </c>
      <c r="L143" s="43"/>
      <c r="M143" s="224" t="s">
        <v>1</v>
      </c>
      <c r="N143" s="225" t="s">
        <v>38</v>
      </c>
      <c r="O143" s="90"/>
      <c r="P143" s="226">
        <f>O143*H143</f>
        <v>0</v>
      </c>
      <c r="Q143" s="226">
        <v>1.04741</v>
      </c>
      <c r="R143" s="226">
        <f>Q143*H143</f>
        <v>0.22624055999999998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124</v>
      </c>
      <c r="AT143" s="228" t="s">
        <v>119</v>
      </c>
      <c r="AU143" s="228" t="s">
        <v>83</v>
      </c>
      <c r="AY143" s="16" t="s">
        <v>117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81</v>
      </c>
      <c r="BK143" s="229">
        <f>ROUND(I143*H143,2)</f>
        <v>0</v>
      </c>
      <c r="BL143" s="16" t="s">
        <v>124</v>
      </c>
      <c r="BM143" s="228" t="s">
        <v>170</v>
      </c>
    </row>
    <row r="144" s="13" customFormat="1">
      <c r="A144" s="13"/>
      <c r="B144" s="230"/>
      <c r="C144" s="231"/>
      <c r="D144" s="232" t="s">
        <v>126</v>
      </c>
      <c r="E144" s="233" t="s">
        <v>1</v>
      </c>
      <c r="F144" s="234" t="s">
        <v>171</v>
      </c>
      <c r="G144" s="231"/>
      <c r="H144" s="235">
        <v>0.216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126</v>
      </c>
      <c r="AU144" s="241" t="s">
        <v>83</v>
      </c>
      <c r="AV144" s="13" t="s">
        <v>83</v>
      </c>
      <c r="AW144" s="13" t="s">
        <v>30</v>
      </c>
      <c r="AX144" s="13" t="s">
        <v>81</v>
      </c>
      <c r="AY144" s="241" t="s">
        <v>117</v>
      </c>
    </row>
    <row r="145" s="12" customFormat="1" ht="22.8" customHeight="1">
      <c r="A145" s="12"/>
      <c r="B145" s="201"/>
      <c r="C145" s="202"/>
      <c r="D145" s="203" t="s">
        <v>72</v>
      </c>
      <c r="E145" s="215" t="s">
        <v>142</v>
      </c>
      <c r="F145" s="215" t="s">
        <v>172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SUM(P146:P171)</f>
        <v>0</v>
      </c>
      <c r="Q145" s="209"/>
      <c r="R145" s="210">
        <f>SUM(R146:R171)</f>
        <v>572.79620511999997</v>
      </c>
      <c r="S145" s="209"/>
      <c r="T145" s="211">
        <f>SUM(T146:T171)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81</v>
      </c>
      <c r="AT145" s="213" t="s">
        <v>72</v>
      </c>
      <c r="AU145" s="213" t="s">
        <v>81</v>
      </c>
      <c r="AY145" s="212" t="s">
        <v>117</v>
      </c>
      <c r="BK145" s="214">
        <f>SUM(BK146:BK171)</f>
        <v>0</v>
      </c>
    </row>
    <row r="146" s="2" customFormat="1" ht="55.5" customHeight="1">
      <c r="A146" s="37"/>
      <c r="B146" s="38"/>
      <c r="C146" s="217" t="s">
        <v>173</v>
      </c>
      <c r="D146" s="217" t="s">
        <v>119</v>
      </c>
      <c r="E146" s="218" t="s">
        <v>174</v>
      </c>
      <c r="F146" s="219" t="s">
        <v>175</v>
      </c>
      <c r="G146" s="220" t="s">
        <v>122</v>
      </c>
      <c r="H146" s="221">
        <v>12</v>
      </c>
      <c r="I146" s="222"/>
      <c r="J146" s="223">
        <f>ROUND(I146*H146,2)</f>
        <v>0</v>
      </c>
      <c r="K146" s="219" t="s">
        <v>123</v>
      </c>
      <c r="L146" s="43"/>
      <c r="M146" s="224" t="s">
        <v>1</v>
      </c>
      <c r="N146" s="225" t="s">
        <v>38</v>
      </c>
      <c r="O146" s="90"/>
      <c r="P146" s="226">
        <f>O146*H146</f>
        <v>0</v>
      </c>
      <c r="Q146" s="226">
        <v>0.52625</v>
      </c>
      <c r="R146" s="226">
        <f>Q146*H146</f>
        <v>6.3149999999999995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124</v>
      </c>
      <c r="AT146" s="228" t="s">
        <v>119</v>
      </c>
      <c r="AU146" s="228" t="s">
        <v>83</v>
      </c>
      <c r="AY146" s="16" t="s">
        <v>117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81</v>
      </c>
      <c r="BK146" s="229">
        <f>ROUND(I146*H146,2)</f>
        <v>0</v>
      </c>
      <c r="BL146" s="16" t="s">
        <v>124</v>
      </c>
      <c r="BM146" s="228" t="s">
        <v>176</v>
      </c>
    </row>
    <row r="147" s="13" customFormat="1">
      <c r="A147" s="13"/>
      <c r="B147" s="230"/>
      <c r="C147" s="231"/>
      <c r="D147" s="232" t="s">
        <v>126</v>
      </c>
      <c r="E147" s="233" t="s">
        <v>1</v>
      </c>
      <c r="F147" s="234" t="s">
        <v>177</v>
      </c>
      <c r="G147" s="231"/>
      <c r="H147" s="235">
        <v>12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126</v>
      </c>
      <c r="AU147" s="241" t="s">
        <v>83</v>
      </c>
      <c r="AV147" s="13" t="s">
        <v>83</v>
      </c>
      <c r="AW147" s="13" t="s">
        <v>30</v>
      </c>
      <c r="AX147" s="13" t="s">
        <v>81</v>
      </c>
      <c r="AY147" s="241" t="s">
        <v>117</v>
      </c>
    </row>
    <row r="148" s="2" customFormat="1" ht="49.05" customHeight="1">
      <c r="A148" s="37"/>
      <c r="B148" s="38"/>
      <c r="C148" s="217" t="s">
        <v>178</v>
      </c>
      <c r="D148" s="217" t="s">
        <v>119</v>
      </c>
      <c r="E148" s="218" t="s">
        <v>179</v>
      </c>
      <c r="F148" s="219" t="s">
        <v>180</v>
      </c>
      <c r="G148" s="220" t="s">
        <v>122</v>
      </c>
      <c r="H148" s="221">
        <v>794.86800000000005</v>
      </c>
      <c r="I148" s="222"/>
      <c r="J148" s="223">
        <f>ROUND(I148*H148,2)</f>
        <v>0</v>
      </c>
      <c r="K148" s="219" t="s">
        <v>123</v>
      </c>
      <c r="L148" s="43"/>
      <c r="M148" s="224" t="s">
        <v>1</v>
      </c>
      <c r="N148" s="225" t="s">
        <v>38</v>
      </c>
      <c r="O148" s="90"/>
      <c r="P148" s="226">
        <f>O148*H148</f>
        <v>0</v>
      </c>
      <c r="Q148" s="226">
        <v>0.15826000000000001</v>
      </c>
      <c r="R148" s="226">
        <f>Q148*H148</f>
        <v>125.79580968000002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124</v>
      </c>
      <c r="AT148" s="228" t="s">
        <v>119</v>
      </c>
      <c r="AU148" s="228" t="s">
        <v>83</v>
      </c>
      <c r="AY148" s="16" t="s">
        <v>117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81</v>
      </c>
      <c r="BK148" s="229">
        <f>ROUND(I148*H148,2)</f>
        <v>0</v>
      </c>
      <c r="BL148" s="16" t="s">
        <v>124</v>
      </c>
      <c r="BM148" s="228" t="s">
        <v>181</v>
      </c>
    </row>
    <row r="149" s="13" customFormat="1">
      <c r="A149" s="13"/>
      <c r="B149" s="230"/>
      <c r="C149" s="231"/>
      <c r="D149" s="232" t="s">
        <v>126</v>
      </c>
      <c r="E149" s="233" t="s">
        <v>1</v>
      </c>
      <c r="F149" s="234" t="s">
        <v>131</v>
      </c>
      <c r="G149" s="231"/>
      <c r="H149" s="235">
        <v>794.86800000000005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126</v>
      </c>
      <c r="AU149" s="241" t="s">
        <v>83</v>
      </c>
      <c r="AV149" s="13" t="s">
        <v>83</v>
      </c>
      <c r="AW149" s="13" t="s">
        <v>30</v>
      </c>
      <c r="AX149" s="13" t="s">
        <v>81</v>
      </c>
      <c r="AY149" s="241" t="s">
        <v>117</v>
      </c>
    </row>
    <row r="150" s="2" customFormat="1" ht="33" customHeight="1">
      <c r="A150" s="37"/>
      <c r="B150" s="38"/>
      <c r="C150" s="217" t="s">
        <v>182</v>
      </c>
      <c r="D150" s="217" t="s">
        <v>119</v>
      </c>
      <c r="E150" s="218" t="s">
        <v>183</v>
      </c>
      <c r="F150" s="219" t="s">
        <v>184</v>
      </c>
      <c r="G150" s="220" t="s">
        <v>122</v>
      </c>
      <c r="H150" s="221">
        <v>794.86800000000005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38</v>
      </c>
      <c r="O150" s="90"/>
      <c r="P150" s="226">
        <f>O150*H150</f>
        <v>0</v>
      </c>
      <c r="Q150" s="226">
        <v>0.00084999999999999995</v>
      </c>
      <c r="R150" s="226">
        <f>Q150*H150</f>
        <v>0.67563779999999996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124</v>
      </c>
      <c r="AT150" s="228" t="s">
        <v>119</v>
      </c>
      <c r="AU150" s="228" t="s">
        <v>83</v>
      </c>
      <c r="AY150" s="16" t="s">
        <v>117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81</v>
      </c>
      <c r="BK150" s="229">
        <f>ROUND(I150*H150,2)</f>
        <v>0</v>
      </c>
      <c r="BL150" s="16" t="s">
        <v>124</v>
      </c>
      <c r="BM150" s="228" t="s">
        <v>185</v>
      </c>
    </row>
    <row r="151" s="13" customFormat="1">
      <c r="A151" s="13"/>
      <c r="B151" s="230"/>
      <c r="C151" s="231"/>
      <c r="D151" s="232" t="s">
        <v>126</v>
      </c>
      <c r="E151" s="233" t="s">
        <v>1</v>
      </c>
      <c r="F151" s="234" t="s">
        <v>131</v>
      </c>
      <c r="G151" s="231"/>
      <c r="H151" s="235">
        <v>794.86800000000005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126</v>
      </c>
      <c r="AU151" s="241" t="s">
        <v>83</v>
      </c>
      <c r="AV151" s="13" t="s">
        <v>83</v>
      </c>
      <c r="AW151" s="13" t="s">
        <v>30</v>
      </c>
      <c r="AX151" s="13" t="s">
        <v>81</v>
      </c>
      <c r="AY151" s="241" t="s">
        <v>117</v>
      </c>
    </row>
    <row r="152" s="2" customFormat="1" ht="24.15" customHeight="1">
      <c r="A152" s="37"/>
      <c r="B152" s="38"/>
      <c r="C152" s="217" t="s">
        <v>186</v>
      </c>
      <c r="D152" s="217" t="s">
        <v>119</v>
      </c>
      <c r="E152" s="218" t="s">
        <v>187</v>
      </c>
      <c r="F152" s="219" t="s">
        <v>188</v>
      </c>
      <c r="G152" s="220" t="s">
        <v>122</v>
      </c>
      <c r="H152" s="221">
        <v>794.86800000000005</v>
      </c>
      <c r="I152" s="222"/>
      <c r="J152" s="223">
        <f>ROUND(I152*H152,2)</f>
        <v>0</v>
      </c>
      <c r="K152" s="219" t="s">
        <v>123</v>
      </c>
      <c r="L152" s="43"/>
      <c r="M152" s="224" t="s">
        <v>1</v>
      </c>
      <c r="N152" s="225" t="s">
        <v>38</v>
      </c>
      <c r="O152" s="90"/>
      <c r="P152" s="226">
        <f>O152*H152</f>
        <v>0</v>
      </c>
      <c r="Q152" s="226">
        <v>0.00034000000000000002</v>
      </c>
      <c r="R152" s="226">
        <f>Q152*H152</f>
        <v>0.27025512000000002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124</v>
      </c>
      <c r="AT152" s="228" t="s">
        <v>119</v>
      </c>
      <c r="AU152" s="228" t="s">
        <v>83</v>
      </c>
      <c r="AY152" s="16" t="s">
        <v>117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81</v>
      </c>
      <c r="BK152" s="229">
        <f>ROUND(I152*H152,2)</f>
        <v>0</v>
      </c>
      <c r="BL152" s="16" t="s">
        <v>124</v>
      </c>
      <c r="BM152" s="228" t="s">
        <v>189</v>
      </c>
    </row>
    <row r="153" s="13" customFormat="1">
      <c r="A153" s="13"/>
      <c r="B153" s="230"/>
      <c r="C153" s="231"/>
      <c r="D153" s="232" t="s">
        <v>126</v>
      </c>
      <c r="E153" s="233" t="s">
        <v>1</v>
      </c>
      <c r="F153" s="234" t="s">
        <v>131</v>
      </c>
      <c r="G153" s="231"/>
      <c r="H153" s="235">
        <v>794.86800000000005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126</v>
      </c>
      <c r="AU153" s="241" t="s">
        <v>83</v>
      </c>
      <c r="AV153" s="13" t="s">
        <v>83</v>
      </c>
      <c r="AW153" s="13" t="s">
        <v>30</v>
      </c>
      <c r="AX153" s="13" t="s">
        <v>81</v>
      </c>
      <c r="AY153" s="241" t="s">
        <v>117</v>
      </c>
    </row>
    <row r="154" s="2" customFormat="1" ht="24.15" customHeight="1">
      <c r="A154" s="37"/>
      <c r="B154" s="38"/>
      <c r="C154" s="217" t="s">
        <v>8</v>
      </c>
      <c r="D154" s="217" t="s">
        <v>119</v>
      </c>
      <c r="E154" s="218" t="s">
        <v>190</v>
      </c>
      <c r="F154" s="219" t="s">
        <v>191</v>
      </c>
      <c r="G154" s="220" t="s">
        <v>122</v>
      </c>
      <c r="H154" s="221">
        <v>3373.0340000000001</v>
      </c>
      <c r="I154" s="222"/>
      <c r="J154" s="223">
        <f>ROUND(I154*H154,2)</f>
        <v>0</v>
      </c>
      <c r="K154" s="219" t="s">
        <v>123</v>
      </c>
      <c r="L154" s="43"/>
      <c r="M154" s="224" t="s">
        <v>1</v>
      </c>
      <c r="N154" s="225" t="s">
        <v>38</v>
      </c>
      <c r="O154" s="90"/>
      <c r="P154" s="226">
        <f>O154*H154</f>
        <v>0</v>
      </c>
      <c r="Q154" s="226">
        <v>0.00031</v>
      </c>
      <c r="R154" s="226">
        <f>Q154*H154</f>
        <v>1.04564054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124</v>
      </c>
      <c r="AT154" s="228" t="s">
        <v>119</v>
      </c>
      <c r="AU154" s="228" t="s">
        <v>83</v>
      </c>
      <c r="AY154" s="16" t="s">
        <v>117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81</v>
      </c>
      <c r="BK154" s="229">
        <f>ROUND(I154*H154,2)</f>
        <v>0</v>
      </c>
      <c r="BL154" s="16" t="s">
        <v>124</v>
      </c>
      <c r="BM154" s="228" t="s">
        <v>192</v>
      </c>
    </row>
    <row r="155" s="13" customFormat="1">
      <c r="A155" s="13"/>
      <c r="B155" s="230"/>
      <c r="C155" s="231"/>
      <c r="D155" s="232" t="s">
        <v>126</v>
      </c>
      <c r="E155" s="233" t="s">
        <v>1</v>
      </c>
      <c r="F155" s="234" t="s">
        <v>193</v>
      </c>
      <c r="G155" s="231"/>
      <c r="H155" s="235">
        <v>2603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126</v>
      </c>
      <c r="AU155" s="241" t="s">
        <v>83</v>
      </c>
      <c r="AV155" s="13" t="s">
        <v>83</v>
      </c>
      <c r="AW155" s="13" t="s">
        <v>30</v>
      </c>
      <c r="AX155" s="13" t="s">
        <v>73</v>
      </c>
      <c r="AY155" s="241" t="s">
        <v>117</v>
      </c>
    </row>
    <row r="156" s="13" customFormat="1">
      <c r="A156" s="13"/>
      <c r="B156" s="230"/>
      <c r="C156" s="231"/>
      <c r="D156" s="232" t="s">
        <v>126</v>
      </c>
      <c r="E156" s="233" t="s">
        <v>1</v>
      </c>
      <c r="F156" s="234" t="s">
        <v>194</v>
      </c>
      <c r="G156" s="231"/>
      <c r="H156" s="235">
        <v>136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126</v>
      </c>
      <c r="AU156" s="241" t="s">
        <v>83</v>
      </c>
      <c r="AV156" s="13" t="s">
        <v>83</v>
      </c>
      <c r="AW156" s="13" t="s">
        <v>30</v>
      </c>
      <c r="AX156" s="13" t="s">
        <v>73</v>
      </c>
      <c r="AY156" s="241" t="s">
        <v>117</v>
      </c>
    </row>
    <row r="157" s="13" customFormat="1">
      <c r="A157" s="13"/>
      <c r="B157" s="230"/>
      <c r="C157" s="231"/>
      <c r="D157" s="232" t="s">
        <v>126</v>
      </c>
      <c r="E157" s="233" t="s">
        <v>1</v>
      </c>
      <c r="F157" s="234" t="s">
        <v>127</v>
      </c>
      <c r="G157" s="231"/>
      <c r="H157" s="235">
        <v>634.03399999999999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126</v>
      </c>
      <c r="AU157" s="241" t="s">
        <v>83</v>
      </c>
      <c r="AV157" s="13" t="s">
        <v>83</v>
      </c>
      <c r="AW157" s="13" t="s">
        <v>30</v>
      </c>
      <c r="AX157" s="13" t="s">
        <v>73</v>
      </c>
      <c r="AY157" s="241" t="s">
        <v>117</v>
      </c>
    </row>
    <row r="158" s="14" customFormat="1">
      <c r="A158" s="14"/>
      <c r="B158" s="242"/>
      <c r="C158" s="243"/>
      <c r="D158" s="232" t="s">
        <v>126</v>
      </c>
      <c r="E158" s="244" t="s">
        <v>1</v>
      </c>
      <c r="F158" s="245" t="s">
        <v>195</v>
      </c>
      <c r="G158" s="243"/>
      <c r="H158" s="246">
        <v>3373.0340000000001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126</v>
      </c>
      <c r="AU158" s="252" t="s">
        <v>83</v>
      </c>
      <c r="AV158" s="14" t="s">
        <v>124</v>
      </c>
      <c r="AW158" s="14" t="s">
        <v>30</v>
      </c>
      <c r="AX158" s="14" t="s">
        <v>81</v>
      </c>
      <c r="AY158" s="252" t="s">
        <v>117</v>
      </c>
    </row>
    <row r="159" s="2" customFormat="1" ht="24.15" customHeight="1">
      <c r="A159" s="37"/>
      <c r="B159" s="38"/>
      <c r="C159" s="217" t="s">
        <v>196</v>
      </c>
      <c r="D159" s="217" t="s">
        <v>119</v>
      </c>
      <c r="E159" s="218" t="s">
        <v>197</v>
      </c>
      <c r="F159" s="219" t="s">
        <v>198</v>
      </c>
      <c r="G159" s="220" t="s">
        <v>122</v>
      </c>
      <c r="H159" s="221">
        <v>3283.5940000000001</v>
      </c>
      <c r="I159" s="222"/>
      <c r="J159" s="223">
        <f>ROUND(I159*H159,2)</f>
        <v>0</v>
      </c>
      <c r="K159" s="219" t="s">
        <v>123</v>
      </c>
      <c r="L159" s="43"/>
      <c r="M159" s="224" t="s">
        <v>1</v>
      </c>
      <c r="N159" s="225" t="s">
        <v>38</v>
      </c>
      <c r="O159" s="90"/>
      <c r="P159" s="226">
        <f>O159*H159</f>
        <v>0</v>
      </c>
      <c r="Q159" s="226">
        <v>0.00040999999999999999</v>
      </c>
      <c r="R159" s="226">
        <f>Q159*H159</f>
        <v>1.3462735400000001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124</v>
      </c>
      <c r="AT159" s="228" t="s">
        <v>119</v>
      </c>
      <c r="AU159" s="228" t="s">
        <v>83</v>
      </c>
      <c r="AY159" s="16" t="s">
        <v>117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81</v>
      </c>
      <c r="BK159" s="229">
        <f>ROUND(I159*H159,2)</f>
        <v>0</v>
      </c>
      <c r="BL159" s="16" t="s">
        <v>124</v>
      </c>
      <c r="BM159" s="228" t="s">
        <v>199</v>
      </c>
    </row>
    <row r="160" s="13" customFormat="1">
      <c r="A160" s="13"/>
      <c r="B160" s="230"/>
      <c r="C160" s="231"/>
      <c r="D160" s="232" t="s">
        <v>126</v>
      </c>
      <c r="E160" s="233" t="s">
        <v>1</v>
      </c>
      <c r="F160" s="234" t="s">
        <v>200</v>
      </c>
      <c r="G160" s="231"/>
      <c r="H160" s="235">
        <v>2649.5599999999999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126</v>
      </c>
      <c r="AU160" s="241" t="s">
        <v>83</v>
      </c>
      <c r="AV160" s="13" t="s">
        <v>83</v>
      </c>
      <c r="AW160" s="13" t="s">
        <v>30</v>
      </c>
      <c r="AX160" s="13" t="s">
        <v>73</v>
      </c>
      <c r="AY160" s="241" t="s">
        <v>117</v>
      </c>
    </row>
    <row r="161" s="13" customFormat="1">
      <c r="A161" s="13"/>
      <c r="B161" s="230"/>
      <c r="C161" s="231"/>
      <c r="D161" s="232" t="s">
        <v>126</v>
      </c>
      <c r="E161" s="233" t="s">
        <v>1</v>
      </c>
      <c r="F161" s="234" t="s">
        <v>127</v>
      </c>
      <c r="G161" s="231"/>
      <c r="H161" s="235">
        <v>634.03399999999999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126</v>
      </c>
      <c r="AU161" s="241" t="s">
        <v>83</v>
      </c>
      <c r="AV161" s="13" t="s">
        <v>83</v>
      </c>
      <c r="AW161" s="13" t="s">
        <v>30</v>
      </c>
      <c r="AX161" s="13" t="s">
        <v>73</v>
      </c>
      <c r="AY161" s="241" t="s">
        <v>117</v>
      </c>
    </row>
    <row r="162" s="14" customFormat="1">
      <c r="A162" s="14"/>
      <c r="B162" s="242"/>
      <c r="C162" s="243"/>
      <c r="D162" s="232" t="s">
        <v>126</v>
      </c>
      <c r="E162" s="244" t="s">
        <v>1</v>
      </c>
      <c r="F162" s="245" t="s">
        <v>195</v>
      </c>
      <c r="G162" s="243"/>
      <c r="H162" s="246">
        <v>3283.5940000000001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126</v>
      </c>
      <c r="AU162" s="252" t="s">
        <v>83</v>
      </c>
      <c r="AV162" s="14" t="s">
        <v>124</v>
      </c>
      <c r="AW162" s="14" t="s">
        <v>30</v>
      </c>
      <c r="AX162" s="14" t="s">
        <v>81</v>
      </c>
      <c r="AY162" s="252" t="s">
        <v>117</v>
      </c>
    </row>
    <row r="163" s="2" customFormat="1" ht="44.25" customHeight="1">
      <c r="A163" s="37"/>
      <c r="B163" s="38"/>
      <c r="C163" s="217" t="s">
        <v>201</v>
      </c>
      <c r="D163" s="217" t="s">
        <v>119</v>
      </c>
      <c r="E163" s="218" t="s">
        <v>202</v>
      </c>
      <c r="F163" s="219" t="s">
        <v>203</v>
      </c>
      <c r="G163" s="220" t="s">
        <v>122</v>
      </c>
      <c r="H163" s="221">
        <v>3373.0340000000001</v>
      </c>
      <c r="I163" s="222"/>
      <c r="J163" s="223">
        <f>ROUND(I163*H163,2)</f>
        <v>0</v>
      </c>
      <c r="K163" s="219" t="s">
        <v>123</v>
      </c>
      <c r="L163" s="43"/>
      <c r="M163" s="224" t="s">
        <v>1</v>
      </c>
      <c r="N163" s="225" t="s">
        <v>38</v>
      </c>
      <c r="O163" s="90"/>
      <c r="P163" s="226">
        <f>O163*H163</f>
        <v>0</v>
      </c>
      <c r="Q163" s="226">
        <v>0.12966</v>
      </c>
      <c r="R163" s="226">
        <f>Q163*H163</f>
        <v>437.34758843999998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124</v>
      </c>
      <c r="AT163" s="228" t="s">
        <v>119</v>
      </c>
      <c r="AU163" s="228" t="s">
        <v>83</v>
      </c>
      <c r="AY163" s="16" t="s">
        <v>117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81</v>
      </c>
      <c r="BK163" s="229">
        <f>ROUND(I163*H163,2)</f>
        <v>0</v>
      </c>
      <c r="BL163" s="16" t="s">
        <v>124</v>
      </c>
      <c r="BM163" s="228" t="s">
        <v>204</v>
      </c>
    </row>
    <row r="164" s="13" customFormat="1">
      <c r="A164" s="13"/>
      <c r="B164" s="230"/>
      <c r="C164" s="231"/>
      <c r="D164" s="232" t="s">
        <v>126</v>
      </c>
      <c r="E164" s="233" t="s">
        <v>1</v>
      </c>
      <c r="F164" s="234" t="s">
        <v>193</v>
      </c>
      <c r="G164" s="231"/>
      <c r="H164" s="235">
        <v>2603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126</v>
      </c>
      <c r="AU164" s="241" t="s">
        <v>83</v>
      </c>
      <c r="AV164" s="13" t="s">
        <v>83</v>
      </c>
      <c r="AW164" s="13" t="s">
        <v>30</v>
      </c>
      <c r="AX164" s="13" t="s">
        <v>73</v>
      </c>
      <c r="AY164" s="241" t="s">
        <v>117</v>
      </c>
    </row>
    <row r="165" s="13" customFormat="1">
      <c r="A165" s="13"/>
      <c r="B165" s="230"/>
      <c r="C165" s="231"/>
      <c r="D165" s="232" t="s">
        <v>126</v>
      </c>
      <c r="E165" s="233" t="s">
        <v>1</v>
      </c>
      <c r="F165" s="234" t="s">
        <v>194</v>
      </c>
      <c r="G165" s="231"/>
      <c r="H165" s="235">
        <v>136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126</v>
      </c>
      <c r="AU165" s="241" t="s">
        <v>83</v>
      </c>
      <c r="AV165" s="13" t="s">
        <v>83</v>
      </c>
      <c r="AW165" s="13" t="s">
        <v>30</v>
      </c>
      <c r="AX165" s="13" t="s">
        <v>73</v>
      </c>
      <c r="AY165" s="241" t="s">
        <v>117</v>
      </c>
    </row>
    <row r="166" s="13" customFormat="1">
      <c r="A166" s="13"/>
      <c r="B166" s="230"/>
      <c r="C166" s="231"/>
      <c r="D166" s="232" t="s">
        <v>126</v>
      </c>
      <c r="E166" s="233" t="s">
        <v>1</v>
      </c>
      <c r="F166" s="234" t="s">
        <v>127</v>
      </c>
      <c r="G166" s="231"/>
      <c r="H166" s="235">
        <v>634.03399999999999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126</v>
      </c>
      <c r="AU166" s="241" t="s">
        <v>83</v>
      </c>
      <c r="AV166" s="13" t="s">
        <v>83</v>
      </c>
      <c r="AW166" s="13" t="s">
        <v>30</v>
      </c>
      <c r="AX166" s="13" t="s">
        <v>73</v>
      </c>
      <c r="AY166" s="241" t="s">
        <v>117</v>
      </c>
    </row>
    <row r="167" s="14" customFormat="1">
      <c r="A167" s="14"/>
      <c r="B167" s="242"/>
      <c r="C167" s="243"/>
      <c r="D167" s="232" t="s">
        <v>126</v>
      </c>
      <c r="E167" s="244" t="s">
        <v>1</v>
      </c>
      <c r="F167" s="245" t="s">
        <v>195</v>
      </c>
      <c r="G167" s="243"/>
      <c r="H167" s="246">
        <v>3373.0340000000001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126</v>
      </c>
      <c r="AU167" s="252" t="s">
        <v>83</v>
      </c>
      <c r="AV167" s="14" t="s">
        <v>124</v>
      </c>
      <c r="AW167" s="14" t="s">
        <v>30</v>
      </c>
      <c r="AX167" s="14" t="s">
        <v>81</v>
      </c>
      <c r="AY167" s="252" t="s">
        <v>117</v>
      </c>
    </row>
    <row r="168" s="2" customFormat="1" ht="44.25" customHeight="1">
      <c r="A168" s="37"/>
      <c r="B168" s="38"/>
      <c r="C168" s="217" t="s">
        <v>205</v>
      </c>
      <c r="D168" s="217" t="s">
        <v>119</v>
      </c>
      <c r="E168" s="218" t="s">
        <v>206</v>
      </c>
      <c r="F168" s="219" t="s">
        <v>207</v>
      </c>
      <c r="G168" s="220" t="s">
        <v>122</v>
      </c>
      <c r="H168" s="221">
        <v>3283.5940000000001</v>
      </c>
      <c r="I168" s="222"/>
      <c r="J168" s="223">
        <f>ROUND(I168*H168,2)</f>
        <v>0</v>
      </c>
      <c r="K168" s="219" t="s">
        <v>123</v>
      </c>
      <c r="L168" s="43"/>
      <c r="M168" s="224" t="s">
        <v>1</v>
      </c>
      <c r="N168" s="225" t="s">
        <v>38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124</v>
      </c>
      <c r="AT168" s="228" t="s">
        <v>119</v>
      </c>
      <c r="AU168" s="228" t="s">
        <v>83</v>
      </c>
      <c r="AY168" s="16" t="s">
        <v>117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81</v>
      </c>
      <c r="BK168" s="229">
        <f>ROUND(I168*H168,2)</f>
        <v>0</v>
      </c>
      <c r="BL168" s="16" t="s">
        <v>124</v>
      </c>
      <c r="BM168" s="228" t="s">
        <v>208</v>
      </c>
    </row>
    <row r="169" s="13" customFormat="1">
      <c r="A169" s="13"/>
      <c r="B169" s="230"/>
      <c r="C169" s="231"/>
      <c r="D169" s="232" t="s">
        <v>126</v>
      </c>
      <c r="E169" s="233" t="s">
        <v>1</v>
      </c>
      <c r="F169" s="234" t="s">
        <v>200</v>
      </c>
      <c r="G169" s="231"/>
      <c r="H169" s="235">
        <v>2649.5599999999999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126</v>
      </c>
      <c r="AU169" s="241" t="s">
        <v>83</v>
      </c>
      <c r="AV169" s="13" t="s">
        <v>83</v>
      </c>
      <c r="AW169" s="13" t="s">
        <v>30</v>
      </c>
      <c r="AX169" s="13" t="s">
        <v>73</v>
      </c>
      <c r="AY169" s="241" t="s">
        <v>117</v>
      </c>
    </row>
    <row r="170" s="13" customFormat="1">
      <c r="A170" s="13"/>
      <c r="B170" s="230"/>
      <c r="C170" s="231"/>
      <c r="D170" s="232" t="s">
        <v>126</v>
      </c>
      <c r="E170" s="233" t="s">
        <v>1</v>
      </c>
      <c r="F170" s="234" t="s">
        <v>127</v>
      </c>
      <c r="G170" s="231"/>
      <c r="H170" s="235">
        <v>634.03399999999999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126</v>
      </c>
      <c r="AU170" s="241" t="s">
        <v>83</v>
      </c>
      <c r="AV170" s="13" t="s">
        <v>83</v>
      </c>
      <c r="AW170" s="13" t="s">
        <v>30</v>
      </c>
      <c r="AX170" s="13" t="s">
        <v>73</v>
      </c>
      <c r="AY170" s="241" t="s">
        <v>117</v>
      </c>
    </row>
    <row r="171" s="14" customFormat="1">
      <c r="A171" s="14"/>
      <c r="B171" s="242"/>
      <c r="C171" s="243"/>
      <c r="D171" s="232" t="s">
        <v>126</v>
      </c>
      <c r="E171" s="244" t="s">
        <v>1</v>
      </c>
      <c r="F171" s="245" t="s">
        <v>195</v>
      </c>
      <c r="G171" s="243"/>
      <c r="H171" s="246">
        <v>3283.5940000000001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126</v>
      </c>
      <c r="AU171" s="252" t="s">
        <v>83</v>
      </c>
      <c r="AV171" s="14" t="s">
        <v>124</v>
      </c>
      <c r="AW171" s="14" t="s">
        <v>30</v>
      </c>
      <c r="AX171" s="14" t="s">
        <v>81</v>
      </c>
      <c r="AY171" s="252" t="s">
        <v>117</v>
      </c>
    </row>
    <row r="172" s="12" customFormat="1" ht="22.8" customHeight="1">
      <c r="A172" s="12"/>
      <c r="B172" s="201"/>
      <c r="C172" s="202"/>
      <c r="D172" s="203" t="s">
        <v>72</v>
      </c>
      <c r="E172" s="215" t="s">
        <v>162</v>
      </c>
      <c r="F172" s="215" t="s">
        <v>209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SUM(P173:P209)</f>
        <v>0</v>
      </c>
      <c r="Q172" s="209"/>
      <c r="R172" s="210">
        <f>SUM(R173:R209)</f>
        <v>12.53141048</v>
      </c>
      <c r="S172" s="209"/>
      <c r="T172" s="211">
        <f>SUM(T173:T209)</f>
        <v>94.397980000000004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81</v>
      </c>
      <c r="AT172" s="213" t="s">
        <v>72</v>
      </c>
      <c r="AU172" s="213" t="s">
        <v>81</v>
      </c>
      <c r="AY172" s="212" t="s">
        <v>117</v>
      </c>
      <c r="BK172" s="214">
        <f>SUM(BK173:BK209)</f>
        <v>0</v>
      </c>
    </row>
    <row r="173" s="2" customFormat="1" ht="24.15" customHeight="1">
      <c r="A173" s="37"/>
      <c r="B173" s="38"/>
      <c r="C173" s="217" t="s">
        <v>210</v>
      </c>
      <c r="D173" s="217" t="s">
        <v>119</v>
      </c>
      <c r="E173" s="218" t="s">
        <v>211</v>
      </c>
      <c r="F173" s="219" t="s">
        <v>212</v>
      </c>
      <c r="G173" s="220" t="s">
        <v>213</v>
      </c>
      <c r="H173" s="221">
        <v>8</v>
      </c>
      <c r="I173" s="222"/>
      <c r="J173" s="223">
        <f>ROUND(I173*H173,2)</f>
        <v>0</v>
      </c>
      <c r="K173" s="219" t="s">
        <v>123</v>
      </c>
      <c r="L173" s="43"/>
      <c r="M173" s="224" t="s">
        <v>1</v>
      </c>
      <c r="N173" s="225" t="s">
        <v>38</v>
      </c>
      <c r="O173" s="90"/>
      <c r="P173" s="226">
        <f>O173*H173</f>
        <v>0</v>
      </c>
      <c r="Q173" s="226">
        <v>0.00029999999999999997</v>
      </c>
      <c r="R173" s="226">
        <f>Q173*H173</f>
        <v>0.0023999999999999998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124</v>
      </c>
      <c r="AT173" s="228" t="s">
        <v>119</v>
      </c>
      <c r="AU173" s="228" t="s">
        <v>83</v>
      </c>
      <c r="AY173" s="16" t="s">
        <v>117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81</v>
      </c>
      <c r="BK173" s="229">
        <f>ROUND(I173*H173,2)</f>
        <v>0</v>
      </c>
      <c r="BL173" s="16" t="s">
        <v>124</v>
      </c>
      <c r="BM173" s="228" t="s">
        <v>214</v>
      </c>
    </row>
    <row r="174" s="2" customFormat="1" ht="16.5" customHeight="1">
      <c r="A174" s="37"/>
      <c r="B174" s="38"/>
      <c r="C174" s="253" t="s">
        <v>215</v>
      </c>
      <c r="D174" s="253" t="s">
        <v>216</v>
      </c>
      <c r="E174" s="254" t="s">
        <v>217</v>
      </c>
      <c r="F174" s="255" t="s">
        <v>218</v>
      </c>
      <c r="G174" s="256" t="s">
        <v>213</v>
      </c>
      <c r="H174" s="257">
        <v>8</v>
      </c>
      <c r="I174" s="258"/>
      <c r="J174" s="259">
        <f>ROUND(I174*H174,2)</f>
        <v>0</v>
      </c>
      <c r="K174" s="255" t="s">
        <v>123</v>
      </c>
      <c r="L174" s="260"/>
      <c r="M174" s="261" t="s">
        <v>1</v>
      </c>
      <c r="N174" s="262" t="s">
        <v>38</v>
      </c>
      <c r="O174" s="90"/>
      <c r="P174" s="226">
        <f>O174*H174</f>
        <v>0</v>
      </c>
      <c r="Q174" s="226">
        <v>0.050999999999999997</v>
      </c>
      <c r="R174" s="226">
        <f>Q174*H174</f>
        <v>0.40799999999999997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157</v>
      </c>
      <c r="AT174" s="228" t="s">
        <v>216</v>
      </c>
      <c r="AU174" s="228" t="s">
        <v>83</v>
      </c>
      <c r="AY174" s="16" t="s">
        <v>117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81</v>
      </c>
      <c r="BK174" s="229">
        <f>ROUND(I174*H174,2)</f>
        <v>0</v>
      </c>
      <c r="BL174" s="16" t="s">
        <v>124</v>
      </c>
      <c r="BM174" s="228" t="s">
        <v>219</v>
      </c>
    </row>
    <row r="175" s="2" customFormat="1" ht="24.15" customHeight="1">
      <c r="A175" s="37"/>
      <c r="B175" s="38"/>
      <c r="C175" s="217" t="s">
        <v>7</v>
      </c>
      <c r="D175" s="217" t="s">
        <v>119</v>
      </c>
      <c r="E175" s="218" t="s">
        <v>220</v>
      </c>
      <c r="F175" s="219" t="s">
        <v>221</v>
      </c>
      <c r="G175" s="220" t="s">
        <v>213</v>
      </c>
      <c r="H175" s="221">
        <v>841</v>
      </c>
      <c r="I175" s="222"/>
      <c r="J175" s="223">
        <f>ROUND(I175*H175,2)</f>
        <v>0</v>
      </c>
      <c r="K175" s="219" t="s">
        <v>123</v>
      </c>
      <c r="L175" s="43"/>
      <c r="M175" s="224" t="s">
        <v>1</v>
      </c>
      <c r="N175" s="225" t="s">
        <v>38</v>
      </c>
      <c r="O175" s="90"/>
      <c r="P175" s="226">
        <f>O175*H175</f>
        <v>0</v>
      </c>
      <c r="Q175" s="226">
        <v>0.00020000000000000001</v>
      </c>
      <c r="R175" s="226">
        <f>Q175*H175</f>
        <v>0.16820000000000002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124</v>
      </c>
      <c r="AT175" s="228" t="s">
        <v>119</v>
      </c>
      <c r="AU175" s="228" t="s">
        <v>83</v>
      </c>
      <c r="AY175" s="16" t="s">
        <v>117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81</v>
      </c>
      <c r="BK175" s="229">
        <f>ROUND(I175*H175,2)</f>
        <v>0</v>
      </c>
      <c r="BL175" s="16" t="s">
        <v>124</v>
      </c>
      <c r="BM175" s="228" t="s">
        <v>222</v>
      </c>
    </row>
    <row r="176" s="13" customFormat="1">
      <c r="A176" s="13"/>
      <c r="B176" s="230"/>
      <c r="C176" s="231"/>
      <c r="D176" s="232" t="s">
        <v>126</v>
      </c>
      <c r="E176" s="233" t="s">
        <v>1</v>
      </c>
      <c r="F176" s="234" t="s">
        <v>223</v>
      </c>
      <c r="G176" s="231"/>
      <c r="H176" s="235">
        <v>656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126</v>
      </c>
      <c r="AU176" s="241" t="s">
        <v>83</v>
      </c>
      <c r="AV176" s="13" t="s">
        <v>83</v>
      </c>
      <c r="AW176" s="13" t="s">
        <v>30</v>
      </c>
      <c r="AX176" s="13" t="s">
        <v>73</v>
      </c>
      <c r="AY176" s="241" t="s">
        <v>117</v>
      </c>
    </row>
    <row r="177" s="13" customFormat="1">
      <c r="A177" s="13"/>
      <c r="B177" s="230"/>
      <c r="C177" s="231"/>
      <c r="D177" s="232" t="s">
        <v>126</v>
      </c>
      <c r="E177" s="233" t="s">
        <v>1</v>
      </c>
      <c r="F177" s="234" t="s">
        <v>224</v>
      </c>
      <c r="G177" s="231"/>
      <c r="H177" s="235">
        <v>160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126</v>
      </c>
      <c r="AU177" s="241" t="s">
        <v>83</v>
      </c>
      <c r="AV177" s="13" t="s">
        <v>83</v>
      </c>
      <c r="AW177" s="13" t="s">
        <v>30</v>
      </c>
      <c r="AX177" s="13" t="s">
        <v>73</v>
      </c>
      <c r="AY177" s="241" t="s">
        <v>117</v>
      </c>
    </row>
    <row r="178" s="13" customFormat="1">
      <c r="A178" s="13"/>
      <c r="B178" s="230"/>
      <c r="C178" s="231"/>
      <c r="D178" s="232" t="s">
        <v>126</v>
      </c>
      <c r="E178" s="233" t="s">
        <v>1</v>
      </c>
      <c r="F178" s="234" t="s">
        <v>225</v>
      </c>
      <c r="G178" s="231"/>
      <c r="H178" s="235">
        <v>25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126</v>
      </c>
      <c r="AU178" s="241" t="s">
        <v>83</v>
      </c>
      <c r="AV178" s="13" t="s">
        <v>83</v>
      </c>
      <c r="AW178" s="13" t="s">
        <v>30</v>
      </c>
      <c r="AX178" s="13" t="s">
        <v>73</v>
      </c>
      <c r="AY178" s="241" t="s">
        <v>117</v>
      </c>
    </row>
    <row r="179" s="14" customFormat="1">
      <c r="A179" s="14"/>
      <c r="B179" s="242"/>
      <c r="C179" s="243"/>
      <c r="D179" s="232" t="s">
        <v>126</v>
      </c>
      <c r="E179" s="244" t="s">
        <v>1</v>
      </c>
      <c r="F179" s="245" t="s">
        <v>195</v>
      </c>
      <c r="G179" s="243"/>
      <c r="H179" s="246">
        <v>841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126</v>
      </c>
      <c r="AU179" s="252" t="s">
        <v>83</v>
      </c>
      <c r="AV179" s="14" t="s">
        <v>124</v>
      </c>
      <c r="AW179" s="14" t="s">
        <v>30</v>
      </c>
      <c r="AX179" s="14" t="s">
        <v>81</v>
      </c>
      <c r="AY179" s="252" t="s">
        <v>117</v>
      </c>
    </row>
    <row r="180" s="2" customFormat="1" ht="33" customHeight="1">
      <c r="A180" s="37"/>
      <c r="B180" s="38"/>
      <c r="C180" s="217" t="s">
        <v>226</v>
      </c>
      <c r="D180" s="217" t="s">
        <v>119</v>
      </c>
      <c r="E180" s="218" t="s">
        <v>227</v>
      </c>
      <c r="F180" s="219" t="s">
        <v>228</v>
      </c>
      <c r="G180" s="220" t="s">
        <v>213</v>
      </c>
      <c r="H180" s="221">
        <v>129</v>
      </c>
      <c r="I180" s="222"/>
      <c r="J180" s="223">
        <f>ROUND(I180*H180,2)</f>
        <v>0</v>
      </c>
      <c r="K180" s="219" t="s">
        <v>123</v>
      </c>
      <c r="L180" s="43"/>
      <c r="M180" s="224" t="s">
        <v>1</v>
      </c>
      <c r="N180" s="225" t="s">
        <v>38</v>
      </c>
      <c r="O180" s="90"/>
      <c r="P180" s="226">
        <f>O180*H180</f>
        <v>0</v>
      </c>
      <c r="Q180" s="226">
        <v>0.00012999999999999999</v>
      </c>
      <c r="R180" s="226">
        <f>Q180*H180</f>
        <v>0.01677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124</v>
      </c>
      <c r="AT180" s="228" t="s">
        <v>119</v>
      </c>
      <c r="AU180" s="228" t="s">
        <v>83</v>
      </c>
      <c r="AY180" s="16" t="s">
        <v>117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81</v>
      </c>
      <c r="BK180" s="229">
        <f>ROUND(I180*H180,2)</f>
        <v>0</v>
      </c>
      <c r="BL180" s="16" t="s">
        <v>124</v>
      </c>
      <c r="BM180" s="228" t="s">
        <v>229</v>
      </c>
    </row>
    <row r="181" s="13" customFormat="1">
      <c r="A181" s="13"/>
      <c r="B181" s="230"/>
      <c r="C181" s="231"/>
      <c r="D181" s="232" t="s">
        <v>126</v>
      </c>
      <c r="E181" s="233" t="s">
        <v>1</v>
      </c>
      <c r="F181" s="234" t="s">
        <v>230</v>
      </c>
      <c r="G181" s="231"/>
      <c r="H181" s="235">
        <v>129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126</v>
      </c>
      <c r="AU181" s="241" t="s">
        <v>83</v>
      </c>
      <c r="AV181" s="13" t="s">
        <v>83</v>
      </c>
      <c r="AW181" s="13" t="s">
        <v>30</v>
      </c>
      <c r="AX181" s="13" t="s">
        <v>81</v>
      </c>
      <c r="AY181" s="241" t="s">
        <v>117</v>
      </c>
    </row>
    <row r="182" s="2" customFormat="1" ht="21.75" customHeight="1">
      <c r="A182" s="37"/>
      <c r="B182" s="38"/>
      <c r="C182" s="217" t="s">
        <v>231</v>
      </c>
      <c r="D182" s="217" t="s">
        <v>119</v>
      </c>
      <c r="E182" s="218" t="s">
        <v>232</v>
      </c>
      <c r="F182" s="219" t="s">
        <v>233</v>
      </c>
      <c r="G182" s="220" t="s">
        <v>234</v>
      </c>
      <c r="H182" s="221">
        <v>1</v>
      </c>
      <c r="I182" s="222"/>
      <c r="J182" s="223">
        <f>ROUND(I182*H182,2)</f>
        <v>0</v>
      </c>
      <c r="K182" s="219" t="s">
        <v>1</v>
      </c>
      <c r="L182" s="43"/>
      <c r="M182" s="224" t="s">
        <v>1</v>
      </c>
      <c r="N182" s="225" t="s">
        <v>38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124</v>
      </c>
      <c r="AT182" s="228" t="s">
        <v>119</v>
      </c>
      <c r="AU182" s="228" t="s">
        <v>83</v>
      </c>
      <c r="AY182" s="16" t="s">
        <v>117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81</v>
      </c>
      <c r="BK182" s="229">
        <f>ROUND(I182*H182,2)</f>
        <v>0</v>
      </c>
      <c r="BL182" s="16" t="s">
        <v>124</v>
      </c>
      <c r="BM182" s="228" t="s">
        <v>235</v>
      </c>
    </row>
    <row r="183" s="2" customFormat="1" ht="37.8" customHeight="1">
      <c r="A183" s="37"/>
      <c r="B183" s="38"/>
      <c r="C183" s="217" t="s">
        <v>236</v>
      </c>
      <c r="D183" s="217" t="s">
        <v>119</v>
      </c>
      <c r="E183" s="218" t="s">
        <v>237</v>
      </c>
      <c r="F183" s="219" t="s">
        <v>238</v>
      </c>
      <c r="G183" s="220" t="s">
        <v>213</v>
      </c>
      <c r="H183" s="221">
        <v>970</v>
      </c>
      <c r="I183" s="222"/>
      <c r="J183" s="223">
        <f>ROUND(I183*H183,2)</f>
        <v>0</v>
      </c>
      <c r="K183" s="219" t="s">
        <v>123</v>
      </c>
      <c r="L183" s="43"/>
      <c r="M183" s="224" t="s">
        <v>1</v>
      </c>
      <c r="N183" s="225" t="s">
        <v>38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124</v>
      </c>
      <c r="AT183" s="228" t="s">
        <v>119</v>
      </c>
      <c r="AU183" s="228" t="s">
        <v>83</v>
      </c>
      <c r="AY183" s="16" t="s">
        <v>117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81</v>
      </c>
      <c r="BK183" s="229">
        <f>ROUND(I183*H183,2)</f>
        <v>0</v>
      </c>
      <c r="BL183" s="16" t="s">
        <v>124</v>
      </c>
      <c r="BM183" s="228" t="s">
        <v>239</v>
      </c>
    </row>
    <row r="184" s="13" customFormat="1">
      <c r="A184" s="13"/>
      <c r="B184" s="230"/>
      <c r="C184" s="231"/>
      <c r="D184" s="232" t="s">
        <v>126</v>
      </c>
      <c r="E184" s="233" t="s">
        <v>1</v>
      </c>
      <c r="F184" s="234" t="s">
        <v>240</v>
      </c>
      <c r="G184" s="231"/>
      <c r="H184" s="235">
        <v>785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126</v>
      </c>
      <c r="AU184" s="241" t="s">
        <v>83</v>
      </c>
      <c r="AV184" s="13" t="s">
        <v>83</v>
      </c>
      <c r="AW184" s="13" t="s">
        <v>30</v>
      </c>
      <c r="AX184" s="13" t="s">
        <v>73</v>
      </c>
      <c r="AY184" s="241" t="s">
        <v>117</v>
      </c>
    </row>
    <row r="185" s="13" customFormat="1">
      <c r="A185" s="13"/>
      <c r="B185" s="230"/>
      <c r="C185" s="231"/>
      <c r="D185" s="232" t="s">
        <v>126</v>
      </c>
      <c r="E185" s="233" t="s">
        <v>1</v>
      </c>
      <c r="F185" s="234" t="s">
        <v>224</v>
      </c>
      <c r="G185" s="231"/>
      <c r="H185" s="235">
        <v>160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126</v>
      </c>
      <c r="AU185" s="241" t="s">
        <v>83</v>
      </c>
      <c r="AV185" s="13" t="s">
        <v>83</v>
      </c>
      <c r="AW185" s="13" t="s">
        <v>30</v>
      </c>
      <c r="AX185" s="13" t="s">
        <v>73</v>
      </c>
      <c r="AY185" s="241" t="s">
        <v>117</v>
      </c>
    </row>
    <row r="186" s="13" customFormat="1">
      <c r="A186" s="13"/>
      <c r="B186" s="230"/>
      <c r="C186" s="231"/>
      <c r="D186" s="232" t="s">
        <v>126</v>
      </c>
      <c r="E186" s="233" t="s">
        <v>1</v>
      </c>
      <c r="F186" s="234" t="s">
        <v>225</v>
      </c>
      <c r="G186" s="231"/>
      <c r="H186" s="235">
        <v>25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126</v>
      </c>
      <c r="AU186" s="241" t="s">
        <v>83</v>
      </c>
      <c r="AV186" s="13" t="s">
        <v>83</v>
      </c>
      <c r="AW186" s="13" t="s">
        <v>30</v>
      </c>
      <c r="AX186" s="13" t="s">
        <v>73</v>
      </c>
      <c r="AY186" s="241" t="s">
        <v>117</v>
      </c>
    </row>
    <row r="187" s="14" customFormat="1">
      <c r="A187" s="14"/>
      <c r="B187" s="242"/>
      <c r="C187" s="243"/>
      <c r="D187" s="232" t="s">
        <v>126</v>
      </c>
      <c r="E187" s="244" t="s">
        <v>1</v>
      </c>
      <c r="F187" s="245" t="s">
        <v>195</v>
      </c>
      <c r="G187" s="243"/>
      <c r="H187" s="246">
        <v>970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126</v>
      </c>
      <c r="AU187" s="252" t="s">
        <v>83</v>
      </c>
      <c r="AV187" s="14" t="s">
        <v>124</v>
      </c>
      <c r="AW187" s="14" t="s">
        <v>30</v>
      </c>
      <c r="AX187" s="14" t="s">
        <v>81</v>
      </c>
      <c r="AY187" s="252" t="s">
        <v>117</v>
      </c>
    </row>
    <row r="188" s="2" customFormat="1" ht="55.5" customHeight="1">
      <c r="A188" s="37"/>
      <c r="B188" s="38"/>
      <c r="C188" s="217" t="s">
        <v>241</v>
      </c>
      <c r="D188" s="217" t="s">
        <v>119</v>
      </c>
      <c r="E188" s="218" t="s">
        <v>242</v>
      </c>
      <c r="F188" s="219" t="s">
        <v>243</v>
      </c>
      <c r="G188" s="220" t="s">
        <v>213</v>
      </c>
      <c r="H188" s="221">
        <v>105</v>
      </c>
      <c r="I188" s="222"/>
      <c r="J188" s="223">
        <f>ROUND(I188*H188,2)</f>
        <v>0</v>
      </c>
      <c r="K188" s="219" t="s">
        <v>123</v>
      </c>
      <c r="L188" s="43"/>
      <c r="M188" s="224" t="s">
        <v>1</v>
      </c>
      <c r="N188" s="225" t="s">
        <v>38</v>
      </c>
      <c r="O188" s="90"/>
      <c r="P188" s="226">
        <f>O188*H188</f>
        <v>0</v>
      </c>
      <c r="Q188" s="226">
        <v>9.0000000000000006E-05</v>
      </c>
      <c r="R188" s="226">
        <f>Q188*H188</f>
        <v>0.0094500000000000001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124</v>
      </c>
      <c r="AT188" s="228" t="s">
        <v>119</v>
      </c>
      <c r="AU188" s="228" t="s">
        <v>83</v>
      </c>
      <c r="AY188" s="16" t="s">
        <v>117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81</v>
      </c>
      <c r="BK188" s="229">
        <f>ROUND(I188*H188,2)</f>
        <v>0</v>
      </c>
      <c r="BL188" s="16" t="s">
        <v>124</v>
      </c>
      <c r="BM188" s="228" t="s">
        <v>244</v>
      </c>
    </row>
    <row r="189" s="13" customFormat="1">
      <c r="A189" s="13"/>
      <c r="B189" s="230"/>
      <c r="C189" s="231"/>
      <c r="D189" s="232" t="s">
        <v>126</v>
      </c>
      <c r="E189" s="233" t="s">
        <v>1</v>
      </c>
      <c r="F189" s="234" t="s">
        <v>245</v>
      </c>
      <c r="G189" s="231"/>
      <c r="H189" s="235">
        <v>105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126</v>
      </c>
      <c r="AU189" s="241" t="s">
        <v>83</v>
      </c>
      <c r="AV189" s="13" t="s">
        <v>83</v>
      </c>
      <c r="AW189" s="13" t="s">
        <v>30</v>
      </c>
      <c r="AX189" s="13" t="s">
        <v>81</v>
      </c>
      <c r="AY189" s="241" t="s">
        <v>117</v>
      </c>
    </row>
    <row r="190" s="2" customFormat="1" ht="24.15" customHeight="1">
      <c r="A190" s="37"/>
      <c r="B190" s="38"/>
      <c r="C190" s="217" t="s">
        <v>246</v>
      </c>
      <c r="D190" s="217" t="s">
        <v>119</v>
      </c>
      <c r="E190" s="218" t="s">
        <v>247</v>
      </c>
      <c r="F190" s="219" t="s">
        <v>248</v>
      </c>
      <c r="G190" s="220" t="s">
        <v>122</v>
      </c>
      <c r="H190" s="221">
        <v>794.86800000000005</v>
      </c>
      <c r="I190" s="222"/>
      <c r="J190" s="223">
        <f>ROUND(I190*H190,2)</f>
        <v>0</v>
      </c>
      <c r="K190" s="219" t="s">
        <v>123</v>
      </c>
      <c r="L190" s="43"/>
      <c r="M190" s="224" t="s">
        <v>1</v>
      </c>
      <c r="N190" s="225" t="s">
        <v>38</v>
      </c>
      <c r="O190" s="90"/>
      <c r="P190" s="226">
        <f>O190*H190</f>
        <v>0</v>
      </c>
      <c r="Q190" s="226">
        <v>0.013860000000000001</v>
      </c>
      <c r="R190" s="226">
        <f>Q190*H190</f>
        <v>11.016870480000002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124</v>
      </c>
      <c r="AT190" s="228" t="s">
        <v>119</v>
      </c>
      <c r="AU190" s="228" t="s">
        <v>83</v>
      </c>
      <c r="AY190" s="16" t="s">
        <v>117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81</v>
      </c>
      <c r="BK190" s="229">
        <f>ROUND(I190*H190,2)</f>
        <v>0</v>
      </c>
      <c r="BL190" s="16" t="s">
        <v>124</v>
      </c>
      <c r="BM190" s="228" t="s">
        <v>249</v>
      </c>
    </row>
    <row r="191" s="13" customFormat="1">
      <c r="A191" s="13"/>
      <c r="B191" s="230"/>
      <c r="C191" s="231"/>
      <c r="D191" s="232" t="s">
        <v>126</v>
      </c>
      <c r="E191" s="233" t="s">
        <v>1</v>
      </c>
      <c r="F191" s="234" t="s">
        <v>131</v>
      </c>
      <c r="G191" s="231"/>
      <c r="H191" s="235">
        <v>794.86800000000005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126</v>
      </c>
      <c r="AU191" s="241" t="s">
        <v>83</v>
      </c>
      <c r="AV191" s="13" t="s">
        <v>83</v>
      </c>
      <c r="AW191" s="13" t="s">
        <v>30</v>
      </c>
      <c r="AX191" s="13" t="s">
        <v>81</v>
      </c>
      <c r="AY191" s="241" t="s">
        <v>117</v>
      </c>
    </row>
    <row r="192" s="2" customFormat="1" ht="37.8" customHeight="1">
      <c r="A192" s="37"/>
      <c r="B192" s="38"/>
      <c r="C192" s="217" t="s">
        <v>250</v>
      </c>
      <c r="D192" s="217" t="s">
        <v>119</v>
      </c>
      <c r="E192" s="218" t="s">
        <v>251</v>
      </c>
      <c r="F192" s="219" t="s">
        <v>252</v>
      </c>
      <c r="G192" s="220" t="s">
        <v>213</v>
      </c>
      <c r="H192" s="221">
        <v>105</v>
      </c>
      <c r="I192" s="222"/>
      <c r="J192" s="223">
        <f>ROUND(I192*H192,2)</f>
        <v>0</v>
      </c>
      <c r="K192" s="219" t="s">
        <v>123</v>
      </c>
      <c r="L192" s="43"/>
      <c r="M192" s="224" t="s">
        <v>1</v>
      </c>
      <c r="N192" s="225" t="s">
        <v>38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124</v>
      </c>
      <c r="AT192" s="228" t="s">
        <v>119</v>
      </c>
      <c r="AU192" s="228" t="s">
        <v>83</v>
      </c>
      <c r="AY192" s="16" t="s">
        <v>117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81</v>
      </c>
      <c r="BK192" s="229">
        <f>ROUND(I192*H192,2)</f>
        <v>0</v>
      </c>
      <c r="BL192" s="16" t="s">
        <v>124</v>
      </c>
      <c r="BM192" s="228" t="s">
        <v>253</v>
      </c>
    </row>
    <row r="193" s="2" customFormat="1" ht="24.15" customHeight="1">
      <c r="A193" s="37"/>
      <c r="B193" s="38"/>
      <c r="C193" s="217" t="s">
        <v>254</v>
      </c>
      <c r="D193" s="217" t="s">
        <v>119</v>
      </c>
      <c r="E193" s="218" t="s">
        <v>255</v>
      </c>
      <c r="F193" s="219" t="s">
        <v>256</v>
      </c>
      <c r="G193" s="220" t="s">
        <v>213</v>
      </c>
      <c r="H193" s="221">
        <v>105</v>
      </c>
      <c r="I193" s="222"/>
      <c r="J193" s="223">
        <f>ROUND(I193*H193,2)</f>
        <v>0</v>
      </c>
      <c r="K193" s="219" t="s">
        <v>123</v>
      </c>
      <c r="L193" s="43"/>
      <c r="M193" s="224" t="s">
        <v>1</v>
      </c>
      <c r="N193" s="225" t="s">
        <v>38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124</v>
      </c>
      <c r="AT193" s="228" t="s">
        <v>119</v>
      </c>
      <c r="AU193" s="228" t="s">
        <v>83</v>
      </c>
      <c r="AY193" s="16" t="s">
        <v>117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81</v>
      </c>
      <c r="BK193" s="229">
        <f>ROUND(I193*H193,2)</f>
        <v>0</v>
      </c>
      <c r="BL193" s="16" t="s">
        <v>124</v>
      </c>
      <c r="BM193" s="228" t="s">
        <v>257</v>
      </c>
    </row>
    <row r="194" s="2" customFormat="1" ht="66.75" customHeight="1">
      <c r="A194" s="37"/>
      <c r="B194" s="38"/>
      <c r="C194" s="217" t="s">
        <v>258</v>
      </c>
      <c r="D194" s="217" t="s">
        <v>119</v>
      </c>
      <c r="E194" s="218" t="s">
        <v>259</v>
      </c>
      <c r="F194" s="219" t="s">
        <v>260</v>
      </c>
      <c r="G194" s="220" t="s">
        <v>213</v>
      </c>
      <c r="H194" s="221">
        <v>12</v>
      </c>
      <c r="I194" s="222"/>
      <c r="J194" s="223">
        <f>ROUND(I194*H194,2)</f>
        <v>0</v>
      </c>
      <c r="K194" s="219" t="s">
        <v>123</v>
      </c>
      <c r="L194" s="43"/>
      <c r="M194" s="224" t="s">
        <v>1</v>
      </c>
      <c r="N194" s="225" t="s">
        <v>38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0.129</v>
      </c>
      <c r="T194" s="227">
        <f>S194*H194</f>
        <v>1.548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124</v>
      </c>
      <c r="AT194" s="228" t="s">
        <v>119</v>
      </c>
      <c r="AU194" s="228" t="s">
        <v>83</v>
      </c>
      <c r="AY194" s="16" t="s">
        <v>117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81</v>
      </c>
      <c r="BK194" s="229">
        <f>ROUND(I194*H194,2)</f>
        <v>0</v>
      </c>
      <c r="BL194" s="16" t="s">
        <v>124</v>
      </c>
      <c r="BM194" s="228" t="s">
        <v>261</v>
      </c>
    </row>
    <row r="195" s="13" customFormat="1">
      <c r="A195" s="13"/>
      <c r="B195" s="230"/>
      <c r="C195" s="231"/>
      <c r="D195" s="232" t="s">
        <v>126</v>
      </c>
      <c r="E195" s="233" t="s">
        <v>1</v>
      </c>
      <c r="F195" s="234" t="s">
        <v>178</v>
      </c>
      <c r="G195" s="231"/>
      <c r="H195" s="235">
        <v>12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126</v>
      </c>
      <c r="AU195" s="241" t="s">
        <v>83</v>
      </c>
      <c r="AV195" s="13" t="s">
        <v>83</v>
      </c>
      <c r="AW195" s="13" t="s">
        <v>30</v>
      </c>
      <c r="AX195" s="13" t="s">
        <v>81</v>
      </c>
      <c r="AY195" s="241" t="s">
        <v>117</v>
      </c>
    </row>
    <row r="196" s="2" customFormat="1" ht="33" customHeight="1">
      <c r="A196" s="37"/>
      <c r="B196" s="38"/>
      <c r="C196" s="217" t="s">
        <v>262</v>
      </c>
      <c r="D196" s="217" t="s">
        <v>119</v>
      </c>
      <c r="E196" s="218" t="s">
        <v>263</v>
      </c>
      <c r="F196" s="219" t="s">
        <v>264</v>
      </c>
      <c r="G196" s="220" t="s">
        <v>122</v>
      </c>
      <c r="H196" s="221">
        <v>2649.5599999999999</v>
      </c>
      <c r="I196" s="222"/>
      <c r="J196" s="223">
        <f>ROUND(I196*H196,2)</f>
        <v>0</v>
      </c>
      <c r="K196" s="219" t="s">
        <v>123</v>
      </c>
      <c r="L196" s="43"/>
      <c r="M196" s="224" t="s">
        <v>1</v>
      </c>
      <c r="N196" s="225" t="s">
        <v>38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0.01</v>
      </c>
      <c r="T196" s="227">
        <f>S196*H196</f>
        <v>26.4956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124</v>
      </c>
      <c r="AT196" s="228" t="s">
        <v>119</v>
      </c>
      <c r="AU196" s="228" t="s">
        <v>83</v>
      </c>
      <c r="AY196" s="16" t="s">
        <v>117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81</v>
      </c>
      <c r="BK196" s="229">
        <f>ROUND(I196*H196,2)</f>
        <v>0</v>
      </c>
      <c r="BL196" s="16" t="s">
        <v>124</v>
      </c>
      <c r="BM196" s="228" t="s">
        <v>265</v>
      </c>
    </row>
    <row r="197" s="13" customFormat="1">
      <c r="A197" s="13"/>
      <c r="B197" s="230"/>
      <c r="C197" s="231"/>
      <c r="D197" s="232" t="s">
        <v>126</v>
      </c>
      <c r="E197" s="233" t="s">
        <v>1</v>
      </c>
      <c r="F197" s="234" t="s">
        <v>200</v>
      </c>
      <c r="G197" s="231"/>
      <c r="H197" s="235">
        <v>2649.5599999999999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126</v>
      </c>
      <c r="AU197" s="241" t="s">
        <v>83</v>
      </c>
      <c r="AV197" s="13" t="s">
        <v>83</v>
      </c>
      <c r="AW197" s="13" t="s">
        <v>30</v>
      </c>
      <c r="AX197" s="13" t="s">
        <v>81</v>
      </c>
      <c r="AY197" s="241" t="s">
        <v>117</v>
      </c>
    </row>
    <row r="198" s="2" customFormat="1" ht="62.7" customHeight="1">
      <c r="A198" s="37"/>
      <c r="B198" s="38"/>
      <c r="C198" s="217" t="s">
        <v>266</v>
      </c>
      <c r="D198" s="217" t="s">
        <v>119</v>
      </c>
      <c r="E198" s="218" t="s">
        <v>267</v>
      </c>
      <c r="F198" s="219" t="s">
        <v>268</v>
      </c>
      <c r="G198" s="220" t="s">
        <v>122</v>
      </c>
      <c r="H198" s="221">
        <v>3283.5940000000001</v>
      </c>
      <c r="I198" s="222"/>
      <c r="J198" s="223">
        <f>ROUND(I198*H198,2)</f>
        <v>0</v>
      </c>
      <c r="K198" s="219" t="s">
        <v>123</v>
      </c>
      <c r="L198" s="43"/>
      <c r="M198" s="224" t="s">
        <v>1</v>
      </c>
      <c r="N198" s="225" t="s">
        <v>38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0.02</v>
      </c>
      <c r="T198" s="227">
        <f>S198*H198</f>
        <v>65.671880000000002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124</v>
      </c>
      <c r="AT198" s="228" t="s">
        <v>119</v>
      </c>
      <c r="AU198" s="228" t="s">
        <v>83</v>
      </c>
      <c r="AY198" s="16" t="s">
        <v>117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81</v>
      </c>
      <c r="BK198" s="229">
        <f>ROUND(I198*H198,2)</f>
        <v>0</v>
      </c>
      <c r="BL198" s="16" t="s">
        <v>124</v>
      </c>
      <c r="BM198" s="228" t="s">
        <v>269</v>
      </c>
    </row>
    <row r="199" s="13" customFormat="1">
      <c r="A199" s="13"/>
      <c r="B199" s="230"/>
      <c r="C199" s="231"/>
      <c r="D199" s="232" t="s">
        <v>126</v>
      </c>
      <c r="E199" s="233" t="s">
        <v>1</v>
      </c>
      <c r="F199" s="234" t="s">
        <v>200</v>
      </c>
      <c r="G199" s="231"/>
      <c r="H199" s="235">
        <v>2649.5599999999999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126</v>
      </c>
      <c r="AU199" s="241" t="s">
        <v>83</v>
      </c>
      <c r="AV199" s="13" t="s">
        <v>83</v>
      </c>
      <c r="AW199" s="13" t="s">
        <v>30</v>
      </c>
      <c r="AX199" s="13" t="s">
        <v>73</v>
      </c>
      <c r="AY199" s="241" t="s">
        <v>117</v>
      </c>
    </row>
    <row r="200" s="13" customFormat="1">
      <c r="A200" s="13"/>
      <c r="B200" s="230"/>
      <c r="C200" s="231"/>
      <c r="D200" s="232" t="s">
        <v>126</v>
      </c>
      <c r="E200" s="233" t="s">
        <v>1</v>
      </c>
      <c r="F200" s="234" t="s">
        <v>127</v>
      </c>
      <c r="G200" s="231"/>
      <c r="H200" s="235">
        <v>634.03399999999999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126</v>
      </c>
      <c r="AU200" s="241" t="s">
        <v>83</v>
      </c>
      <c r="AV200" s="13" t="s">
        <v>83</v>
      </c>
      <c r="AW200" s="13" t="s">
        <v>30</v>
      </c>
      <c r="AX200" s="13" t="s">
        <v>73</v>
      </c>
      <c r="AY200" s="241" t="s">
        <v>117</v>
      </c>
    </row>
    <row r="201" s="14" customFormat="1">
      <c r="A201" s="14"/>
      <c r="B201" s="242"/>
      <c r="C201" s="243"/>
      <c r="D201" s="232" t="s">
        <v>126</v>
      </c>
      <c r="E201" s="244" t="s">
        <v>1</v>
      </c>
      <c r="F201" s="245" t="s">
        <v>195</v>
      </c>
      <c r="G201" s="243"/>
      <c r="H201" s="246">
        <v>3283.5940000000001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126</v>
      </c>
      <c r="AU201" s="252" t="s">
        <v>83</v>
      </c>
      <c r="AV201" s="14" t="s">
        <v>124</v>
      </c>
      <c r="AW201" s="14" t="s">
        <v>30</v>
      </c>
      <c r="AX201" s="14" t="s">
        <v>81</v>
      </c>
      <c r="AY201" s="252" t="s">
        <v>117</v>
      </c>
    </row>
    <row r="202" s="2" customFormat="1" ht="33" customHeight="1">
      <c r="A202" s="37"/>
      <c r="B202" s="38"/>
      <c r="C202" s="217" t="s">
        <v>270</v>
      </c>
      <c r="D202" s="217" t="s">
        <v>119</v>
      </c>
      <c r="E202" s="218" t="s">
        <v>271</v>
      </c>
      <c r="F202" s="219" t="s">
        <v>272</v>
      </c>
      <c r="G202" s="220" t="s">
        <v>122</v>
      </c>
      <c r="H202" s="221">
        <v>10.5</v>
      </c>
      <c r="I202" s="222"/>
      <c r="J202" s="223">
        <f>ROUND(I202*H202,2)</f>
        <v>0</v>
      </c>
      <c r="K202" s="219" t="s">
        <v>123</v>
      </c>
      <c r="L202" s="43"/>
      <c r="M202" s="224" t="s">
        <v>1</v>
      </c>
      <c r="N202" s="225" t="s">
        <v>38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0.065000000000000002</v>
      </c>
      <c r="T202" s="227">
        <f>S202*H202</f>
        <v>0.6825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124</v>
      </c>
      <c r="AT202" s="228" t="s">
        <v>119</v>
      </c>
      <c r="AU202" s="228" t="s">
        <v>83</v>
      </c>
      <c r="AY202" s="16" t="s">
        <v>117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81</v>
      </c>
      <c r="BK202" s="229">
        <f>ROUND(I202*H202,2)</f>
        <v>0</v>
      </c>
      <c r="BL202" s="16" t="s">
        <v>124</v>
      </c>
      <c r="BM202" s="228" t="s">
        <v>273</v>
      </c>
    </row>
    <row r="203" s="13" customFormat="1">
      <c r="A203" s="13"/>
      <c r="B203" s="230"/>
      <c r="C203" s="231"/>
      <c r="D203" s="232" t="s">
        <v>126</v>
      </c>
      <c r="E203" s="233" t="s">
        <v>1</v>
      </c>
      <c r="F203" s="234" t="s">
        <v>274</v>
      </c>
      <c r="G203" s="231"/>
      <c r="H203" s="235">
        <v>10.5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126</v>
      </c>
      <c r="AU203" s="241" t="s">
        <v>83</v>
      </c>
      <c r="AV203" s="13" t="s">
        <v>83</v>
      </c>
      <c r="AW203" s="13" t="s">
        <v>30</v>
      </c>
      <c r="AX203" s="13" t="s">
        <v>81</v>
      </c>
      <c r="AY203" s="241" t="s">
        <v>117</v>
      </c>
    </row>
    <row r="204" s="2" customFormat="1" ht="33" customHeight="1">
      <c r="A204" s="37"/>
      <c r="B204" s="38"/>
      <c r="C204" s="217" t="s">
        <v>275</v>
      </c>
      <c r="D204" s="217" t="s">
        <v>119</v>
      </c>
      <c r="E204" s="218" t="s">
        <v>276</v>
      </c>
      <c r="F204" s="219" t="s">
        <v>277</v>
      </c>
      <c r="G204" s="220" t="s">
        <v>122</v>
      </c>
      <c r="H204" s="221">
        <v>10.5</v>
      </c>
      <c r="I204" s="222"/>
      <c r="J204" s="223">
        <f>ROUND(I204*H204,2)</f>
        <v>0</v>
      </c>
      <c r="K204" s="219" t="s">
        <v>123</v>
      </c>
      <c r="L204" s="43"/>
      <c r="M204" s="224" t="s">
        <v>1</v>
      </c>
      <c r="N204" s="225" t="s">
        <v>38</v>
      </c>
      <c r="O204" s="90"/>
      <c r="P204" s="226">
        <f>O204*H204</f>
        <v>0</v>
      </c>
      <c r="Q204" s="226">
        <v>0.080570000000000003</v>
      </c>
      <c r="R204" s="226">
        <f>Q204*H204</f>
        <v>0.84598499999999999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124</v>
      </c>
      <c r="AT204" s="228" t="s">
        <v>119</v>
      </c>
      <c r="AU204" s="228" t="s">
        <v>83</v>
      </c>
      <c r="AY204" s="16" t="s">
        <v>117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81</v>
      </c>
      <c r="BK204" s="229">
        <f>ROUND(I204*H204,2)</f>
        <v>0</v>
      </c>
      <c r="BL204" s="16" t="s">
        <v>124</v>
      </c>
      <c r="BM204" s="228" t="s">
        <v>278</v>
      </c>
    </row>
    <row r="205" s="13" customFormat="1">
      <c r="A205" s="13"/>
      <c r="B205" s="230"/>
      <c r="C205" s="231"/>
      <c r="D205" s="232" t="s">
        <v>126</v>
      </c>
      <c r="E205" s="233" t="s">
        <v>1</v>
      </c>
      <c r="F205" s="234" t="s">
        <v>274</v>
      </c>
      <c r="G205" s="231"/>
      <c r="H205" s="235">
        <v>10.5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126</v>
      </c>
      <c r="AU205" s="241" t="s">
        <v>83</v>
      </c>
      <c r="AV205" s="13" t="s">
        <v>83</v>
      </c>
      <c r="AW205" s="13" t="s">
        <v>30</v>
      </c>
      <c r="AX205" s="13" t="s">
        <v>81</v>
      </c>
      <c r="AY205" s="241" t="s">
        <v>117</v>
      </c>
    </row>
    <row r="206" s="2" customFormat="1" ht="24.15" customHeight="1">
      <c r="A206" s="37"/>
      <c r="B206" s="38"/>
      <c r="C206" s="217" t="s">
        <v>279</v>
      </c>
      <c r="D206" s="217" t="s">
        <v>119</v>
      </c>
      <c r="E206" s="218" t="s">
        <v>280</v>
      </c>
      <c r="F206" s="219" t="s">
        <v>281</v>
      </c>
      <c r="G206" s="220" t="s">
        <v>122</v>
      </c>
      <c r="H206" s="221">
        <v>10.5</v>
      </c>
      <c r="I206" s="222"/>
      <c r="J206" s="223">
        <f>ROUND(I206*H206,2)</f>
        <v>0</v>
      </c>
      <c r="K206" s="219" t="s">
        <v>123</v>
      </c>
      <c r="L206" s="43"/>
      <c r="M206" s="224" t="s">
        <v>1</v>
      </c>
      <c r="N206" s="225" t="s">
        <v>38</v>
      </c>
      <c r="O206" s="90"/>
      <c r="P206" s="226">
        <f>O206*H206</f>
        <v>0</v>
      </c>
      <c r="Q206" s="226">
        <v>0.0039699999999999996</v>
      </c>
      <c r="R206" s="226">
        <f>Q206*H206</f>
        <v>0.041684999999999993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124</v>
      </c>
      <c r="AT206" s="228" t="s">
        <v>119</v>
      </c>
      <c r="AU206" s="228" t="s">
        <v>83</v>
      </c>
      <c r="AY206" s="16" t="s">
        <v>117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81</v>
      </c>
      <c r="BK206" s="229">
        <f>ROUND(I206*H206,2)</f>
        <v>0</v>
      </c>
      <c r="BL206" s="16" t="s">
        <v>124</v>
      </c>
      <c r="BM206" s="228" t="s">
        <v>282</v>
      </c>
    </row>
    <row r="207" s="13" customFormat="1">
      <c r="A207" s="13"/>
      <c r="B207" s="230"/>
      <c r="C207" s="231"/>
      <c r="D207" s="232" t="s">
        <v>126</v>
      </c>
      <c r="E207" s="233" t="s">
        <v>1</v>
      </c>
      <c r="F207" s="234" t="s">
        <v>274</v>
      </c>
      <c r="G207" s="231"/>
      <c r="H207" s="235">
        <v>10.5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126</v>
      </c>
      <c r="AU207" s="241" t="s">
        <v>83</v>
      </c>
      <c r="AV207" s="13" t="s">
        <v>83</v>
      </c>
      <c r="AW207" s="13" t="s">
        <v>30</v>
      </c>
      <c r="AX207" s="13" t="s">
        <v>81</v>
      </c>
      <c r="AY207" s="241" t="s">
        <v>117</v>
      </c>
    </row>
    <row r="208" s="2" customFormat="1" ht="24.15" customHeight="1">
      <c r="A208" s="37"/>
      <c r="B208" s="38"/>
      <c r="C208" s="217" t="s">
        <v>283</v>
      </c>
      <c r="D208" s="217" t="s">
        <v>119</v>
      </c>
      <c r="E208" s="218" t="s">
        <v>284</v>
      </c>
      <c r="F208" s="219" t="s">
        <v>285</v>
      </c>
      <c r="G208" s="220" t="s">
        <v>122</v>
      </c>
      <c r="H208" s="221">
        <v>10.5</v>
      </c>
      <c r="I208" s="222"/>
      <c r="J208" s="223">
        <f>ROUND(I208*H208,2)</f>
        <v>0</v>
      </c>
      <c r="K208" s="219" t="s">
        <v>123</v>
      </c>
      <c r="L208" s="43"/>
      <c r="M208" s="224" t="s">
        <v>1</v>
      </c>
      <c r="N208" s="225" t="s">
        <v>38</v>
      </c>
      <c r="O208" s="90"/>
      <c r="P208" s="226">
        <f>O208*H208</f>
        <v>0</v>
      </c>
      <c r="Q208" s="226">
        <v>0.0020999999999999999</v>
      </c>
      <c r="R208" s="226">
        <f>Q208*H208</f>
        <v>0.02205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124</v>
      </c>
      <c r="AT208" s="228" t="s">
        <v>119</v>
      </c>
      <c r="AU208" s="228" t="s">
        <v>83</v>
      </c>
      <c r="AY208" s="16" t="s">
        <v>117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81</v>
      </c>
      <c r="BK208" s="229">
        <f>ROUND(I208*H208,2)</f>
        <v>0</v>
      </c>
      <c r="BL208" s="16" t="s">
        <v>124</v>
      </c>
      <c r="BM208" s="228" t="s">
        <v>286</v>
      </c>
    </row>
    <row r="209" s="13" customFormat="1">
      <c r="A209" s="13"/>
      <c r="B209" s="230"/>
      <c r="C209" s="231"/>
      <c r="D209" s="232" t="s">
        <v>126</v>
      </c>
      <c r="E209" s="233" t="s">
        <v>1</v>
      </c>
      <c r="F209" s="234" t="s">
        <v>274</v>
      </c>
      <c r="G209" s="231"/>
      <c r="H209" s="235">
        <v>10.5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126</v>
      </c>
      <c r="AU209" s="241" t="s">
        <v>83</v>
      </c>
      <c r="AV209" s="13" t="s">
        <v>83</v>
      </c>
      <c r="AW209" s="13" t="s">
        <v>30</v>
      </c>
      <c r="AX209" s="13" t="s">
        <v>81</v>
      </c>
      <c r="AY209" s="241" t="s">
        <v>117</v>
      </c>
    </row>
    <row r="210" s="12" customFormat="1" ht="22.8" customHeight="1">
      <c r="A210" s="12"/>
      <c r="B210" s="201"/>
      <c r="C210" s="202"/>
      <c r="D210" s="203" t="s">
        <v>72</v>
      </c>
      <c r="E210" s="215" t="s">
        <v>287</v>
      </c>
      <c r="F210" s="215" t="s">
        <v>288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SUM(P211:P218)</f>
        <v>0</v>
      </c>
      <c r="Q210" s="209"/>
      <c r="R210" s="210">
        <f>SUM(R211:R218)</f>
        <v>0</v>
      </c>
      <c r="S210" s="209"/>
      <c r="T210" s="211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81</v>
      </c>
      <c r="AT210" s="213" t="s">
        <v>72</v>
      </c>
      <c r="AU210" s="213" t="s">
        <v>81</v>
      </c>
      <c r="AY210" s="212" t="s">
        <v>117</v>
      </c>
      <c r="BK210" s="214">
        <f>SUM(BK211:BK218)</f>
        <v>0</v>
      </c>
    </row>
    <row r="211" s="2" customFormat="1" ht="37.8" customHeight="1">
      <c r="A211" s="37"/>
      <c r="B211" s="38"/>
      <c r="C211" s="217" t="s">
        <v>289</v>
      </c>
      <c r="D211" s="217" t="s">
        <v>119</v>
      </c>
      <c r="E211" s="218" t="s">
        <v>290</v>
      </c>
      <c r="F211" s="219" t="s">
        <v>291</v>
      </c>
      <c r="G211" s="220" t="s">
        <v>169</v>
      </c>
      <c r="H211" s="221">
        <v>662.15300000000002</v>
      </c>
      <c r="I211" s="222"/>
      <c r="J211" s="223">
        <f>ROUND(I211*H211,2)</f>
        <v>0</v>
      </c>
      <c r="K211" s="219" t="s">
        <v>123</v>
      </c>
      <c r="L211" s="43"/>
      <c r="M211" s="224" t="s">
        <v>1</v>
      </c>
      <c r="N211" s="225" t="s">
        <v>38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124</v>
      </c>
      <c r="AT211" s="228" t="s">
        <v>119</v>
      </c>
      <c r="AU211" s="228" t="s">
        <v>83</v>
      </c>
      <c r="AY211" s="16" t="s">
        <v>117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81</v>
      </c>
      <c r="BK211" s="229">
        <f>ROUND(I211*H211,2)</f>
        <v>0</v>
      </c>
      <c r="BL211" s="16" t="s">
        <v>124</v>
      </c>
      <c r="BM211" s="228" t="s">
        <v>292</v>
      </c>
    </row>
    <row r="212" s="13" customFormat="1">
      <c r="A212" s="13"/>
      <c r="B212" s="230"/>
      <c r="C212" s="231"/>
      <c r="D212" s="232" t="s">
        <v>126</v>
      </c>
      <c r="E212" s="233" t="s">
        <v>1</v>
      </c>
      <c r="F212" s="234" t="s">
        <v>293</v>
      </c>
      <c r="G212" s="231"/>
      <c r="H212" s="235">
        <v>582.90300000000002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126</v>
      </c>
      <c r="AU212" s="241" t="s">
        <v>83</v>
      </c>
      <c r="AV212" s="13" t="s">
        <v>83</v>
      </c>
      <c r="AW212" s="13" t="s">
        <v>30</v>
      </c>
      <c r="AX212" s="13" t="s">
        <v>73</v>
      </c>
      <c r="AY212" s="241" t="s">
        <v>117</v>
      </c>
    </row>
    <row r="213" s="13" customFormat="1">
      <c r="A213" s="13"/>
      <c r="B213" s="230"/>
      <c r="C213" s="231"/>
      <c r="D213" s="232" t="s">
        <v>126</v>
      </c>
      <c r="E213" s="233" t="s">
        <v>1</v>
      </c>
      <c r="F213" s="234" t="s">
        <v>294</v>
      </c>
      <c r="G213" s="231"/>
      <c r="H213" s="235">
        <v>79.25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126</v>
      </c>
      <c r="AU213" s="241" t="s">
        <v>83</v>
      </c>
      <c r="AV213" s="13" t="s">
        <v>83</v>
      </c>
      <c r="AW213" s="13" t="s">
        <v>30</v>
      </c>
      <c r="AX213" s="13" t="s">
        <v>73</v>
      </c>
      <c r="AY213" s="241" t="s">
        <v>117</v>
      </c>
    </row>
    <row r="214" s="14" customFormat="1">
      <c r="A214" s="14"/>
      <c r="B214" s="242"/>
      <c r="C214" s="243"/>
      <c r="D214" s="232" t="s">
        <v>126</v>
      </c>
      <c r="E214" s="244" t="s">
        <v>1</v>
      </c>
      <c r="F214" s="245" t="s">
        <v>195</v>
      </c>
      <c r="G214" s="243"/>
      <c r="H214" s="246">
        <v>662.15300000000002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126</v>
      </c>
      <c r="AU214" s="252" t="s">
        <v>83</v>
      </c>
      <c r="AV214" s="14" t="s">
        <v>124</v>
      </c>
      <c r="AW214" s="14" t="s">
        <v>30</v>
      </c>
      <c r="AX214" s="14" t="s">
        <v>81</v>
      </c>
      <c r="AY214" s="252" t="s">
        <v>117</v>
      </c>
    </row>
    <row r="215" s="2" customFormat="1" ht="37.8" customHeight="1">
      <c r="A215" s="37"/>
      <c r="B215" s="38"/>
      <c r="C215" s="217" t="s">
        <v>295</v>
      </c>
      <c r="D215" s="217" t="s">
        <v>119</v>
      </c>
      <c r="E215" s="218" t="s">
        <v>296</v>
      </c>
      <c r="F215" s="219" t="s">
        <v>297</v>
      </c>
      <c r="G215" s="220" t="s">
        <v>169</v>
      </c>
      <c r="H215" s="221">
        <v>4942.5619999999999</v>
      </c>
      <c r="I215" s="222"/>
      <c r="J215" s="223">
        <f>ROUND(I215*H215,2)</f>
        <v>0</v>
      </c>
      <c r="K215" s="219" t="s">
        <v>123</v>
      </c>
      <c r="L215" s="43"/>
      <c r="M215" s="224" t="s">
        <v>1</v>
      </c>
      <c r="N215" s="225" t="s">
        <v>38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124</v>
      </c>
      <c r="AT215" s="228" t="s">
        <v>119</v>
      </c>
      <c r="AU215" s="228" t="s">
        <v>83</v>
      </c>
      <c r="AY215" s="16" t="s">
        <v>117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81</v>
      </c>
      <c r="BK215" s="229">
        <f>ROUND(I215*H215,2)</f>
        <v>0</v>
      </c>
      <c r="BL215" s="16" t="s">
        <v>124</v>
      </c>
      <c r="BM215" s="228" t="s">
        <v>298</v>
      </c>
    </row>
    <row r="216" s="13" customFormat="1">
      <c r="A216" s="13"/>
      <c r="B216" s="230"/>
      <c r="C216" s="231"/>
      <c r="D216" s="232" t="s">
        <v>126</v>
      </c>
      <c r="E216" s="233" t="s">
        <v>1</v>
      </c>
      <c r="F216" s="234" t="s">
        <v>299</v>
      </c>
      <c r="G216" s="231"/>
      <c r="H216" s="235">
        <v>4080.3220000000001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126</v>
      </c>
      <c r="AU216" s="241" t="s">
        <v>83</v>
      </c>
      <c r="AV216" s="13" t="s">
        <v>83</v>
      </c>
      <c r="AW216" s="13" t="s">
        <v>30</v>
      </c>
      <c r="AX216" s="13" t="s">
        <v>73</v>
      </c>
      <c r="AY216" s="241" t="s">
        <v>117</v>
      </c>
    </row>
    <row r="217" s="13" customFormat="1">
      <c r="A217" s="13"/>
      <c r="B217" s="230"/>
      <c r="C217" s="231"/>
      <c r="D217" s="232" t="s">
        <v>126</v>
      </c>
      <c r="E217" s="233" t="s">
        <v>1</v>
      </c>
      <c r="F217" s="234" t="s">
        <v>300</v>
      </c>
      <c r="G217" s="231"/>
      <c r="H217" s="235">
        <v>862.24000000000001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126</v>
      </c>
      <c r="AU217" s="241" t="s">
        <v>83</v>
      </c>
      <c r="AV217" s="13" t="s">
        <v>83</v>
      </c>
      <c r="AW217" s="13" t="s">
        <v>30</v>
      </c>
      <c r="AX217" s="13" t="s">
        <v>73</v>
      </c>
      <c r="AY217" s="241" t="s">
        <v>117</v>
      </c>
    </row>
    <row r="218" s="14" customFormat="1">
      <c r="A218" s="14"/>
      <c r="B218" s="242"/>
      <c r="C218" s="243"/>
      <c r="D218" s="232" t="s">
        <v>126</v>
      </c>
      <c r="E218" s="244" t="s">
        <v>1</v>
      </c>
      <c r="F218" s="245" t="s">
        <v>195</v>
      </c>
      <c r="G218" s="243"/>
      <c r="H218" s="246">
        <v>4942.5619999999999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126</v>
      </c>
      <c r="AU218" s="252" t="s">
        <v>83</v>
      </c>
      <c r="AV218" s="14" t="s">
        <v>124</v>
      </c>
      <c r="AW218" s="14" t="s">
        <v>30</v>
      </c>
      <c r="AX218" s="14" t="s">
        <v>81</v>
      </c>
      <c r="AY218" s="252" t="s">
        <v>117</v>
      </c>
    </row>
    <row r="219" s="12" customFormat="1" ht="22.8" customHeight="1">
      <c r="A219" s="12"/>
      <c r="B219" s="201"/>
      <c r="C219" s="202"/>
      <c r="D219" s="203" t="s">
        <v>72</v>
      </c>
      <c r="E219" s="215" t="s">
        <v>301</v>
      </c>
      <c r="F219" s="215" t="s">
        <v>302</v>
      </c>
      <c r="G219" s="202"/>
      <c r="H219" s="202"/>
      <c r="I219" s="205"/>
      <c r="J219" s="216">
        <f>BK219</f>
        <v>0</v>
      </c>
      <c r="K219" s="202"/>
      <c r="L219" s="207"/>
      <c r="M219" s="208"/>
      <c r="N219" s="209"/>
      <c r="O219" s="209"/>
      <c r="P219" s="210">
        <f>SUM(P220:P223)</f>
        <v>0</v>
      </c>
      <c r="Q219" s="209"/>
      <c r="R219" s="210">
        <f>SUM(R220:R223)</f>
        <v>0</v>
      </c>
      <c r="S219" s="209"/>
      <c r="T219" s="211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81</v>
      </c>
      <c r="AT219" s="213" t="s">
        <v>72</v>
      </c>
      <c r="AU219" s="213" t="s">
        <v>81</v>
      </c>
      <c r="AY219" s="212" t="s">
        <v>117</v>
      </c>
      <c r="BK219" s="214">
        <f>SUM(BK220:BK223)</f>
        <v>0</v>
      </c>
    </row>
    <row r="220" s="2" customFormat="1" ht="44.25" customHeight="1">
      <c r="A220" s="37"/>
      <c r="B220" s="38"/>
      <c r="C220" s="217" t="s">
        <v>303</v>
      </c>
      <c r="D220" s="217" t="s">
        <v>119</v>
      </c>
      <c r="E220" s="218" t="s">
        <v>304</v>
      </c>
      <c r="F220" s="219" t="s">
        <v>305</v>
      </c>
      <c r="G220" s="220" t="s">
        <v>169</v>
      </c>
      <c r="H220" s="221">
        <v>767.15300000000002</v>
      </c>
      <c r="I220" s="222"/>
      <c r="J220" s="223">
        <f>ROUND(I220*H220,2)</f>
        <v>0</v>
      </c>
      <c r="K220" s="219" t="s">
        <v>123</v>
      </c>
      <c r="L220" s="43"/>
      <c r="M220" s="224" t="s">
        <v>1</v>
      </c>
      <c r="N220" s="225" t="s">
        <v>38</v>
      </c>
      <c r="O220" s="90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124</v>
      </c>
      <c r="AT220" s="228" t="s">
        <v>119</v>
      </c>
      <c r="AU220" s="228" t="s">
        <v>83</v>
      </c>
      <c r="AY220" s="16" t="s">
        <v>117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81</v>
      </c>
      <c r="BK220" s="229">
        <f>ROUND(I220*H220,2)</f>
        <v>0</v>
      </c>
      <c r="BL220" s="16" t="s">
        <v>124</v>
      </c>
      <c r="BM220" s="228" t="s">
        <v>306</v>
      </c>
    </row>
    <row r="221" s="13" customFormat="1">
      <c r="A221" s="13"/>
      <c r="B221" s="230"/>
      <c r="C221" s="231"/>
      <c r="D221" s="232" t="s">
        <v>126</v>
      </c>
      <c r="E221" s="233" t="s">
        <v>1</v>
      </c>
      <c r="F221" s="234" t="s">
        <v>307</v>
      </c>
      <c r="G221" s="231"/>
      <c r="H221" s="235">
        <v>631.87300000000005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126</v>
      </c>
      <c r="AU221" s="241" t="s">
        <v>83</v>
      </c>
      <c r="AV221" s="13" t="s">
        <v>83</v>
      </c>
      <c r="AW221" s="13" t="s">
        <v>30</v>
      </c>
      <c r="AX221" s="13" t="s">
        <v>73</v>
      </c>
      <c r="AY221" s="241" t="s">
        <v>117</v>
      </c>
    </row>
    <row r="222" s="13" customFormat="1">
      <c r="A222" s="13"/>
      <c r="B222" s="230"/>
      <c r="C222" s="231"/>
      <c r="D222" s="232" t="s">
        <v>126</v>
      </c>
      <c r="E222" s="233" t="s">
        <v>1</v>
      </c>
      <c r="F222" s="234" t="s">
        <v>308</v>
      </c>
      <c r="G222" s="231"/>
      <c r="H222" s="235">
        <v>135.28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126</v>
      </c>
      <c r="AU222" s="241" t="s">
        <v>83</v>
      </c>
      <c r="AV222" s="13" t="s">
        <v>83</v>
      </c>
      <c r="AW222" s="13" t="s">
        <v>30</v>
      </c>
      <c r="AX222" s="13" t="s">
        <v>73</v>
      </c>
      <c r="AY222" s="241" t="s">
        <v>117</v>
      </c>
    </row>
    <row r="223" s="14" customFormat="1">
      <c r="A223" s="14"/>
      <c r="B223" s="242"/>
      <c r="C223" s="243"/>
      <c r="D223" s="232" t="s">
        <v>126</v>
      </c>
      <c r="E223" s="244" t="s">
        <v>1</v>
      </c>
      <c r="F223" s="245" t="s">
        <v>195</v>
      </c>
      <c r="G223" s="243"/>
      <c r="H223" s="246">
        <v>767.15300000000002</v>
      </c>
      <c r="I223" s="247"/>
      <c r="J223" s="243"/>
      <c r="K223" s="243"/>
      <c r="L223" s="248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126</v>
      </c>
      <c r="AU223" s="252" t="s">
        <v>83</v>
      </c>
      <c r="AV223" s="14" t="s">
        <v>124</v>
      </c>
      <c r="AW223" s="14" t="s">
        <v>30</v>
      </c>
      <c r="AX223" s="14" t="s">
        <v>81</v>
      </c>
      <c r="AY223" s="252" t="s">
        <v>117</v>
      </c>
    </row>
    <row r="224" s="2" customFormat="1" ht="6.96" customHeight="1">
      <c r="A224" s="37"/>
      <c r="B224" s="65"/>
      <c r="C224" s="66"/>
      <c r="D224" s="66"/>
      <c r="E224" s="66"/>
      <c r="F224" s="66"/>
      <c r="G224" s="66"/>
      <c r="H224" s="66"/>
      <c r="I224" s="66"/>
      <c r="J224" s="66"/>
      <c r="K224" s="66"/>
      <c r="L224" s="43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</sheetData>
  <sheetProtection sheet="1" autoFilter="0" formatColumns="0" formatRows="0" objects="1" scenarios="1" spinCount="100000" saltValue="mOJJrN0RETQQ7psFaFxxXCKYGML9gHk00s6oig8M7az7x0DC4P8DH3nJOghy/uWh2C+9gg/jy+r13uMQGOO8Tw==" hashValue="AaANnAKttRqSzQY+5OylTLEz/djgVHsHxko1lD+R8gxPMtakpVQh7KjLEJAhcDiP/DMSH0SCSI1oTro+03Cx/Q==" algorithmName="SHA-512" password="CC35"/>
  <autoFilter ref="C122:K22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II/200 BOR – dálnice D5, OPRAVA Aktualizace 03/2024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309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18. 7. 2024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ROUND((SUM(BE120:BE132)),  2)</f>
        <v>0</v>
      </c>
      <c r="G33" s="37"/>
      <c r="H33" s="37"/>
      <c r="I33" s="154">
        <v>0.20999999999999999</v>
      </c>
      <c r="J33" s="153">
        <f>ROUND(((SUM(BE120:BE132))*I33),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ROUND((SUM(BF120:BF132)),  2)</f>
        <v>0</v>
      </c>
      <c r="G34" s="37"/>
      <c r="H34" s="37"/>
      <c r="I34" s="154">
        <v>0.14999999999999999</v>
      </c>
      <c r="J34" s="153">
        <f>ROUND(((SUM(BF120:BF132))*I34),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ROUND((SUM(BG120:BG132)),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ROUND((SUM(BH120:BH132)),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ROUND((SUM(BI120:BI132)),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II/200 BOR – dálnice D5, OPRAVA Aktualizace 03/2024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18. 7. 2024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310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311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312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313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II/200 BOR – dálnice D5, OPRAVA Aktualizace 03/2024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88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VON - Vedlejší a ostatní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18. 7. 2024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103</v>
      </c>
      <c r="D119" s="193" t="s">
        <v>58</v>
      </c>
      <c r="E119" s="193" t="s">
        <v>54</v>
      </c>
      <c r="F119" s="193" t="s">
        <v>55</v>
      </c>
      <c r="G119" s="193" t="s">
        <v>104</v>
      </c>
      <c r="H119" s="193" t="s">
        <v>105</v>
      </c>
      <c r="I119" s="193" t="s">
        <v>106</v>
      </c>
      <c r="J119" s="193" t="s">
        <v>92</v>
      </c>
      <c r="K119" s="194" t="s">
        <v>107</v>
      </c>
      <c r="L119" s="195"/>
      <c r="M119" s="99" t="s">
        <v>1</v>
      </c>
      <c r="N119" s="100" t="s">
        <v>37</v>
      </c>
      <c r="O119" s="100" t="s">
        <v>108</v>
      </c>
      <c r="P119" s="100" t="s">
        <v>109</v>
      </c>
      <c r="Q119" s="100" t="s">
        <v>110</v>
      </c>
      <c r="R119" s="100" t="s">
        <v>111</v>
      </c>
      <c r="S119" s="100" t="s">
        <v>112</v>
      </c>
      <c r="T119" s="101" t="s">
        <v>113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114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</v>
      </c>
      <c r="S120" s="103"/>
      <c r="T120" s="199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72</v>
      </c>
      <c r="AU120" s="16" t="s">
        <v>94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72</v>
      </c>
      <c r="E121" s="204" t="s">
        <v>314</v>
      </c>
      <c r="F121" s="204" t="s">
        <v>315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P122+P126+P130</f>
        <v>0</v>
      </c>
      <c r="Q121" s="209"/>
      <c r="R121" s="210">
        <f>R122+R126+R130</f>
        <v>0</v>
      </c>
      <c r="S121" s="209"/>
      <c r="T121" s="211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142</v>
      </c>
      <c r="AT121" s="213" t="s">
        <v>72</v>
      </c>
      <c r="AU121" s="213" t="s">
        <v>73</v>
      </c>
      <c r="AY121" s="212" t="s">
        <v>117</v>
      </c>
      <c r="BK121" s="214">
        <f>BK122+BK126+BK130</f>
        <v>0</v>
      </c>
    </row>
    <row r="122" s="12" customFormat="1" ht="22.8" customHeight="1">
      <c r="A122" s="12"/>
      <c r="B122" s="201"/>
      <c r="C122" s="202"/>
      <c r="D122" s="203" t="s">
        <v>72</v>
      </c>
      <c r="E122" s="215" t="s">
        <v>316</v>
      </c>
      <c r="F122" s="215" t="s">
        <v>317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SUM(P123:P125)</f>
        <v>0</v>
      </c>
      <c r="Q122" s="209"/>
      <c r="R122" s="210">
        <f>SUM(R123:R125)</f>
        <v>0</v>
      </c>
      <c r="S122" s="209"/>
      <c r="T122" s="211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142</v>
      </c>
      <c r="AT122" s="213" t="s">
        <v>72</v>
      </c>
      <c r="AU122" s="213" t="s">
        <v>81</v>
      </c>
      <c r="AY122" s="212" t="s">
        <v>117</v>
      </c>
      <c r="BK122" s="214">
        <f>SUM(BK123:BK125)</f>
        <v>0</v>
      </c>
    </row>
    <row r="123" s="2" customFormat="1" ht="16.5" customHeight="1">
      <c r="A123" s="37"/>
      <c r="B123" s="38"/>
      <c r="C123" s="217" t="s">
        <v>81</v>
      </c>
      <c r="D123" s="217" t="s">
        <v>119</v>
      </c>
      <c r="E123" s="218" t="s">
        <v>318</v>
      </c>
      <c r="F123" s="219" t="s">
        <v>319</v>
      </c>
      <c r="G123" s="220" t="s">
        <v>234</v>
      </c>
      <c r="H123" s="221">
        <v>1</v>
      </c>
      <c r="I123" s="222"/>
      <c r="J123" s="223">
        <f>ROUND(I123*H123,2)</f>
        <v>0</v>
      </c>
      <c r="K123" s="219" t="s">
        <v>123</v>
      </c>
      <c r="L123" s="43"/>
      <c r="M123" s="224" t="s">
        <v>1</v>
      </c>
      <c r="N123" s="225" t="s">
        <v>38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320</v>
      </c>
      <c r="AT123" s="228" t="s">
        <v>119</v>
      </c>
      <c r="AU123" s="228" t="s">
        <v>83</v>
      </c>
      <c r="AY123" s="16" t="s">
        <v>117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81</v>
      </c>
      <c r="BK123" s="229">
        <f>ROUND(I123*H123,2)</f>
        <v>0</v>
      </c>
      <c r="BL123" s="16" t="s">
        <v>320</v>
      </c>
      <c r="BM123" s="228" t="s">
        <v>321</v>
      </c>
    </row>
    <row r="124" s="2" customFormat="1" ht="16.5" customHeight="1">
      <c r="A124" s="37"/>
      <c r="B124" s="38"/>
      <c r="C124" s="217" t="s">
        <v>83</v>
      </c>
      <c r="D124" s="217" t="s">
        <v>119</v>
      </c>
      <c r="E124" s="218" t="s">
        <v>322</v>
      </c>
      <c r="F124" s="219" t="s">
        <v>323</v>
      </c>
      <c r="G124" s="220" t="s">
        <v>234</v>
      </c>
      <c r="H124" s="221">
        <v>1</v>
      </c>
      <c r="I124" s="222"/>
      <c r="J124" s="223">
        <f>ROUND(I124*H124,2)</f>
        <v>0</v>
      </c>
      <c r="K124" s="219" t="s">
        <v>123</v>
      </c>
      <c r="L124" s="43"/>
      <c r="M124" s="224" t="s">
        <v>1</v>
      </c>
      <c r="N124" s="225" t="s">
        <v>38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320</v>
      </c>
      <c r="AT124" s="228" t="s">
        <v>119</v>
      </c>
      <c r="AU124" s="228" t="s">
        <v>83</v>
      </c>
      <c r="AY124" s="16" t="s">
        <v>117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81</v>
      </c>
      <c r="BK124" s="229">
        <f>ROUND(I124*H124,2)</f>
        <v>0</v>
      </c>
      <c r="BL124" s="16" t="s">
        <v>320</v>
      </c>
      <c r="BM124" s="228" t="s">
        <v>324</v>
      </c>
    </row>
    <row r="125" s="2" customFormat="1" ht="16.5" customHeight="1">
      <c r="A125" s="37"/>
      <c r="B125" s="38"/>
      <c r="C125" s="217" t="s">
        <v>132</v>
      </c>
      <c r="D125" s="217" t="s">
        <v>119</v>
      </c>
      <c r="E125" s="218" t="s">
        <v>325</v>
      </c>
      <c r="F125" s="219" t="s">
        <v>326</v>
      </c>
      <c r="G125" s="220" t="s">
        <v>234</v>
      </c>
      <c r="H125" s="221">
        <v>1</v>
      </c>
      <c r="I125" s="222"/>
      <c r="J125" s="223">
        <f>ROUND(I125*H125,2)</f>
        <v>0</v>
      </c>
      <c r="K125" s="219" t="s">
        <v>123</v>
      </c>
      <c r="L125" s="43"/>
      <c r="M125" s="224" t="s">
        <v>1</v>
      </c>
      <c r="N125" s="225" t="s">
        <v>38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320</v>
      </c>
      <c r="AT125" s="228" t="s">
        <v>119</v>
      </c>
      <c r="AU125" s="228" t="s">
        <v>83</v>
      </c>
      <c r="AY125" s="16" t="s">
        <v>117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81</v>
      </c>
      <c r="BK125" s="229">
        <f>ROUND(I125*H125,2)</f>
        <v>0</v>
      </c>
      <c r="BL125" s="16" t="s">
        <v>320</v>
      </c>
      <c r="BM125" s="228" t="s">
        <v>327</v>
      </c>
    </row>
    <row r="126" s="12" customFormat="1" ht="22.8" customHeight="1">
      <c r="A126" s="12"/>
      <c r="B126" s="201"/>
      <c r="C126" s="202"/>
      <c r="D126" s="203" t="s">
        <v>72</v>
      </c>
      <c r="E126" s="215" t="s">
        <v>328</v>
      </c>
      <c r="F126" s="215" t="s">
        <v>329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SUM(P127:P129)</f>
        <v>0</v>
      </c>
      <c r="Q126" s="209"/>
      <c r="R126" s="210">
        <f>SUM(R127:R129)</f>
        <v>0</v>
      </c>
      <c r="S126" s="209"/>
      <c r="T126" s="211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142</v>
      </c>
      <c r="AT126" s="213" t="s">
        <v>72</v>
      </c>
      <c r="AU126" s="213" t="s">
        <v>81</v>
      </c>
      <c r="AY126" s="212" t="s">
        <v>117</v>
      </c>
      <c r="BK126" s="214">
        <f>SUM(BK127:BK129)</f>
        <v>0</v>
      </c>
    </row>
    <row r="127" s="2" customFormat="1" ht="16.5" customHeight="1">
      <c r="A127" s="37"/>
      <c r="B127" s="38"/>
      <c r="C127" s="217" t="s">
        <v>124</v>
      </c>
      <c r="D127" s="217" t="s">
        <v>119</v>
      </c>
      <c r="E127" s="218" t="s">
        <v>330</v>
      </c>
      <c r="F127" s="219" t="s">
        <v>329</v>
      </c>
      <c r="G127" s="220" t="s">
        <v>234</v>
      </c>
      <c r="H127" s="221">
        <v>1</v>
      </c>
      <c r="I127" s="222"/>
      <c r="J127" s="223">
        <f>ROUND(I127*H127,2)</f>
        <v>0</v>
      </c>
      <c r="K127" s="219" t="s">
        <v>123</v>
      </c>
      <c r="L127" s="43"/>
      <c r="M127" s="224" t="s">
        <v>1</v>
      </c>
      <c r="N127" s="225" t="s">
        <v>38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320</v>
      </c>
      <c r="AT127" s="228" t="s">
        <v>119</v>
      </c>
      <c r="AU127" s="228" t="s">
        <v>83</v>
      </c>
      <c r="AY127" s="16" t="s">
        <v>117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81</v>
      </c>
      <c r="BK127" s="229">
        <f>ROUND(I127*H127,2)</f>
        <v>0</v>
      </c>
      <c r="BL127" s="16" t="s">
        <v>320</v>
      </c>
      <c r="BM127" s="228" t="s">
        <v>331</v>
      </c>
    </row>
    <row r="128" s="2" customFormat="1" ht="16.5" customHeight="1">
      <c r="A128" s="37"/>
      <c r="B128" s="38"/>
      <c r="C128" s="217" t="s">
        <v>142</v>
      </c>
      <c r="D128" s="217" t="s">
        <v>119</v>
      </c>
      <c r="E128" s="218" t="s">
        <v>332</v>
      </c>
      <c r="F128" s="219" t="s">
        <v>333</v>
      </c>
      <c r="G128" s="220" t="s">
        <v>234</v>
      </c>
      <c r="H128" s="221">
        <v>1</v>
      </c>
      <c r="I128" s="222"/>
      <c r="J128" s="223">
        <f>ROUND(I128*H128,2)</f>
        <v>0</v>
      </c>
      <c r="K128" s="219" t="s">
        <v>123</v>
      </c>
      <c r="L128" s="43"/>
      <c r="M128" s="224" t="s">
        <v>1</v>
      </c>
      <c r="N128" s="225" t="s">
        <v>38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320</v>
      </c>
      <c r="AT128" s="228" t="s">
        <v>119</v>
      </c>
      <c r="AU128" s="228" t="s">
        <v>83</v>
      </c>
      <c r="AY128" s="16" t="s">
        <v>117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81</v>
      </c>
      <c r="BK128" s="229">
        <f>ROUND(I128*H128,2)</f>
        <v>0</v>
      </c>
      <c r="BL128" s="16" t="s">
        <v>320</v>
      </c>
      <c r="BM128" s="228" t="s">
        <v>334</v>
      </c>
    </row>
    <row r="129" s="2" customFormat="1" ht="16.5" customHeight="1">
      <c r="A129" s="37"/>
      <c r="B129" s="38"/>
      <c r="C129" s="217" t="s">
        <v>146</v>
      </c>
      <c r="D129" s="217" t="s">
        <v>119</v>
      </c>
      <c r="E129" s="218" t="s">
        <v>335</v>
      </c>
      <c r="F129" s="219" t="s">
        <v>336</v>
      </c>
      <c r="G129" s="220" t="s">
        <v>234</v>
      </c>
      <c r="H129" s="221">
        <v>1</v>
      </c>
      <c r="I129" s="222"/>
      <c r="J129" s="223">
        <f>ROUND(I129*H129,2)</f>
        <v>0</v>
      </c>
      <c r="K129" s="219" t="s">
        <v>123</v>
      </c>
      <c r="L129" s="43"/>
      <c r="M129" s="224" t="s">
        <v>1</v>
      </c>
      <c r="N129" s="225" t="s">
        <v>38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320</v>
      </c>
      <c r="AT129" s="228" t="s">
        <v>119</v>
      </c>
      <c r="AU129" s="228" t="s">
        <v>83</v>
      </c>
      <c r="AY129" s="16" t="s">
        <v>117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81</v>
      </c>
      <c r="BK129" s="229">
        <f>ROUND(I129*H129,2)</f>
        <v>0</v>
      </c>
      <c r="BL129" s="16" t="s">
        <v>320</v>
      </c>
      <c r="BM129" s="228" t="s">
        <v>337</v>
      </c>
    </row>
    <row r="130" s="12" customFormat="1" ht="22.8" customHeight="1">
      <c r="A130" s="12"/>
      <c r="B130" s="201"/>
      <c r="C130" s="202"/>
      <c r="D130" s="203" t="s">
        <v>72</v>
      </c>
      <c r="E130" s="215" t="s">
        <v>338</v>
      </c>
      <c r="F130" s="215" t="s">
        <v>339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SUM(P131:P132)</f>
        <v>0</v>
      </c>
      <c r="Q130" s="209"/>
      <c r="R130" s="210">
        <f>SUM(R131:R132)</f>
        <v>0</v>
      </c>
      <c r="S130" s="209"/>
      <c r="T130" s="21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142</v>
      </c>
      <c r="AT130" s="213" t="s">
        <v>72</v>
      </c>
      <c r="AU130" s="213" t="s">
        <v>81</v>
      </c>
      <c r="AY130" s="212" t="s">
        <v>117</v>
      </c>
      <c r="BK130" s="214">
        <f>SUM(BK131:BK132)</f>
        <v>0</v>
      </c>
    </row>
    <row r="131" s="2" customFormat="1" ht="16.5" customHeight="1">
      <c r="A131" s="37"/>
      <c r="B131" s="38"/>
      <c r="C131" s="217" t="s">
        <v>152</v>
      </c>
      <c r="D131" s="217" t="s">
        <v>119</v>
      </c>
      <c r="E131" s="218" t="s">
        <v>340</v>
      </c>
      <c r="F131" s="219" t="s">
        <v>341</v>
      </c>
      <c r="G131" s="220" t="s">
        <v>234</v>
      </c>
      <c r="H131" s="221">
        <v>1</v>
      </c>
      <c r="I131" s="222"/>
      <c r="J131" s="223">
        <f>ROUND(I131*H131,2)</f>
        <v>0</v>
      </c>
      <c r="K131" s="219" t="s">
        <v>123</v>
      </c>
      <c r="L131" s="43"/>
      <c r="M131" s="224" t="s">
        <v>1</v>
      </c>
      <c r="N131" s="225" t="s">
        <v>38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320</v>
      </c>
      <c r="AT131" s="228" t="s">
        <v>119</v>
      </c>
      <c r="AU131" s="228" t="s">
        <v>83</v>
      </c>
      <c r="AY131" s="16" t="s">
        <v>117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81</v>
      </c>
      <c r="BK131" s="229">
        <f>ROUND(I131*H131,2)</f>
        <v>0</v>
      </c>
      <c r="BL131" s="16" t="s">
        <v>320</v>
      </c>
      <c r="BM131" s="228" t="s">
        <v>342</v>
      </c>
    </row>
    <row r="132" s="2" customFormat="1" ht="16.5" customHeight="1">
      <c r="A132" s="37"/>
      <c r="B132" s="38"/>
      <c r="C132" s="217" t="s">
        <v>157</v>
      </c>
      <c r="D132" s="217" t="s">
        <v>119</v>
      </c>
      <c r="E132" s="218" t="s">
        <v>343</v>
      </c>
      <c r="F132" s="219" t="s">
        <v>344</v>
      </c>
      <c r="G132" s="220" t="s">
        <v>234</v>
      </c>
      <c r="H132" s="221">
        <v>1</v>
      </c>
      <c r="I132" s="222"/>
      <c r="J132" s="223">
        <f>ROUND(I132*H132,2)</f>
        <v>0</v>
      </c>
      <c r="K132" s="219" t="s">
        <v>123</v>
      </c>
      <c r="L132" s="43"/>
      <c r="M132" s="266" t="s">
        <v>1</v>
      </c>
      <c r="N132" s="267" t="s">
        <v>38</v>
      </c>
      <c r="O132" s="268"/>
      <c r="P132" s="269">
        <f>O132*H132</f>
        <v>0</v>
      </c>
      <c r="Q132" s="269">
        <v>0</v>
      </c>
      <c r="R132" s="269">
        <f>Q132*H132</f>
        <v>0</v>
      </c>
      <c r="S132" s="269">
        <v>0</v>
      </c>
      <c r="T132" s="27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320</v>
      </c>
      <c r="AT132" s="228" t="s">
        <v>119</v>
      </c>
      <c r="AU132" s="228" t="s">
        <v>83</v>
      </c>
      <c r="AY132" s="16" t="s">
        <v>117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81</v>
      </c>
      <c r="BK132" s="229">
        <f>ROUND(I132*H132,2)</f>
        <v>0</v>
      </c>
      <c r="BL132" s="16" t="s">
        <v>320</v>
      </c>
      <c r="BM132" s="228" t="s">
        <v>345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WoYhkkzEWCf4T9du1qSpehFWhzWwLx/B5C1moUQM8cgVS4IPW7yOIaLENhw5Frl9dXfPXFQLEpLnh2XvF2ehCQ==" hashValue="UJlslnqp35NAupT6NwPHQe1oKYjokVJbAVRcZt+aGVEntuENa5LkLRU0Ki/cuPBIBI+NfKSbxZyxzZPFrKipPA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Panekac J</dc:creator>
  <cp:lastModifiedBy>Panekac J</cp:lastModifiedBy>
  <dcterms:created xsi:type="dcterms:W3CDTF">2024-08-05T08:46:22Z</dcterms:created>
  <dcterms:modified xsi:type="dcterms:W3CDTF">2024-08-05T08:46:25Z</dcterms:modified>
</cp:coreProperties>
</file>