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ocuments\1-Fuks Jiří\1-stavby\2024-stavby\2--ZS_BESIP 2024\100-konkrétní zakázky-ZS-2024-BESIP\11 - 189-003, Klenčí-DO\3 - příprava - 189-003, Klenčí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32" i="1" l="1"/>
  <c r="F33" i="1" l="1"/>
  <c r="F27" i="1"/>
  <c r="F20" i="1"/>
  <c r="F21" i="1" l="1"/>
  <c r="F36" i="1" l="1"/>
  <c r="F19" i="1"/>
  <c r="F16" i="1" l="1"/>
  <c r="F6" i="1"/>
  <c r="F34" i="1" l="1"/>
  <c r="F38" i="1" l="1"/>
  <c r="F37" i="1"/>
  <c r="F30" i="1"/>
  <c r="F15" i="1"/>
  <c r="F17" i="1"/>
  <c r="F18" i="1"/>
  <c r="F23" i="1"/>
  <c r="F14" i="1"/>
  <c r="F7" i="1" l="1"/>
  <c r="F8" i="1"/>
  <c r="F9" i="1"/>
  <c r="F10" i="1"/>
  <c r="F11" i="1"/>
  <c r="F12" i="1"/>
  <c r="F13" i="1"/>
  <c r="F35" i="1"/>
  <c r="F24" i="1"/>
  <c r="F25" i="1"/>
  <c r="F22" i="1"/>
  <c r="F28" i="1"/>
  <c r="F29" i="1"/>
  <c r="F26" i="1"/>
  <c r="F31" i="1"/>
  <c r="F40" i="1"/>
  <c r="F5" i="1"/>
  <c r="F41" i="1" l="1"/>
  <c r="F42" i="1" s="1"/>
  <c r="F43" i="1" s="1"/>
</calcChain>
</file>

<file path=xl/sharedStrings.xml><?xml version="1.0" encoding="utf-8"?>
<sst xmlns="http://schemas.openxmlformats.org/spreadsheetml/2006/main" count="119" uniqueCount="88">
  <si>
    <t>Popis</t>
  </si>
  <si>
    <t>1.</t>
  </si>
  <si>
    <t>Poř.č.</t>
  </si>
  <si>
    <t>Množ.</t>
  </si>
  <si>
    <t>2.</t>
  </si>
  <si>
    <t>3.</t>
  </si>
  <si>
    <t>4.</t>
  </si>
  <si>
    <t>5.</t>
  </si>
  <si>
    <t>6.</t>
  </si>
  <si>
    <t>bm</t>
  </si>
  <si>
    <t>m2</t>
  </si>
  <si>
    <t>m3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</si>
  <si>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</si>
  <si>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</si>
  <si>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</si>
  <si>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</si>
  <si>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</si>
  <si>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</si>
  <si>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</si>
  <si>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</si>
  <si>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</si>
  <si>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</si>
  <si>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kpl</t>
  </si>
  <si>
    <t>t</t>
  </si>
  <si>
    <t>17.</t>
  </si>
  <si>
    <t>18.</t>
  </si>
  <si>
    <t>28.</t>
  </si>
  <si>
    <t>Soupis prací</t>
  </si>
  <si>
    <t>Jednotka</t>
  </si>
  <si>
    <t>Jedn.
cena
bez DPH</t>
  </si>
  <si>
    <t>Cena CELKEM bez DPH:</t>
  </si>
  <si>
    <t>DPH 21%:</t>
  </si>
  <si>
    <t>CENA CELKEM vč. DPH:</t>
  </si>
  <si>
    <t>Cena celkem
bez DPH</t>
  </si>
  <si>
    <t>Spřahující výztuž B500B pr. 12mm, vč. vlepení
……. 2* 30ks á 0,85m á 0,89kg/m</t>
  </si>
  <si>
    <t>Kabelová chránička DN75
 - např. Kopoflex
 - vč. zatahovacího ocel. lanka
 - vč. zavíčkování konců (4x)
 - vč. fixace chráničky k výztuži
 - L strana………. 16m
 - P strana………. 19m</t>
  </si>
  <si>
    <t>Mechanické odsekání degradovaného a nesoudržného betonu
 - odhad 5% plochy …….. 19,7*0,05</t>
  </si>
  <si>
    <t>Dilatační spáry říms
 - provedení dle VL4
 - nové římsy……. 4*(0,1+0,3+0,9+0,25)
 - původní P římsa….. 2*(0,23+0,3)</t>
  </si>
  <si>
    <t>Náklady na DIO, vč. projednání s dotčenými orgány
 - projekt DIO, montáž/demontáž/pronájem DZ
 - realizace za provozu po polovinách mostu</t>
  </si>
  <si>
    <t>Svodidlo ocelové zábradelní, se svislou výplní, úroveň zadržení H2
 - PKO žárový zinek
 - délka obou říms 9,1m</t>
  </si>
  <si>
    <t>Nátěry betonových kcí typ S4 (OS-C)
 - 100% sanovaných ploch……..19,7 m2
 - obrubníková část říms - viz. VL-4…..2*9,1*(0,15+0,15)=5,5 m2</t>
  </si>
  <si>
    <t>kg</t>
  </si>
  <si>
    <t>Demontáž jednostranného silničního svodidla
 - svodidlo typu NH4
 - vč. odvozu na skládku
 - L strana…..62m
 - P strana…..42m</t>
  </si>
  <si>
    <t>Vrty do železobetonu pr. 14mm
 - vrty pro spřah. výztuž pr. 12mm …. 2*2*30ks á 0,15m = 18m</t>
  </si>
  <si>
    <t>Bobtnající těsnící profil do spár
 - včetně aplikace lepícího tmelu, ochr. mřížky
……….2*9,1</t>
  </si>
  <si>
    <t>Těsnění dilatačních spár asfaltovými pásy
 - překrytí dil. spár stáv. římsy na levé straně pomocí NAIP s vyšší průtažností
 - překrýt pásem š. 0,4m, natavit/nalepit pouze v pásu š. 0,1m po obou stranách</t>
  </si>
  <si>
    <t>Svodidlo ocelové silniční jednostranné, úroveň zadržení H1
 - všechny beraněné sloupky budou v prodlouženém provedení
 - L strana……50,0 m
 - P strana…..30,0 m</t>
  </si>
  <si>
    <t>Výkop zeminy 
 - vč. odvozu na skládku a skládkovného
 - odtěžení zeminy pro zhotovení zpevnění svahů
…….. 41m2 * tl. 0,25m</t>
  </si>
  <si>
    <t>Silniční bet. obrubník 1000x150x250
 - vč. bet. lože
 - přechody říms</t>
  </si>
  <si>
    <t>Silniční bet. obrubník přechodový 1000x150x150-250
 - vč. bet. lože
 - přechody říms</t>
  </si>
  <si>
    <t>Přespárování kamenného zdiva do hl. 100mm
 - vč. odstranění nesoudržné spárovací malty
 - boky opěr v místě zatékání dilatačními spárami
………..4*2,5 m2</t>
  </si>
  <si>
    <t>Řezání živičného krytu do hl. 50mm
 - podélné řezy před odbouráním okrajů stáv. asfaltových vrstev
 - L strana ……… 3*19m
 - P strana ………. 2*19m</t>
  </si>
  <si>
    <t>Dlažba z lomového kamene do betonového lože
 - vč. betonového lože a spárování
 - zpevnění svahů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</si>
  <si>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</si>
  <si>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</si>
  <si>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</si>
  <si>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</si>
  <si>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</si>
  <si>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</si>
  <si>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</si>
  <si>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</si>
  <si>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</si>
  <si>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29.</t>
  </si>
  <si>
    <t>30.</t>
  </si>
  <si>
    <t>31.</t>
  </si>
  <si>
    <t>32.</t>
  </si>
  <si>
    <t>33.</t>
  </si>
  <si>
    <t>Odvodňovací skluz
 - kameninová roura DN300 dl. 2,5 m osazená do bet. lože</t>
  </si>
  <si>
    <t>Záhonový bet. obrubník 1000x50x200
 - vč. bet. lože
 - obruba okolo kam. dlažby</t>
  </si>
  <si>
    <t>Ruční odbourání asf. vrstev tl. do 50mm
 - vč. odvozu na skládku a skládkovného
 - L strana …………2*0,15*19*0,05+0,15*9*0,05 = 0,35 m2
 - P strana ………..2*0,25*19*0,05 = 0,48 m2</t>
  </si>
  <si>
    <t>34.</t>
  </si>
  <si>
    <t>Vyčištění svahů od nánosů inertního materiálu 
 - vč. odvozu na skládku a skládkovného
 - P strana mostu</t>
  </si>
  <si>
    <t>Ostatní VRN (zařízení staveniště, vytýčení ing. sítí, geodet. práce, kompletační a koordinační činnost, ….)</t>
  </si>
  <si>
    <t>Zpevnění krajnic asfaltovým reciklátem tl. 100mm
 - L strana……50,0*0,5 = 25 m2
 - P strana…..30,0*0,5 = 15 m2</t>
  </si>
  <si>
    <t>Reprofilace podhledů, svislých ploch sanační maltou jednovrst. tl. 10mm
 - vč. spojovacího můstku
 - odhad 70% plochy …….. 19,7*0,7</t>
  </si>
  <si>
    <t>Reprofilace podhledů, svislých ploch sanační maltou jednovrst. tl. 20mm
 - vč. spojovacího můstku
 - odhad 20% plochy …….. 19,7*0,2</t>
  </si>
  <si>
    <t>Reprofilace podhledů, svislých ploch sanační maltou dvouvrst. tl. 50mm
 - vč. spojovacího můstku
 - odhad 10% plochy …….. 19,7*0,1</t>
  </si>
  <si>
    <t>Sejmutí ornice tl. vrstvy do 200mm
 - nezpevněné krajnice 
 - vč. odvozu na skládku a skládkovného
 - L strana …..62*0,5 = 31 m2
 - P strana …..33*0,5 = 16,5 m2</t>
  </si>
  <si>
    <t>Bourání konstrukcí z prostého betonu
 - odřezání zábr. sloupků
 - vč. odvozu na skládku a skládkovného
…..0,2*0,2*(2*1,1+4*0,5)</t>
  </si>
  <si>
    <t>Těsnění spár asf. modif. zálivkou
 - včetně prořezu
  - L strana………19+(2+9,1+3) = 33,1 m
  - P strana………19+(2+9,1+2) = 32,1 m</t>
  </si>
  <si>
    <t>Asfaltový beton ACO 11 tl. 50mm
 - včetně spoj. postžiku
 - L strana……….. 7,6+5,7+4,2 = 17,5 m2
 - P strana……….. 7,0+5,1 = 12,1 m2</t>
  </si>
  <si>
    <t>Provozní vlivy - práce po polovinách</t>
  </si>
  <si>
    <t>36.</t>
  </si>
  <si>
    <t>Římsy z železobetonu C 30/37-XF4,XD3
 - vč. zřízení a odstranění bednění
 - vč. ochr. nátěru obrubníkové části typu S4 dle TKP 31
 - obecné zásady provedení říms dle vzor. listů VL4
 - L římsa……. 2,2m3
 - P římsa……. 2,2m3</t>
  </si>
  <si>
    <t>Demontáž drobných zámečnických konstrukcí
 - odřezání zábradelních madel z trubek profil TR 48mm
 - vč. odvozu na skládku
…..5*2,8+3*2,7=22,1m x 3,33 kg/m</t>
  </si>
  <si>
    <t>Výztuž říms B500B
 - obecné zásady provedení dle VL-4
….. 4,4 * 0,135t/m3 = 0,590t</t>
  </si>
  <si>
    <r>
      <t xml:space="preserve">Otryskání povrchu VVP do 600 bar
 - očištění betonu od nesoudržných vrstev, biologického napadení 
 - vnější bok L římsy ……..............  9,1*(0,3+0,13) = 3,9 m2
 - vnější bok P římsy …..9,1*(0,13+0,3+0,23+0,6) = 11,5 m2
 - boky NK ………………....................… 2* 3,3*0,35 = 2,3 m2
</t>
    </r>
    <r>
      <rPr>
        <u/>
        <sz val="11"/>
        <color theme="1"/>
        <rFont val="Calibri"/>
        <family val="2"/>
        <charset val="238"/>
        <scheme val="minor"/>
      </rPr>
      <t xml:space="preserve"> - část říms opěr. zdí na L straně.......................... 2,0 m2         </t>
    </r>
    <r>
      <rPr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19,7m2
 - horní povrch říms …… 2* 9,1*0,8 = 14,6 m2
.........19,7+14,6 = 34,3 m2</t>
    </r>
  </si>
  <si>
    <t>Oprava mostu ev.č. 189-003, Klenčí pod Čerchovem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</si>
</sst>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0"/>
    <numFmt numFmtId="165" formatCode="_-* #,##0.00\ [$Kč-405]_-;\-* #,##0.00\ [$Kč-405]_-;_-* &quot;-&quot;??\ [$Kč-405]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8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2" borderId="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0" fillId="2" borderId="9" xfId="0" applyFill="1" applyBorder="1" applyAlignment="1">
      <alignment vertical="center"/>
    </xf>
    <xf numFmtId="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wrapText="1"/>
    </xf>
    <xf numFmtId="4" fontId="0" fillId="0" borderId="3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0" fillId="0" borderId="3" xfId="0" applyNumberFormat="1" applyBorder="1" applyAlignment="1">
      <alignment horizontal="center" vertical="center"/>
    </xf>
    <xf numFmtId="165" fontId="6" fillId="4" borderId="3" xfId="0" applyNumberFormat="1" applyFont="1" applyFill="1" applyBorder="1" applyAlignment="1">
      <alignment horizontal="center" vertical="center"/>
    </xf>
    <xf numFmtId="165" fontId="0" fillId="0" borderId="3" xfId="1" applyNumberFormat="1" applyFont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zoomScaleNormal="100" workbookViewId="0">
      <pane ySplit="4" topLeftCell="A5" activePane="bottomLeft" state="frozen"/>
      <selection pane="bottomLeft" activeCell="H5" sqref="H5"/>
    </sheetView>
  </sheetViews>
  <sheetFormatPr defaultRowHeight="15" x14ac:dyDescent="0.25"/>
  <cols>
    <col min="1" max="1" width="6" style="18" customWidth="1"/>
    <col min="2" max="2" width="74.5703125" customWidth="1"/>
    <col min="3" max="3" width="10.42578125" customWidth="1"/>
    <col min="4" max="4" width="8.28515625" bestFit="1" customWidth="1"/>
    <col min="5" max="5" width="12.5703125" bestFit="1" customWidth="1"/>
    <col min="6" max="6" width="18" customWidth="1"/>
  </cols>
  <sheetData>
    <row r="1" spans="1:6" x14ac:dyDescent="0.25">
      <c r="A1" s="16"/>
      <c r="B1" s="7"/>
      <c r="C1" s="7"/>
      <c r="D1" s="7"/>
      <c r="E1" s="7"/>
      <c r="F1" s="8"/>
    </row>
    <row r="2" spans="1:6" ht="22.5" customHeight="1" x14ac:dyDescent="0.25">
      <c r="A2" s="9" t="s">
        <v>87</v>
      </c>
      <c r="B2" s="6"/>
      <c r="C2" s="6"/>
      <c r="D2" s="6"/>
      <c r="E2" s="6"/>
      <c r="F2" s="2"/>
    </row>
    <row r="3" spans="1:6" ht="21.75" customHeight="1" x14ac:dyDescent="0.25">
      <c r="A3" s="10" t="s">
        <v>27</v>
      </c>
      <c r="B3" s="1"/>
      <c r="C3" s="1"/>
      <c r="D3" s="1"/>
      <c r="E3" s="1"/>
      <c r="F3" s="11"/>
    </row>
    <row r="4" spans="1:6" ht="38.25" x14ac:dyDescent="0.25">
      <c r="A4" s="3" t="s">
        <v>2</v>
      </c>
      <c r="B4" s="3" t="s">
        <v>0</v>
      </c>
      <c r="C4" s="3" t="s">
        <v>3</v>
      </c>
      <c r="D4" s="3" t="s">
        <v>28</v>
      </c>
      <c r="E4" s="3" t="s">
        <v>29</v>
      </c>
      <c r="F4" s="3" t="s">
        <v>33</v>
      </c>
    </row>
    <row r="5" spans="1:6" ht="60" x14ac:dyDescent="0.25">
      <c r="A5" s="17" t="s">
        <v>1</v>
      </c>
      <c r="B5" s="5" t="s">
        <v>84</v>
      </c>
      <c r="C5" s="12">
        <v>74</v>
      </c>
      <c r="D5" s="4" t="s">
        <v>41</v>
      </c>
      <c r="E5" s="24">
        <v>0</v>
      </c>
      <c r="F5" s="22">
        <f>C5*E5</f>
        <v>0</v>
      </c>
    </row>
    <row r="6" spans="1:6" ht="60" x14ac:dyDescent="0.25">
      <c r="A6" s="17" t="s">
        <v>4</v>
      </c>
      <c r="B6" s="5" t="s">
        <v>78</v>
      </c>
      <c r="C6" s="12">
        <v>0.17</v>
      </c>
      <c r="D6" s="4" t="s">
        <v>11</v>
      </c>
      <c r="E6" s="24">
        <v>0</v>
      </c>
      <c r="F6" s="22">
        <f>C6*E6</f>
        <v>0</v>
      </c>
    </row>
    <row r="7" spans="1:6" ht="30" x14ac:dyDescent="0.25">
      <c r="A7" s="17" t="s">
        <v>5</v>
      </c>
      <c r="B7" s="5" t="s">
        <v>43</v>
      </c>
      <c r="C7" s="12">
        <v>18</v>
      </c>
      <c r="D7" s="4" t="s">
        <v>9</v>
      </c>
      <c r="E7" s="24">
        <v>0</v>
      </c>
      <c r="F7" s="22">
        <f t="shared" ref="F7:F40" si="0">C7*E7</f>
        <v>0</v>
      </c>
    </row>
    <row r="8" spans="1:6" ht="45" x14ac:dyDescent="0.25">
      <c r="A8" s="17" t="s">
        <v>6</v>
      </c>
      <c r="B8" s="5" t="s">
        <v>44</v>
      </c>
      <c r="C8" s="12">
        <v>18.2</v>
      </c>
      <c r="D8" s="4" t="s">
        <v>9</v>
      </c>
      <c r="E8" s="24">
        <v>0</v>
      </c>
      <c r="F8" s="22">
        <f t="shared" si="0"/>
        <v>0</v>
      </c>
    </row>
    <row r="9" spans="1:6" ht="30" x14ac:dyDescent="0.25">
      <c r="A9" s="17" t="s">
        <v>7</v>
      </c>
      <c r="B9" s="5" t="s">
        <v>34</v>
      </c>
      <c r="C9" s="4">
        <v>4.4999999999999998E-2</v>
      </c>
      <c r="D9" s="4" t="s">
        <v>23</v>
      </c>
      <c r="E9" s="24">
        <v>0</v>
      </c>
      <c r="F9" s="22">
        <f t="shared" si="0"/>
        <v>0</v>
      </c>
    </row>
    <row r="10" spans="1:6" ht="90" x14ac:dyDescent="0.25">
      <c r="A10" s="17" t="s">
        <v>8</v>
      </c>
      <c r="B10" s="5" t="s">
        <v>83</v>
      </c>
      <c r="C10" s="12">
        <v>4.4000000000000004</v>
      </c>
      <c r="D10" s="4" t="s">
        <v>11</v>
      </c>
      <c r="E10" s="24">
        <v>0</v>
      </c>
      <c r="F10" s="22">
        <f t="shared" si="0"/>
        <v>0</v>
      </c>
    </row>
    <row r="11" spans="1:6" ht="45" x14ac:dyDescent="0.25">
      <c r="A11" s="17" t="s">
        <v>12</v>
      </c>
      <c r="B11" s="5" t="s">
        <v>85</v>
      </c>
      <c r="C11" s="4">
        <v>0.59</v>
      </c>
      <c r="D11" s="4" t="s">
        <v>23</v>
      </c>
      <c r="E11" s="24">
        <v>0</v>
      </c>
      <c r="F11" s="22">
        <f t="shared" si="0"/>
        <v>0</v>
      </c>
    </row>
    <row r="12" spans="1:6" ht="60" x14ac:dyDescent="0.25">
      <c r="A12" s="17" t="s">
        <v>13</v>
      </c>
      <c r="B12" s="13" t="s">
        <v>37</v>
      </c>
      <c r="C12" s="14">
        <v>7.3</v>
      </c>
      <c r="D12" s="15" t="s">
        <v>9</v>
      </c>
      <c r="E12" s="24">
        <v>0</v>
      </c>
      <c r="F12" s="22">
        <f t="shared" si="0"/>
        <v>0</v>
      </c>
    </row>
    <row r="13" spans="1:6" ht="105" x14ac:dyDescent="0.25">
      <c r="A13" s="17" t="s">
        <v>14</v>
      </c>
      <c r="B13" s="13" t="s">
        <v>35</v>
      </c>
      <c r="C13" s="14">
        <v>35</v>
      </c>
      <c r="D13" s="15" t="s">
        <v>9</v>
      </c>
      <c r="E13" s="24">
        <v>0</v>
      </c>
      <c r="F13" s="22">
        <f t="shared" si="0"/>
        <v>0</v>
      </c>
    </row>
    <row r="14" spans="1:6" ht="135" x14ac:dyDescent="0.25">
      <c r="A14" s="17" t="s">
        <v>15</v>
      </c>
      <c r="B14" s="5" t="s">
        <v>86</v>
      </c>
      <c r="C14" s="12">
        <v>34.299999999999997</v>
      </c>
      <c r="D14" s="4" t="s">
        <v>10</v>
      </c>
      <c r="E14" s="24">
        <v>0</v>
      </c>
      <c r="F14" s="22">
        <f t="shared" si="0"/>
        <v>0</v>
      </c>
    </row>
    <row r="15" spans="1:6" ht="30" x14ac:dyDescent="0.25">
      <c r="A15" s="17" t="s">
        <v>16</v>
      </c>
      <c r="B15" s="5" t="s">
        <v>36</v>
      </c>
      <c r="C15" s="12">
        <v>1</v>
      </c>
      <c r="D15" s="4" t="s">
        <v>10</v>
      </c>
      <c r="E15" s="24">
        <v>0</v>
      </c>
      <c r="F15" s="22">
        <f t="shared" ref="F15:F18" si="1">C15*E15</f>
        <v>0</v>
      </c>
    </row>
    <row r="16" spans="1:6" ht="45" x14ac:dyDescent="0.25">
      <c r="A16" s="17" t="s">
        <v>17</v>
      </c>
      <c r="B16" s="5" t="s">
        <v>74</v>
      </c>
      <c r="C16" s="12">
        <v>13.8</v>
      </c>
      <c r="D16" s="4" t="s">
        <v>10</v>
      </c>
      <c r="E16" s="24">
        <v>0</v>
      </c>
      <c r="F16" s="22">
        <f t="shared" ref="F16" si="2">C16*E16</f>
        <v>0</v>
      </c>
    </row>
    <row r="17" spans="1:6" ht="45" x14ac:dyDescent="0.25">
      <c r="A17" s="17" t="s">
        <v>18</v>
      </c>
      <c r="B17" s="5" t="s">
        <v>75</v>
      </c>
      <c r="C17" s="12">
        <v>3.9</v>
      </c>
      <c r="D17" s="4" t="s">
        <v>10</v>
      </c>
      <c r="E17" s="24">
        <v>0</v>
      </c>
      <c r="F17" s="22">
        <f t="shared" si="1"/>
        <v>0</v>
      </c>
    </row>
    <row r="18" spans="1:6" ht="45" x14ac:dyDescent="0.25">
      <c r="A18" s="17" t="s">
        <v>19</v>
      </c>
      <c r="B18" s="5" t="s">
        <v>76</v>
      </c>
      <c r="C18" s="12">
        <v>2</v>
      </c>
      <c r="D18" s="4" t="s">
        <v>10</v>
      </c>
      <c r="E18" s="24">
        <v>0</v>
      </c>
      <c r="F18" s="22">
        <f t="shared" si="1"/>
        <v>0</v>
      </c>
    </row>
    <row r="19" spans="1:6" ht="45" x14ac:dyDescent="0.25">
      <c r="A19" s="17" t="s">
        <v>20</v>
      </c>
      <c r="B19" s="5" t="s">
        <v>40</v>
      </c>
      <c r="C19" s="12">
        <v>25.2</v>
      </c>
      <c r="D19" s="4" t="s">
        <v>10</v>
      </c>
      <c r="E19" s="24">
        <v>0</v>
      </c>
      <c r="F19" s="22">
        <f t="shared" ref="F19" si="3">C19*E19</f>
        <v>0</v>
      </c>
    </row>
    <row r="20" spans="1:6" ht="45" x14ac:dyDescent="0.25">
      <c r="A20" s="17" t="s">
        <v>21</v>
      </c>
      <c r="B20" s="5" t="s">
        <v>45</v>
      </c>
      <c r="C20" s="12">
        <v>2</v>
      </c>
      <c r="D20" s="4" t="s">
        <v>9</v>
      </c>
      <c r="E20" s="24">
        <v>0</v>
      </c>
      <c r="F20" s="22">
        <f t="shared" ref="F20" si="4">C20*E20</f>
        <v>0</v>
      </c>
    </row>
    <row r="21" spans="1:6" ht="60" x14ac:dyDescent="0.25">
      <c r="A21" s="17" t="s">
        <v>24</v>
      </c>
      <c r="B21" s="5" t="s">
        <v>50</v>
      </c>
      <c r="C21" s="12">
        <v>10</v>
      </c>
      <c r="D21" s="4" t="s">
        <v>10</v>
      </c>
      <c r="E21" s="24">
        <v>0</v>
      </c>
      <c r="F21" s="22">
        <f t="shared" ref="F21" si="5">C21*E21</f>
        <v>0</v>
      </c>
    </row>
    <row r="22" spans="1:6" ht="75" x14ac:dyDescent="0.25">
      <c r="A22" s="17" t="s">
        <v>25</v>
      </c>
      <c r="B22" s="5" t="s">
        <v>77</v>
      </c>
      <c r="C22" s="12">
        <v>47.5</v>
      </c>
      <c r="D22" s="4" t="s">
        <v>10</v>
      </c>
      <c r="E22" s="24">
        <v>0</v>
      </c>
      <c r="F22" s="22">
        <f>C22*E22</f>
        <v>0</v>
      </c>
    </row>
    <row r="23" spans="1:6" ht="60" x14ac:dyDescent="0.25">
      <c r="A23" s="17" t="s">
        <v>53</v>
      </c>
      <c r="B23" s="19" t="s">
        <v>47</v>
      </c>
      <c r="C23" s="14">
        <v>10.25</v>
      </c>
      <c r="D23" s="15" t="s">
        <v>11</v>
      </c>
      <c r="E23" s="24">
        <v>0</v>
      </c>
      <c r="F23" s="22">
        <f>C23*E23</f>
        <v>0</v>
      </c>
    </row>
    <row r="24" spans="1:6" ht="60" x14ac:dyDescent="0.25">
      <c r="A24" s="17" t="s">
        <v>54</v>
      </c>
      <c r="B24" s="5" t="s">
        <v>51</v>
      </c>
      <c r="C24" s="12">
        <v>95</v>
      </c>
      <c r="D24" s="4" t="s">
        <v>9</v>
      </c>
      <c r="E24" s="24">
        <v>0</v>
      </c>
      <c r="F24" s="22">
        <f>C24*E24</f>
        <v>0</v>
      </c>
    </row>
    <row r="25" spans="1:6" ht="60" x14ac:dyDescent="0.25">
      <c r="A25" s="17" t="s">
        <v>55</v>
      </c>
      <c r="B25" s="5" t="s">
        <v>69</v>
      </c>
      <c r="C25" s="12">
        <v>0.83</v>
      </c>
      <c r="D25" s="4" t="s">
        <v>11</v>
      </c>
      <c r="E25" s="24">
        <v>0</v>
      </c>
      <c r="F25" s="22">
        <f t="shared" si="0"/>
        <v>0</v>
      </c>
    </row>
    <row r="26" spans="1:6" ht="45" x14ac:dyDescent="0.25">
      <c r="A26" s="17" t="s">
        <v>56</v>
      </c>
      <c r="B26" s="5" t="s">
        <v>52</v>
      </c>
      <c r="C26" s="12">
        <v>41</v>
      </c>
      <c r="D26" s="4" t="s">
        <v>10</v>
      </c>
      <c r="E26" s="24">
        <v>0</v>
      </c>
      <c r="F26" s="22">
        <f>C26*E26</f>
        <v>0</v>
      </c>
    </row>
    <row r="27" spans="1:6" ht="30" x14ac:dyDescent="0.25">
      <c r="A27" s="17" t="s">
        <v>57</v>
      </c>
      <c r="B27" s="5" t="s">
        <v>67</v>
      </c>
      <c r="C27" s="12">
        <v>1</v>
      </c>
      <c r="D27" s="4" t="s">
        <v>22</v>
      </c>
      <c r="E27" s="24">
        <v>0</v>
      </c>
      <c r="F27" s="22">
        <f>C27*E27</f>
        <v>0</v>
      </c>
    </row>
    <row r="28" spans="1:6" ht="45" x14ac:dyDescent="0.25">
      <c r="A28" s="17" t="s">
        <v>58</v>
      </c>
      <c r="B28" s="5" t="s">
        <v>48</v>
      </c>
      <c r="C28" s="12">
        <v>4</v>
      </c>
      <c r="D28" s="4" t="s">
        <v>9</v>
      </c>
      <c r="E28" s="24">
        <v>0</v>
      </c>
      <c r="F28" s="22">
        <f t="shared" si="0"/>
        <v>0</v>
      </c>
    </row>
    <row r="29" spans="1:6" ht="45" x14ac:dyDescent="0.25">
      <c r="A29" s="17" t="s">
        <v>59</v>
      </c>
      <c r="B29" s="5" t="s">
        <v>49</v>
      </c>
      <c r="C29" s="12">
        <v>4</v>
      </c>
      <c r="D29" s="4" t="s">
        <v>9</v>
      </c>
      <c r="E29" s="24">
        <v>0</v>
      </c>
      <c r="F29" s="22">
        <f t="shared" si="0"/>
        <v>0</v>
      </c>
    </row>
    <row r="30" spans="1:6" ht="45" x14ac:dyDescent="0.25">
      <c r="A30" s="17" t="s">
        <v>60</v>
      </c>
      <c r="B30" s="5" t="s">
        <v>68</v>
      </c>
      <c r="C30" s="12">
        <v>28</v>
      </c>
      <c r="D30" s="4" t="s">
        <v>9</v>
      </c>
      <c r="E30" s="24">
        <v>0</v>
      </c>
      <c r="F30" s="22">
        <f t="shared" si="0"/>
        <v>0</v>
      </c>
    </row>
    <row r="31" spans="1:6" ht="60" x14ac:dyDescent="0.25">
      <c r="A31" s="17" t="s">
        <v>61</v>
      </c>
      <c r="B31" s="5" t="s">
        <v>80</v>
      </c>
      <c r="C31" s="12">
        <v>29.6</v>
      </c>
      <c r="D31" s="4" t="s">
        <v>10</v>
      </c>
      <c r="E31" s="24">
        <v>0</v>
      </c>
      <c r="F31" s="22">
        <f t="shared" si="0"/>
        <v>0</v>
      </c>
    </row>
    <row r="32" spans="1:6" ht="45" x14ac:dyDescent="0.25">
      <c r="A32" s="17" t="s">
        <v>26</v>
      </c>
      <c r="B32" s="5" t="s">
        <v>73</v>
      </c>
      <c r="C32" s="12">
        <v>40</v>
      </c>
      <c r="D32" s="4" t="s">
        <v>10</v>
      </c>
      <c r="E32" s="24">
        <v>0</v>
      </c>
      <c r="F32" s="22">
        <f t="shared" ref="F32" si="6">C32*E32</f>
        <v>0</v>
      </c>
    </row>
    <row r="33" spans="1:6" ht="60" x14ac:dyDescent="0.25">
      <c r="A33" s="17" t="s">
        <v>62</v>
      </c>
      <c r="B33" s="5" t="s">
        <v>79</v>
      </c>
      <c r="C33" s="12">
        <v>65.2</v>
      </c>
      <c r="D33" s="4" t="s">
        <v>9</v>
      </c>
      <c r="E33" s="24">
        <v>0</v>
      </c>
      <c r="F33" s="22">
        <f>C33*E33</f>
        <v>0</v>
      </c>
    </row>
    <row r="34" spans="1:6" ht="75" x14ac:dyDescent="0.25">
      <c r="A34" s="17" t="s">
        <v>63</v>
      </c>
      <c r="B34" s="5" t="s">
        <v>42</v>
      </c>
      <c r="C34" s="12">
        <v>104</v>
      </c>
      <c r="D34" s="4" t="s">
        <v>9</v>
      </c>
      <c r="E34" s="24">
        <v>0</v>
      </c>
      <c r="F34" s="22">
        <f>C34*E34</f>
        <v>0</v>
      </c>
    </row>
    <row r="35" spans="1:6" ht="45" x14ac:dyDescent="0.25">
      <c r="A35" s="17" t="s">
        <v>64</v>
      </c>
      <c r="B35" s="13" t="s">
        <v>39</v>
      </c>
      <c r="C35" s="14">
        <v>18.2</v>
      </c>
      <c r="D35" s="15" t="s">
        <v>9</v>
      </c>
      <c r="E35" s="24">
        <v>0</v>
      </c>
      <c r="F35" s="22">
        <f>C35*E35</f>
        <v>0</v>
      </c>
    </row>
    <row r="36" spans="1:6" ht="60" x14ac:dyDescent="0.25">
      <c r="A36" s="17" t="s">
        <v>65</v>
      </c>
      <c r="B36" s="5" t="s">
        <v>46</v>
      </c>
      <c r="C36" s="12">
        <v>80</v>
      </c>
      <c r="D36" s="15" t="s">
        <v>9</v>
      </c>
      <c r="E36" s="24">
        <v>0</v>
      </c>
      <c r="F36" s="22">
        <f>C36*E36</f>
        <v>0</v>
      </c>
    </row>
    <row r="37" spans="1:6" ht="45" x14ac:dyDescent="0.25">
      <c r="A37" s="17" t="s">
        <v>66</v>
      </c>
      <c r="B37" s="5" t="s">
        <v>71</v>
      </c>
      <c r="C37" s="12">
        <v>2</v>
      </c>
      <c r="D37" s="4" t="s">
        <v>11</v>
      </c>
      <c r="E37" s="24">
        <v>0</v>
      </c>
      <c r="F37" s="22">
        <f t="shared" si="0"/>
        <v>0</v>
      </c>
    </row>
    <row r="38" spans="1:6" ht="45" x14ac:dyDescent="0.25">
      <c r="A38" s="17" t="s">
        <v>70</v>
      </c>
      <c r="B38" s="5" t="s">
        <v>38</v>
      </c>
      <c r="C38" s="12">
        <v>1</v>
      </c>
      <c r="D38" s="4" t="s">
        <v>22</v>
      </c>
      <c r="E38" s="24">
        <v>0</v>
      </c>
      <c r="F38" s="22">
        <f t="shared" ref="F38:F39" si="7">C38*E38</f>
        <v>0</v>
      </c>
    </row>
    <row r="39" spans="1:6" ht="18" customHeight="1" x14ac:dyDescent="0.25">
      <c r="A39" s="17" t="s">
        <v>82</v>
      </c>
      <c r="B39" s="5" t="s">
        <v>81</v>
      </c>
      <c r="C39" s="12">
        <v>1</v>
      </c>
      <c r="D39" s="4" t="s">
        <v>22</v>
      </c>
      <c r="E39" s="24">
        <v>0</v>
      </c>
      <c r="F39" s="22">
        <f t="shared" si="7"/>
        <v>0</v>
      </c>
    </row>
    <row r="40" spans="1:6" ht="30" x14ac:dyDescent="0.25">
      <c r="A40" s="17" t="s">
        <v>82</v>
      </c>
      <c r="B40" s="5" t="s">
        <v>72</v>
      </c>
      <c r="C40" s="12">
        <v>1</v>
      </c>
      <c r="D40" s="4" t="s">
        <v>22</v>
      </c>
      <c r="E40" s="24">
        <v>0</v>
      </c>
      <c r="F40" s="22">
        <f t="shared" si="0"/>
        <v>0</v>
      </c>
    </row>
    <row r="41" spans="1:6" s="21" customFormat="1" ht="19.899999999999999" customHeight="1" x14ac:dyDescent="0.25">
      <c r="A41" s="20"/>
      <c r="C41" s="27" t="s">
        <v>30</v>
      </c>
      <c r="D41" s="27"/>
      <c r="E41" s="27"/>
      <c r="F41" s="25">
        <f>SUM(F5:F40)</f>
        <v>0</v>
      </c>
    </row>
    <row r="42" spans="1:6" s="21" customFormat="1" ht="19.899999999999999" customHeight="1" x14ac:dyDescent="0.25">
      <c r="A42" s="20"/>
      <c r="C42" s="27" t="s">
        <v>31</v>
      </c>
      <c r="D42" s="27"/>
      <c r="E42" s="27"/>
      <c r="F42" s="25">
        <f>F41*0.21</f>
        <v>0</v>
      </c>
    </row>
    <row r="43" spans="1:6" s="21" customFormat="1" ht="19.899999999999999" customHeight="1" x14ac:dyDescent="0.25">
      <c r="A43" s="20"/>
      <c r="C43" s="26" t="s">
        <v>32</v>
      </c>
      <c r="D43" s="26"/>
      <c r="E43" s="26"/>
      <c r="F43" s="23">
        <f>F41+F42</f>
        <v>0</v>
      </c>
    </row>
  </sheetData>
  <mergeCells count="3">
    <mergeCell ref="C43:E43"/>
    <mergeCell ref="C42:E42"/>
    <mergeCell ref="C41:E41"/>
  </mergeCells>
  <pageMargins left="0.52" right="0.31" top="0.78740157499999996" bottom="0.78740157499999996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Hnojský Marek</dc:creator>
  <cp:lastModifiedBy>Fuks Jiří</cp:lastModifiedBy>
  <cp:lastPrinted>2023-09-13T07:27:25Z</cp:lastPrinted>
  <dcterms:created xsi:type="dcterms:W3CDTF">2023-08-17T07:03:19Z</dcterms:created>
  <dcterms:modified xsi:type="dcterms:W3CDTF">2024-07-12T06:21:35Z</dcterms:modified>
</cp:coreProperties>
</file>