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kumenty\2 - BESIP\2024\184-003, Prapořiště-Kdyně\PDPS_zjednoduš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33" i="1" l="1"/>
  <c r="F32" i="1"/>
  <c r="F27" i="1" l="1"/>
  <c r="F37" i="1" l="1"/>
  <c r="F19" i="1" l="1"/>
  <c r="F56" i="1" l="1"/>
  <c r="F43" i="1" l="1"/>
  <c r="F25" i="1" l="1"/>
  <c r="F24" i="1"/>
  <c r="F20" i="1"/>
  <c r="F21" i="1"/>
  <c r="F17" i="1"/>
  <c r="F15" i="1"/>
  <c r="F12" i="1"/>
  <c r="F11" i="1"/>
  <c r="F10" i="1"/>
  <c r="F9" i="1"/>
  <c r="F7" i="1" l="1"/>
  <c r="F8" i="1"/>
  <c r="F6" i="1"/>
  <c r="F50" i="1"/>
  <c r="F39" i="1"/>
  <c r="F48" i="1" l="1"/>
  <c r="F49" i="1" l="1"/>
  <c r="F42" i="1" l="1"/>
  <c r="F54" i="1" l="1"/>
  <c r="F34" i="1"/>
  <c r="F29" i="1" l="1"/>
  <c r="F5" i="1"/>
  <c r="F52" i="1" l="1"/>
  <c r="F55" i="1" l="1"/>
  <c r="F46" i="1"/>
  <c r="F28" i="1"/>
  <c r="F30" i="1"/>
  <c r="F31" i="1"/>
  <c r="F36" i="1"/>
  <c r="F26" i="1"/>
  <c r="F13" i="1" l="1"/>
  <c r="F14" i="1"/>
  <c r="F16" i="1"/>
  <c r="F18" i="1"/>
  <c r="F22" i="1"/>
  <c r="F23" i="1"/>
  <c r="F53" i="1"/>
  <c r="F38" i="1"/>
  <c r="F40" i="1"/>
  <c r="F35" i="1"/>
  <c r="F44" i="1"/>
  <c r="F45" i="1"/>
  <c r="F41" i="1"/>
  <c r="F47" i="1"/>
  <c r="F57" i="1"/>
  <c r="F51" i="1"/>
  <c r="F59" i="1" l="1"/>
  <c r="F60" i="1" s="1"/>
</calcChain>
</file>

<file path=xl/sharedStrings.xml><?xml version="1.0" encoding="utf-8"?>
<sst xmlns="http://schemas.openxmlformats.org/spreadsheetml/2006/main" count="170" uniqueCount="124">
  <si>
    <t>Popis</t>
  </si>
  <si>
    <t>Poř.č.</t>
  </si>
  <si>
    <t>Množ.</t>
  </si>
  <si>
    <t>bm</t>
  </si>
  <si>
    <t>m2</t>
  </si>
  <si>
    <t>m3</t>
  </si>
  <si>
    <t>kpl</t>
  </si>
  <si>
    <t>t</t>
  </si>
  <si>
    <t>Soupis prací</t>
  </si>
  <si>
    <t>Jednotka</t>
  </si>
  <si>
    <t>Jedn.
cena
bez DPH</t>
  </si>
  <si>
    <t>Cena CELKEM bez DPH:</t>
  </si>
  <si>
    <t>DPH 21%:</t>
  </si>
  <si>
    <t>CENA CELKEM vč. DPH:</t>
  </si>
  <si>
    <t>Cena celkem
bez DPH</t>
  </si>
  <si>
    <t>Náklady na DIO, vč. projednání s dotčenými orgány
 - projekt DIO, montáž/demontáž/pronájem DZ
 - realizace za provozu po polovinách mostu</t>
  </si>
  <si>
    <t>kg</t>
  </si>
  <si>
    <t>Silniční bet. obrubník 1000x150x250
 - vč. bet. lože
 - přechody říms</t>
  </si>
  <si>
    <t>Silniční bet. obrubník přechodový 1000x150x150-250
 - vč. bet. lože
 - přechody říms</t>
  </si>
  <si>
    <t>Ostatní VRN (zařízení staveniště, vytýčení ing. sítí, geodet. práce, kompletační a koordinační činnost, ….)</t>
  </si>
  <si>
    <t>Oprava mostu 184-003 přes Starý potok před obcí Prapořiště</t>
  </si>
  <si>
    <t>Svodidlo ocelové zábradelní, se svislou výplní, úroveň zadržení H2
 - PKO žárový zinek
 - délka obou říms 12,1m</t>
  </si>
  <si>
    <t>Zpevnění krajnic asfaltovým reciklátem tl. 100mm
 - L strana……34*0,5 = 17 m2
 - P strana…..34*0,5 = 17 m2</t>
  </si>
  <si>
    <t>Jednostranné silniční svodidlo - DEMONTÁŽ
 - svodidlo typu NH4
 - vč. odvozu na skládku
 - L strana…..36m
 - P strana…..28m</t>
  </si>
  <si>
    <t>Zábradlí mostní se svislou výplní - DEMONTÁŽ
 - šetrná demontáž  - předání správci pro další využití
………2*10m</t>
  </si>
  <si>
    <t>Svodidlo ocelové silniční jednostranné, úroveň zadržení H1
 - všechny beraněné sloupky budou v prodlouženém provedení
 - L strana….. 8+12+ kr. náběh + dl. náběh = 34
 - P strana….. 8+8 + dl. náběh + dl. náběh = 34</t>
  </si>
  <si>
    <t>Záhonový bet. obrubník 1000x50x200
 - vč. bet. lože
 - obruba okolo kam. dlažby
……..4*7</t>
  </si>
  <si>
    <t>Dlažba z lomového kamene do betonového lože
 - vč. betonového lože a spárování
 - zpevnění svahů
…….4*4,5</t>
  </si>
  <si>
    <t>Frézování asf. vrstev tl. do 50mm
 - vč. odvozu na skládku a skládkovného
 - L strana……….. 27 (obrus) + 18 (ložná) + 9 (podkladní) = 54 m2 * 0,05 = 2,7m3
 - P strana……….. 30 (obrus) + 21 (ložná) + 12 (podkladní) = 63 m2 * 0,05 = 3,15m3</t>
  </si>
  <si>
    <t>Těsnění spár asf. modif. zálivkou
 - včetně prořezu
  - L strana obrus………18+2*1,4+(2+12,1+2) = 36,9 m
                    podklad…. 12,1m
  - P strana dtto…… 36,9+12,1 = 49,0m
  - v místě MZ…….4*1,5 = 6,0m</t>
  </si>
  <si>
    <t>Těsnění dilatačních spár elastickou modif. zálivkou
 - včetně prořezu
 - komůrka 25x50mm
 - v místě MZ
……..4*1,5*0,025*0,05 = 0,008</t>
  </si>
  <si>
    <t>Ruční odbourání asf. vrstev tl. do 50mm
 - vč. odvozu na skládku a skládkovného
 - ochranná vrstva izolace podél říms……….2*12,1*0,15*0,05 = 0,18m3
 - asf. vrstvy v místě MZ………4*3*1*1,5*0,05 = 0,9m3</t>
  </si>
  <si>
    <t>Řezání živičného krytu do hl. 50mm
 - příčné spáry …..1,5(obrus) + 1,0(ložná) + 0,5(podklad) = 3m x 4 strany = 12,0m
 - řezy před ruč. odbouráním ochr. vrstvy izolace podél říms…...2*12,1 = 24,2m
 - řezy před ruč. odbouráním asf. vrstev v místě MZ…...4*3*(2*1,5+0,8) = 45,6m</t>
  </si>
  <si>
    <t>Výkop zeminy 
 - vč. odvozu na skládku a skládkovného
 - odtěžení zeminy pro zhotovení zpevnění svahů
…….. 18m2 * tl. 0,25m</t>
  </si>
  <si>
    <t>Sejmutí ornice tl. vrstvy do 200mm
 - nezpevněné krajnice 
 - vč. odvozu na skládku a skládkovného
 - L strana …..(18+18)*0,5 = 18 m2
 - P strana …..(18+18)*0,5 = 18 m2</t>
  </si>
  <si>
    <t>Asfaltový beton ACO 11 tl. 50mm
 - včetně spoj. postřiku
 - L strana……….. 27 (obrus) + 18 (ložná) + 9 (podkladní) = 54m2
 - P strana……….. 30 (obrus) + 21 (ložná) + 12 (podkladní) = 63m2
 - v místě MZ……4*3*1,5*1,0 = 18 m2</t>
  </si>
  <si>
    <t>Odstranění vyrovnávací vrstvy z prostého betonu tl. do 100mm
 - vč. odvozu na skládku a skládkovného
 - lože pod římsovkami
……….. 2*12*0,65*0,05 = 0,78m3</t>
  </si>
  <si>
    <r>
      <t xml:space="preserve">Odstranění spádové vrstvy z prostého betonu tl. do 100mm
 - vč. odvozu na skládku a skládkovného
 - spádová vrstva mostovky pod římsami
</t>
    </r>
    <r>
      <rPr>
        <i/>
        <u/>
        <sz val="11"/>
        <color theme="1"/>
        <rFont val="Calibri"/>
        <family val="2"/>
        <charset val="238"/>
        <scheme val="minor"/>
      </rPr>
      <t>Bude provedeno jen v případě nutnosti a se souhlasem investora!!!</t>
    </r>
    <r>
      <rPr>
        <sz val="11"/>
        <color theme="1"/>
        <rFont val="Calibri"/>
        <family val="2"/>
        <charset val="238"/>
        <scheme val="minor"/>
      </rPr>
      <t xml:space="preserve">
………2*9,4*0,65*0,08 = 0,98m3</t>
    </r>
  </si>
  <si>
    <r>
      <t xml:space="preserve">Výztuž spádových vrstev z KARI sítí
 - výztuž spádové vrstvy mostovky pod římsami pr. 5/5mm, oko 150/150mm
</t>
    </r>
    <r>
      <rPr>
        <i/>
        <u/>
        <sz val="11"/>
        <color theme="1"/>
        <rFont val="Calibri"/>
        <family val="2"/>
        <charset val="238"/>
        <scheme val="minor"/>
      </rPr>
      <t xml:space="preserve">Bude provedeno jen v případě nutnosti a se souhlasem investora!!!
</t>
    </r>
    <r>
      <rPr>
        <sz val="11"/>
        <color theme="1"/>
        <rFont val="Calibri"/>
        <family val="2"/>
        <charset val="238"/>
        <scheme val="minor"/>
      </rPr>
      <t xml:space="preserve">……….2*9,4*0,65 x  2,1kg/m2 = 26kg + přesahy = 30kg  </t>
    </r>
  </si>
  <si>
    <r>
      <t xml:space="preserve">Izolace mostovek pod římsou z NAIP - odstranění
 - vč. odvozu na skládku a skládkovného
</t>
    </r>
    <r>
      <rPr>
        <i/>
        <u/>
        <sz val="11"/>
        <color theme="1"/>
        <rFont val="Calibri"/>
        <family val="2"/>
        <charset val="238"/>
        <scheme val="minor"/>
      </rPr>
      <t>Bude provedeno jen v případě nutnosti a se souhlasem investora!!!</t>
    </r>
    <r>
      <rPr>
        <sz val="11"/>
        <color theme="1"/>
        <rFont val="Calibri"/>
        <family val="2"/>
        <charset val="238"/>
        <scheme val="minor"/>
      </rPr>
      <t xml:space="preserve">
 - izolace pod římsami………..2*10*0,65</t>
    </r>
  </si>
  <si>
    <t>kus</t>
  </si>
  <si>
    <t>Závitová tyč pr. 24mm, dl. 440mm, mat 5.8, pozink, vč. vlepení na chem. kotvu
 - kotvení římsovek
 - hloubka kotvení 220mm
……. 2*14 = 28ks</t>
  </si>
  <si>
    <t>Římsy z dílců železobetonových C 30/37-XF4,XD3
 - lícní římsové prefabrikáty dle výkresu "Římsový prefabrikát - tvar"
 - dodávka a montáž
 - vč. VTD</t>
  </si>
  <si>
    <t>Kotvení římsových prefabrikátů z oceli S235JR
 - provedení dle výkresu "Římsový prefabrikát - kotvení"
 - dodávka a montáž</t>
  </si>
  <si>
    <t>Dilatační spáry říms
 - provedení dle VL4
…….4*(0,35+0,9+0,6) = 7,4m</t>
  </si>
  <si>
    <t>Kabelová chránička DN75
 - např. Kopoflex
 - vč. zatahovacího ocel. lanka
 - vč. zavíčkování konců (4x)
 - vč. fixace chráničky k výztuži
……………2*18 = 36m</t>
  </si>
  <si>
    <t>Oprava kamenného zdiva z lom. kamene na cem. maltu - přezdění
 - kolmá opěrná zeď u OP2 vlevo
………..1*0,25*0,4 = 0,1m3</t>
  </si>
  <si>
    <t>Přespárování kamenného zdiva do hl. 100mm
 - vč. odstranění nesoudržné spárovací malty
 - kolmá opěrná zeď u OP2 vlevo - lokální opravy</t>
  </si>
  <si>
    <t>Provozní vlivy - práce po polovinách</t>
  </si>
  <si>
    <t>49.</t>
  </si>
  <si>
    <r>
      <t xml:space="preserve">Spádová vrstva z betonu C 25/30-XF2,XD1 tl. do 100mm
 - spádová vrstva mostovky pod římsami
</t>
    </r>
    <r>
      <rPr>
        <i/>
        <u/>
        <sz val="11"/>
        <color theme="1"/>
        <rFont val="Calibri"/>
        <family val="2"/>
        <charset val="238"/>
        <scheme val="minor"/>
      </rPr>
      <t>Bude provedeno jen v případě nutnosti a se souhlasem investora!!!</t>
    </r>
    <r>
      <rPr>
        <sz val="11"/>
        <color theme="1"/>
        <rFont val="Calibri"/>
        <family val="2"/>
        <charset val="238"/>
        <scheme val="minor"/>
      </rPr>
      <t xml:space="preserve">
………2*9,4*0,65*0,08 = 0,98m3</t>
    </r>
  </si>
  <si>
    <t>Drenážní vrstvy z polymerbetonu
 - podélná drenáž……2*10,4*0,1*0,05 = 0,11m3
 - příčná drenáž……….2*11*0,65*0,2*0,04 = 0,11m3</t>
  </si>
  <si>
    <t>Bourání říms z dílců železobetonových
  - vč. odvozu na skládku a skládkovného
  - celkem 12 římsovek á 0,44m3……… 12*0,44 = 5,28m3</t>
  </si>
  <si>
    <t>Ztracené bednění z cementotřískových desek tl. 12mm
 - dodávka a montáž
 - vč. utěsnění spár
……2*12,1*0,25 = 6m2</t>
  </si>
  <si>
    <t>Nátěry betonových kcí typ S4 (OS-C)
 - obrubníková část říms - viz. VL-4…..2*12,1*(0,15+0,15) = 7,3m2
 - povrchy krajních sanovaných nosníků……2*(9,4*0,61+8,4*0,49) = 19,7m2 
 - vnitřní strana říms. prefabrikátů……..2*10,4*0,3 = 6,3m2</t>
  </si>
  <si>
    <t>Vyčištění ploch od nánosů a vegetace
 - vč. odvozu na skládku a skládkovného
 - území pod mostem a 5m na každou stranu mostu
……. 6*(5+11+5) = 126m2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</si>
  <si>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</si>
  <si>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</si>
  <si>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</si>
  <si>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</si>
  <si>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</si>
  <si>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</si>
  <si>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</si>
  <si>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</si>
  <si>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</si>
  <si>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</si>
  <si>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</si>
  <si>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</si>
  <si>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</si>
  <si>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</si>
  <si>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</si>
  <si>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</si>
  <si>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</si>
  <si>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</si>
  <si>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</si>
  <si>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</si>
  <si>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</si>
  <si>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</si>
  <si>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</si>
  <si>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</si>
  <si>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</si>
  <si>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</si>
  <si>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</si>
  <si>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</si>
  <si>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</si>
  <si>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</si>
  <si>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</si>
  <si>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</si>
  <si>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</si>
  <si>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</si>
  <si>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</si>
  <si>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</si>
  <si>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</si>
  <si>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</si>
  <si>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</si>
  <si>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</si>
  <si>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</si>
  <si>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</si>
  <si>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</si>
  <si>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</si>
  <si>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</si>
  <si>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</si>
  <si>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</si>
  <si>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</si>
  <si>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50.</t>
  </si>
  <si>
    <t>Mostní závěry podpovrchové
 - oprava netěsných MZ v délce 2m na krajích mostu
 - předpoklad provedení dle VL4-305.02
…….4*2m = 8m</t>
  </si>
  <si>
    <t>Sjednocující jemná stěrka tl. do 5mm
 - vč. spojovacího můstku
 - 100% sanovaných ploch
 - krajní nosníky NK ……………2*(9,4*0,61+8,4*0,49) = 19,7m2 
 - křídla a boky opěr…………..4*1,1 = 4,4m2
 - lícní plochy dříků opěr……2*11*0,9 = 19,8 m2
 - odhad 3% plochy mezilehlé nosníky………….. 84m2 - 3% = 2,5m2</t>
  </si>
  <si>
    <t>Reprofilace podhledů, svislých ploch sanační maltou jednovrst. tl. 10mm
 - vč. spojovacího můstku
 - odhad 50% plochy krajní nosníky NK ……………19,7m2 - 50% = 9,9m2
 - odhad 10% plochy křídla a boky opěr…………..4,4m2 - 10% = 0,5m2
 - odhad 20% plochy líce dříků opěr……..........19,8 m2 - 20% = 4,0m2</t>
  </si>
  <si>
    <t>51.</t>
  </si>
  <si>
    <t>52.</t>
  </si>
  <si>
    <t>53.</t>
  </si>
  <si>
    <r>
      <t xml:space="preserve">Broušení betonových konstrukcí
 - vytvoření lůžka pro okapní plech
</t>
    </r>
    <r>
      <rPr>
        <i/>
        <u/>
        <sz val="11"/>
        <color theme="1"/>
        <rFont val="Calibri"/>
        <family val="2"/>
        <charset val="238"/>
        <scheme val="minor"/>
      </rPr>
      <t>Bude provedeno jen v případě nutnosti a se souhlasem investora!!!</t>
    </r>
    <r>
      <rPr>
        <sz val="11"/>
        <color theme="1"/>
        <rFont val="Calibri"/>
        <family val="2"/>
        <charset val="238"/>
        <scheme val="minor"/>
      </rPr>
      <t xml:space="preserve">
…………2*10,4*0,15 = 3,1m2</t>
    </r>
  </si>
  <si>
    <t>Izolace mostovek pod římsou z NAIP s pečetící vrstvou
 - izolace pod římsami………..2*10,4*0,8 = 16,6m2</t>
  </si>
  <si>
    <t>Vrty do železobetonu pr. 28mm
 - vrty pro kotvení římsovek pr. 24mm …. 2*14*0,24 = 6,7m</t>
  </si>
  <si>
    <t>Římsy ze železobetonu C 30/37-XF4,XD3
 - monolitická část 
 - vč. zřízení a odstranění bednění
 - obecné zásady provedení říms dle vzor. listů VL4
……….2*3,4 = 6,8m3</t>
  </si>
  <si>
    <t>Smršťovací spáry říms
 - provedení dle VL4
 - příčné…….2*(0,35+0,9+0,6) = 3,7m
 - podélná spára prefa/monolit…….2*12,1 = 24,2m</t>
  </si>
  <si>
    <t>Otryskání povrchu VVP do 600 bar
 - očištění betonu od nesoudržných vrstev, biologického napadení
 - krajní nosníky NK ……………2*(9,4*0,61+8,4*0,49) = 19,7m2 
 - křídla a boky opěr…………..4*1,1 = 4,4m2
 - lícní plochy dříků opěr……2*11*0,9 = 19,8 m2
 - kamenná opěrná zeď u OP2 vlevo.......3,0m2</t>
  </si>
  <si>
    <t>Výztuž říms B500B
 - výztuž monolitické části
 - obecné zásady provedení dle VL-4
….. 6,8 * 0,135t/m3 = 0,918t</t>
  </si>
  <si>
    <t>Oplechování rovné okapové hrany TiZn tl. 1mm, RŠ 380mm
 - okapnicový plech izolace pod římsou
 - dodávka a montáž
 - vč. ukotvení
 - RŠ 380mm - rozměr 200/150/30
………..2*10,4*0,38 = 7,9m2</t>
  </si>
  <si>
    <t>Mechanické odsekání degradovaného a nesoudržného betonu
 - odhad 20% plochy - krajní nosníky …….. 19,7* - 20% = 4,0m2
 - odhad 3% plochy - mezilehlé nosníky………….. 84m2 - 3% = 2,5m2</t>
  </si>
  <si>
    <t>Otryskání povrchu sušeným pískem
 - očištění odhalené výztuže od rzi
 - odhad 10% plochy - krajní nosníky NK ……………19,7m2 - 10% = 2,0m2
 - odhad 3% plochy - mezilehlé nosníky………….. 84m2 - 3% = 2,5m2</t>
  </si>
  <si>
    <t>Reprofilace podhledů, svislých ploch sanační maltou jednovrst. tl. 20mm
 - vč. spojovacího můstku
 - odhad 20% plochy - krajní nosníky NK ……………19,7m2 - 20% = 4,0m2
 - odhad 10% plochy - křídla a boky opěr…………..4,4m2 - 10% = 0,5m2</t>
  </si>
  <si>
    <t>Reprofilace podhledů, svislých ploch sanační maltou dvouvrst. tl. 50mm
 - vč. spojovacího můstku
 - odhad 10% plochy - krajní nosníky NK ……………19,7m2 - 10% = 2,0m2
 - odhad 10% plochy - křídla a boky opěr…………..4,4m2 - 10% = 0,5m2</t>
  </si>
  <si>
    <t>Ochranný nátěr výztuže - pasivace
 - vhodným prostředkem na bázi cementu n. polymeru
 - odhad 10% plochy - krajní nosníky NK ……………19,7m2 - 10% = 2,0m2
 - odhad 3% plochy - mezilehlé nosníky………….. 84m2 - 3% = 2,5m2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</si>
</sst>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0"/>
    <numFmt numFmtId="165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wrapText="1"/>
    </xf>
    <xf numFmtId="4" fontId="0" fillId="0" borderId="3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3" xfId="0" applyNumberFormat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4" fontId="0" fillId="0" borderId="3" xfId="0" applyNumberFormat="1" applyBorder="1" applyAlignment="1">
      <alignment horizontal="left" vertical="top" wrapText="1"/>
    </xf>
    <xf numFmtId="0" fontId="6" fillId="4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6" style="18" customWidth="1"/>
    <col min="2" max="2" width="74.5546875" customWidth="1"/>
    <col min="3" max="3" width="10.44140625" customWidth="1"/>
    <col min="4" max="4" width="8.33203125" bestFit="1" customWidth="1"/>
    <col min="5" max="5" width="12.5546875" bestFit="1" customWidth="1"/>
    <col min="6" max="6" width="18" customWidth="1"/>
  </cols>
  <sheetData>
    <row r="1" spans="1:6" x14ac:dyDescent="0.3">
      <c r="A1" s="16"/>
      <c r="B1" s="7"/>
      <c r="C1" s="7"/>
      <c r="D1" s="7"/>
      <c r="E1" s="7"/>
      <c r="F1" s="8"/>
    </row>
    <row r="2" spans="1:6" ht="22.5" customHeight="1" x14ac:dyDescent="0.3">
      <c r="A2" s="9" t="s">
        <v>20</v>
      </c>
      <c r="B2" s="6"/>
      <c r="C2" s="6"/>
      <c r="D2" s="6"/>
      <c r="E2" s="6"/>
      <c r="F2" s="2"/>
    </row>
    <row r="3" spans="1:6" ht="21.75" customHeight="1" x14ac:dyDescent="0.3">
      <c r="A3" s="10" t="s">
        <v>8</v>
      </c>
      <c r="B3" s="1"/>
      <c r="C3" s="1"/>
      <c r="D3" s="1"/>
      <c r="E3" s="1"/>
      <c r="F3" s="11"/>
    </row>
    <row r="4" spans="1:6" ht="39.6" x14ac:dyDescent="0.3">
      <c r="A4" s="3" t="s">
        <v>1</v>
      </c>
      <c r="B4" s="3" t="s">
        <v>0</v>
      </c>
      <c r="C4" s="3" t="s">
        <v>2</v>
      </c>
      <c r="D4" s="3" t="s">
        <v>9</v>
      </c>
      <c r="E4" s="3" t="s">
        <v>10</v>
      </c>
      <c r="F4" s="3" t="s">
        <v>14</v>
      </c>
    </row>
    <row r="5" spans="1:6" ht="43.2" x14ac:dyDescent="0.3">
      <c r="A5" s="17" t="s">
        <v>56</v>
      </c>
      <c r="B5" s="5" t="s">
        <v>52</v>
      </c>
      <c r="C5" s="12">
        <v>5.28</v>
      </c>
      <c r="D5" s="4" t="s">
        <v>5</v>
      </c>
      <c r="E5" s="24">
        <v>0</v>
      </c>
      <c r="F5" s="22">
        <f t="shared" ref="F5:F10" si="0">C5*E5</f>
        <v>0</v>
      </c>
    </row>
    <row r="6" spans="1:6" ht="57.6" x14ac:dyDescent="0.3">
      <c r="A6" s="17" t="s">
        <v>57</v>
      </c>
      <c r="B6" s="5" t="s">
        <v>36</v>
      </c>
      <c r="C6" s="12">
        <v>0.78</v>
      </c>
      <c r="D6" s="4" t="s">
        <v>5</v>
      </c>
      <c r="E6" s="24">
        <v>0</v>
      </c>
      <c r="F6" s="22">
        <f t="shared" si="0"/>
        <v>0</v>
      </c>
    </row>
    <row r="7" spans="1:6" ht="72" x14ac:dyDescent="0.3">
      <c r="A7" s="17" t="s">
        <v>58</v>
      </c>
      <c r="B7" s="5" t="s">
        <v>37</v>
      </c>
      <c r="C7" s="12">
        <v>0.98</v>
      </c>
      <c r="D7" s="4" t="s">
        <v>5</v>
      </c>
      <c r="E7" s="24">
        <v>0</v>
      </c>
      <c r="F7" s="22">
        <f t="shared" si="0"/>
        <v>0</v>
      </c>
    </row>
    <row r="8" spans="1:6" ht="57.6" x14ac:dyDescent="0.3">
      <c r="A8" s="17" t="s">
        <v>59</v>
      </c>
      <c r="B8" s="5" t="s">
        <v>39</v>
      </c>
      <c r="C8" s="12">
        <v>13</v>
      </c>
      <c r="D8" s="4" t="s">
        <v>4</v>
      </c>
      <c r="E8" s="24">
        <v>0</v>
      </c>
      <c r="F8" s="22">
        <f t="shared" si="0"/>
        <v>0</v>
      </c>
    </row>
    <row r="9" spans="1:6" ht="57.6" x14ac:dyDescent="0.3">
      <c r="A9" s="17" t="s">
        <v>60</v>
      </c>
      <c r="B9" s="26" t="s">
        <v>111</v>
      </c>
      <c r="C9" s="12">
        <v>3.1</v>
      </c>
      <c r="D9" s="4" t="s">
        <v>4</v>
      </c>
      <c r="E9" s="24">
        <v>0</v>
      </c>
      <c r="F9" s="22">
        <f t="shared" si="0"/>
        <v>0</v>
      </c>
    </row>
    <row r="10" spans="1:6" ht="57.6" x14ac:dyDescent="0.3">
      <c r="A10" s="17" t="s">
        <v>61</v>
      </c>
      <c r="B10" s="27" t="s">
        <v>50</v>
      </c>
      <c r="C10" s="12">
        <v>0.98</v>
      </c>
      <c r="D10" s="4" t="s">
        <v>4</v>
      </c>
      <c r="E10" s="24">
        <v>0</v>
      </c>
      <c r="F10" s="22">
        <f t="shared" si="0"/>
        <v>0</v>
      </c>
    </row>
    <row r="11" spans="1:6" ht="57.6" x14ac:dyDescent="0.3">
      <c r="A11" s="17" t="s">
        <v>62</v>
      </c>
      <c r="B11" s="27" t="s">
        <v>38</v>
      </c>
      <c r="C11" s="12">
        <v>0.03</v>
      </c>
      <c r="D11" s="4" t="s">
        <v>7</v>
      </c>
      <c r="E11" s="24">
        <v>0</v>
      </c>
      <c r="F11" s="22">
        <f t="shared" ref="F11" si="1">C11*E11</f>
        <v>0</v>
      </c>
    </row>
    <row r="12" spans="1:6" ht="28.8" x14ac:dyDescent="0.3">
      <c r="A12" s="17" t="s">
        <v>63</v>
      </c>
      <c r="B12" s="5" t="s">
        <v>112</v>
      </c>
      <c r="C12" s="12">
        <v>16.600000000000001</v>
      </c>
      <c r="D12" s="4" t="s">
        <v>4</v>
      </c>
      <c r="E12" s="24">
        <v>0</v>
      </c>
      <c r="F12" s="22">
        <f>C12*E12</f>
        <v>0</v>
      </c>
    </row>
    <row r="13" spans="1:6" ht="28.8" x14ac:dyDescent="0.3">
      <c r="A13" s="17" t="s">
        <v>64</v>
      </c>
      <c r="B13" s="5" t="s">
        <v>113</v>
      </c>
      <c r="C13" s="12">
        <v>6.7</v>
      </c>
      <c r="D13" s="4" t="s">
        <v>3</v>
      </c>
      <c r="E13" s="24">
        <v>0</v>
      </c>
      <c r="F13" s="22">
        <f>C13*E13</f>
        <v>0</v>
      </c>
    </row>
    <row r="14" spans="1:6" ht="57.6" x14ac:dyDescent="0.3">
      <c r="A14" s="17" t="s">
        <v>65</v>
      </c>
      <c r="B14" s="5" t="s">
        <v>41</v>
      </c>
      <c r="C14" s="4">
        <v>28</v>
      </c>
      <c r="D14" s="4" t="s">
        <v>40</v>
      </c>
      <c r="E14" s="24">
        <v>0</v>
      </c>
      <c r="F14" s="22">
        <f t="shared" ref="F14:F57" si="2">C14*E14</f>
        <v>0</v>
      </c>
    </row>
    <row r="15" spans="1:6" ht="57.6" x14ac:dyDescent="0.3">
      <c r="A15" s="17" t="s">
        <v>66</v>
      </c>
      <c r="B15" s="5" t="s">
        <v>42</v>
      </c>
      <c r="C15" s="12">
        <v>1.7</v>
      </c>
      <c r="D15" s="4" t="s">
        <v>5</v>
      </c>
      <c r="E15" s="24">
        <v>0</v>
      </c>
      <c r="F15" s="22">
        <f t="shared" ref="F15" si="3">C15*E15</f>
        <v>0</v>
      </c>
    </row>
    <row r="16" spans="1:6" ht="72" x14ac:dyDescent="0.3">
      <c r="A16" s="17" t="s">
        <v>67</v>
      </c>
      <c r="B16" s="5" t="s">
        <v>114</v>
      </c>
      <c r="C16" s="12">
        <v>6.8</v>
      </c>
      <c r="D16" s="4" t="s">
        <v>5</v>
      </c>
      <c r="E16" s="24">
        <v>0</v>
      </c>
      <c r="F16" s="22">
        <f t="shared" si="2"/>
        <v>0</v>
      </c>
    </row>
    <row r="17" spans="1:6" ht="43.2" x14ac:dyDescent="0.3">
      <c r="A17" s="17" t="s">
        <v>68</v>
      </c>
      <c r="B17" s="5" t="s">
        <v>43</v>
      </c>
      <c r="C17" s="12">
        <v>242</v>
      </c>
      <c r="D17" s="4" t="s">
        <v>16</v>
      </c>
      <c r="E17" s="24">
        <v>0</v>
      </c>
      <c r="F17" s="22">
        <f t="shared" ref="F17" si="4">C17*E17</f>
        <v>0</v>
      </c>
    </row>
    <row r="18" spans="1:6" ht="57.6" x14ac:dyDescent="0.3">
      <c r="A18" s="17" t="s">
        <v>69</v>
      </c>
      <c r="B18" s="5" t="s">
        <v>117</v>
      </c>
      <c r="C18" s="4">
        <v>0.91800000000000004</v>
      </c>
      <c r="D18" s="4" t="s">
        <v>7</v>
      </c>
      <c r="E18" s="24">
        <v>0</v>
      </c>
      <c r="F18" s="22">
        <f t="shared" si="2"/>
        <v>0</v>
      </c>
    </row>
    <row r="19" spans="1:6" ht="57.6" x14ac:dyDescent="0.3">
      <c r="A19" s="17" t="s">
        <v>70</v>
      </c>
      <c r="B19" s="5" t="s">
        <v>53</v>
      </c>
      <c r="C19" s="12">
        <v>6</v>
      </c>
      <c r="D19" s="4" t="s">
        <v>4</v>
      </c>
      <c r="E19" s="24">
        <v>0</v>
      </c>
      <c r="F19" s="22">
        <f t="shared" si="2"/>
        <v>0</v>
      </c>
    </row>
    <row r="20" spans="1:6" ht="43.2" x14ac:dyDescent="0.3">
      <c r="A20" s="17" t="s">
        <v>71</v>
      </c>
      <c r="B20" s="5" t="s">
        <v>51</v>
      </c>
      <c r="C20" s="12">
        <v>0.22</v>
      </c>
      <c r="D20" s="4" t="s">
        <v>5</v>
      </c>
      <c r="E20" s="24">
        <v>0</v>
      </c>
      <c r="F20" s="22">
        <f t="shared" ref="F20" si="5">C20*E20</f>
        <v>0</v>
      </c>
    </row>
    <row r="21" spans="1:6" ht="57.6" x14ac:dyDescent="0.3">
      <c r="A21" s="17" t="s">
        <v>72</v>
      </c>
      <c r="B21" s="13" t="s">
        <v>115</v>
      </c>
      <c r="C21" s="14">
        <v>27.9</v>
      </c>
      <c r="D21" s="15" t="s">
        <v>3</v>
      </c>
      <c r="E21" s="24">
        <v>0</v>
      </c>
      <c r="F21" s="22">
        <f t="shared" ref="F21" si="6">C21*E21</f>
        <v>0</v>
      </c>
    </row>
    <row r="22" spans="1:6" ht="43.2" x14ac:dyDescent="0.3">
      <c r="A22" s="17" t="s">
        <v>73</v>
      </c>
      <c r="B22" s="13" t="s">
        <v>44</v>
      </c>
      <c r="C22" s="14">
        <v>7.4</v>
      </c>
      <c r="D22" s="15" t="s">
        <v>3</v>
      </c>
      <c r="E22" s="24">
        <v>0</v>
      </c>
      <c r="F22" s="22">
        <f t="shared" si="2"/>
        <v>0</v>
      </c>
    </row>
    <row r="23" spans="1:6" ht="86.4" x14ac:dyDescent="0.3">
      <c r="A23" s="17" t="s">
        <v>74</v>
      </c>
      <c r="B23" s="13" t="s">
        <v>45</v>
      </c>
      <c r="C23" s="14">
        <v>36</v>
      </c>
      <c r="D23" s="15" t="s">
        <v>3</v>
      </c>
      <c r="E23" s="24">
        <v>0</v>
      </c>
      <c r="F23" s="22">
        <f t="shared" si="2"/>
        <v>0</v>
      </c>
    </row>
    <row r="24" spans="1:6" ht="86.4" x14ac:dyDescent="0.3">
      <c r="A24" s="17" t="s">
        <v>75</v>
      </c>
      <c r="B24" s="13" t="s">
        <v>118</v>
      </c>
      <c r="C24" s="14">
        <v>7.9</v>
      </c>
      <c r="D24" s="4" t="s">
        <v>4</v>
      </c>
      <c r="E24" s="24">
        <v>0</v>
      </c>
      <c r="F24" s="22">
        <f t="shared" ref="F24" si="7">C24*E24</f>
        <v>0</v>
      </c>
    </row>
    <row r="25" spans="1:6" ht="57.6" x14ac:dyDescent="0.3">
      <c r="A25" s="17" t="s">
        <v>76</v>
      </c>
      <c r="B25" s="13" t="s">
        <v>105</v>
      </c>
      <c r="C25" s="14">
        <v>8</v>
      </c>
      <c r="D25" s="4" t="s">
        <v>3</v>
      </c>
      <c r="E25" s="24">
        <v>0</v>
      </c>
      <c r="F25" s="22">
        <f t="shared" ref="F25" si="8">C25*E25</f>
        <v>0</v>
      </c>
    </row>
    <row r="26" spans="1:6" ht="86.4" x14ac:dyDescent="0.3">
      <c r="A26" s="17" t="s">
        <v>77</v>
      </c>
      <c r="B26" s="5" t="s">
        <v>116</v>
      </c>
      <c r="C26" s="12">
        <v>46.9</v>
      </c>
      <c r="D26" s="4" t="s">
        <v>4</v>
      </c>
      <c r="E26" s="24">
        <v>0</v>
      </c>
      <c r="F26" s="22">
        <f t="shared" si="2"/>
        <v>0</v>
      </c>
    </row>
    <row r="27" spans="1:6" ht="57.6" x14ac:dyDescent="0.3">
      <c r="A27" s="17" t="s">
        <v>78</v>
      </c>
      <c r="B27" s="5" t="s">
        <v>120</v>
      </c>
      <c r="C27" s="12">
        <v>4.5</v>
      </c>
      <c r="D27" s="4" t="s">
        <v>4</v>
      </c>
      <c r="E27" s="24">
        <v>0</v>
      </c>
      <c r="F27" s="22">
        <f t="shared" ref="F27" si="9">C27*E27</f>
        <v>0</v>
      </c>
    </row>
    <row r="28" spans="1:6" ht="43.2" x14ac:dyDescent="0.3">
      <c r="A28" s="17" t="s">
        <v>79</v>
      </c>
      <c r="B28" s="5" t="s">
        <v>119</v>
      </c>
      <c r="C28" s="12">
        <v>6.5</v>
      </c>
      <c r="D28" s="4" t="s">
        <v>4</v>
      </c>
      <c r="E28" s="24">
        <v>0</v>
      </c>
      <c r="F28" s="22">
        <f t="shared" ref="F28:F31" si="10">C28*E28</f>
        <v>0</v>
      </c>
    </row>
    <row r="29" spans="1:6" ht="72" x14ac:dyDescent="0.3">
      <c r="A29" s="17" t="s">
        <v>80</v>
      </c>
      <c r="B29" s="5" t="s">
        <v>107</v>
      </c>
      <c r="C29" s="12">
        <v>14.4</v>
      </c>
      <c r="D29" s="4" t="s">
        <v>4</v>
      </c>
      <c r="E29" s="24">
        <v>0</v>
      </c>
      <c r="F29" s="22">
        <f t="shared" ref="F29" si="11">C29*E29</f>
        <v>0</v>
      </c>
    </row>
    <row r="30" spans="1:6" ht="57.6" x14ac:dyDescent="0.3">
      <c r="A30" s="17" t="s">
        <v>81</v>
      </c>
      <c r="B30" s="5" t="s">
        <v>121</v>
      </c>
      <c r="C30" s="12">
        <v>4.5</v>
      </c>
      <c r="D30" s="4" t="s">
        <v>4</v>
      </c>
      <c r="E30" s="24">
        <v>0</v>
      </c>
      <c r="F30" s="22">
        <f t="shared" si="10"/>
        <v>0</v>
      </c>
    </row>
    <row r="31" spans="1:6" ht="57.6" x14ac:dyDescent="0.3">
      <c r="A31" s="17" t="s">
        <v>82</v>
      </c>
      <c r="B31" s="5" t="s">
        <v>122</v>
      </c>
      <c r="C31" s="12">
        <v>2.5</v>
      </c>
      <c r="D31" s="4" t="s">
        <v>4</v>
      </c>
      <c r="E31" s="24">
        <v>0</v>
      </c>
      <c r="F31" s="22">
        <f t="shared" si="10"/>
        <v>0</v>
      </c>
    </row>
    <row r="32" spans="1:6" ht="100.8" x14ac:dyDescent="0.3">
      <c r="A32" s="17" t="s">
        <v>83</v>
      </c>
      <c r="B32" s="5" t="s">
        <v>106</v>
      </c>
      <c r="C32" s="12">
        <v>46.4</v>
      </c>
      <c r="D32" s="4" t="s">
        <v>4</v>
      </c>
      <c r="E32" s="24">
        <v>0</v>
      </c>
      <c r="F32" s="22">
        <f>C32*E32</f>
        <v>0</v>
      </c>
    </row>
    <row r="33" spans="1:6" ht="57.6" x14ac:dyDescent="0.3">
      <c r="A33" s="17" t="s">
        <v>84</v>
      </c>
      <c r="B33" s="5" t="s">
        <v>123</v>
      </c>
      <c r="C33" s="12">
        <v>4.5</v>
      </c>
      <c r="D33" s="4" t="s">
        <v>4</v>
      </c>
      <c r="E33" s="24">
        <v>0</v>
      </c>
      <c r="F33" s="22">
        <f>C33*E33</f>
        <v>0</v>
      </c>
    </row>
    <row r="34" spans="1:6" ht="57.6" x14ac:dyDescent="0.3">
      <c r="A34" s="17" t="s">
        <v>85</v>
      </c>
      <c r="B34" s="5" t="s">
        <v>54</v>
      </c>
      <c r="C34" s="12">
        <v>33.299999999999997</v>
      </c>
      <c r="D34" s="4" t="s">
        <v>4</v>
      </c>
      <c r="E34" s="24">
        <v>0</v>
      </c>
      <c r="F34" s="22">
        <f t="shared" ref="F34" si="12">C34*E34</f>
        <v>0</v>
      </c>
    </row>
    <row r="35" spans="1:6" ht="72" x14ac:dyDescent="0.3">
      <c r="A35" s="17" t="s">
        <v>86</v>
      </c>
      <c r="B35" s="5" t="s">
        <v>34</v>
      </c>
      <c r="C35" s="12">
        <v>36</v>
      </c>
      <c r="D35" s="4" t="s">
        <v>4</v>
      </c>
      <c r="E35" s="24">
        <v>0</v>
      </c>
      <c r="F35" s="22">
        <f>C35*E35</f>
        <v>0</v>
      </c>
    </row>
    <row r="36" spans="1:6" ht="57.6" x14ac:dyDescent="0.3">
      <c r="A36" s="17" t="s">
        <v>87</v>
      </c>
      <c r="B36" s="19" t="s">
        <v>33</v>
      </c>
      <c r="C36" s="14">
        <v>4.5</v>
      </c>
      <c r="D36" s="15" t="s">
        <v>5</v>
      </c>
      <c r="E36" s="24">
        <v>0</v>
      </c>
      <c r="F36" s="22">
        <f>C36*E36</f>
        <v>0</v>
      </c>
    </row>
    <row r="37" spans="1:6" ht="57.6" x14ac:dyDescent="0.3">
      <c r="A37" s="17" t="s">
        <v>88</v>
      </c>
      <c r="B37" s="5" t="s">
        <v>55</v>
      </c>
      <c r="C37" s="12">
        <v>126</v>
      </c>
      <c r="D37" s="4" t="s">
        <v>4</v>
      </c>
      <c r="E37" s="24">
        <v>0</v>
      </c>
      <c r="F37" s="22">
        <f t="shared" ref="F37" si="13">C37*E37</f>
        <v>0</v>
      </c>
    </row>
    <row r="38" spans="1:6" ht="57.6" x14ac:dyDescent="0.3">
      <c r="A38" s="17" t="s">
        <v>89</v>
      </c>
      <c r="B38" s="5" t="s">
        <v>32</v>
      </c>
      <c r="C38" s="12">
        <v>81.8</v>
      </c>
      <c r="D38" s="4" t="s">
        <v>3</v>
      </c>
      <c r="E38" s="24">
        <v>0</v>
      </c>
      <c r="F38" s="22">
        <f>C38*E38</f>
        <v>0</v>
      </c>
    </row>
    <row r="39" spans="1:6" ht="57.6" x14ac:dyDescent="0.3">
      <c r="A39" s="17" t="s">
        <v>90</v>
      </c>
      <c r="B39" s="5" t="s">
        <v>28</v>
      </c>
      <c r="C39" s="12">
        <v>5.85</v>
      </c>
      <c r="D39" s="4" t="s">
        <v>5</v>
      </c>
      <c r="E39" s="24">
        <v>0</v>
      </c>
      <c r="F39" s="22">
        <f t="shared" ref="F39" si="14">C39*E39</f>
        <v>0</v>
      </c>
    </row>
    <row r="40" spans="1:6" ht="57.6" x14ac:dyDescent="0.3">
      <c r="A40" s="17" t="s">
        <v>91</v>
      </c>
      <c r="B40" s="5" t="s">
        <v>31</v>
      </c>
      <c r="C40" s="12">
        <v>1.08</v>
      </c>
      <c r="D40" s="4" t="s">
        <v>5</v>
      </c>
      <c r="E40" s="24">
        <v>0</v>
      </c>
      <c r="F40" s="22">
        <f t="shared" si="2"/>
        <v>0</v>
      </c>
    </row>
    <row r="41" spans="1:6" ht="57.6" x14ac:dyDescent="0.3">
      <c r="A41" s="17" t="s">
        <v>92</v>
      </c>
      <c r="B41" s="5" t="s">
        <v>27</v>
      </c>
      <c r="C41" s="12">
        <v>18</v>
      </c>
      <c r="D41" s="4" t="s">
        <v>4</v>
      </c>
      <c r="E41" s="24">
        <v>0</v>
      </c>
      <c r="F41" s="22">
        <f>C41*E41</f>
        <v>0</v>
      </c>
    </row>
    <row r="42" spans="1:6" ht="43.2" x14ac:dyDescent="0.3">
      <c r="A42" s="17" t="s">
        <v>93</v>
      </c>
      <c r="B42" s="5" t="s">
        <v>46</v>
      </c>
      <c r="C42" s="12">
        <v>0.1</v>
      </c>
      <c r="D42" s="4" t="s">
        <v>5</v>
      </c>
      <c r="E42" s="24">
        <v>0</v>
      </c>
      <c r="F42" s="22">
        <f t="shared" ref="F42:F43" si="15">C42*E42</f>
        <v>0</v>
      </c>
    </row>
    <row r="43" spans="1:6" ht="43.2" x14ac:dyDescent="0.3">
      <c r="A43" s="17" t="s">
        <v>94</v>
      </c>
      <c r="B43" s="5" t="s">
        <v>47</v>
      </c>
      <c r="C43" s="12">
        <v>2</v>
      </c>
      <c r="D43" s="4" t="s">
        <v>4</v>
      </c>
      <c r="E43" s="24">
        <v>0</v>
      </c>
      <c r="F43" s="22">
        <f t="shared" si="15"/>
        <v>0</v>
      </c>
    </row>
    <row r="44" spans="1:6" ht="43.2" x14ac:dyDescent="0.3">
      <c r="A44" s="17" t="s">
        <v>95</v>
      </c>
      <c r="B44" s="5" t="s">
        <v>17</v>
      </c>
      <c r="C44" s="12">
        <v>4</v>
      </c>
      <c r="D44" s="4" t="s">
        <v>3</v>
      </c>
      <c r="E44" s="24">
        <v>0</v>
      </c>
      <c r="F44" s="22">
        <f t="shared" si="2"/>
        <v>0</v>
      </c>
    </row>
    <row r="45" spans="1:6" ht="43.2" x14ac:dyDescent="0.3">
      <c r="A45" s="17" t="s">
        <v>96</v>
      </c>
      <c r="B45" s="5" t="s">
        <v>18</v>
      </c>
      <c r="C45" s="12">
        <v>4</v>
      </c>
      <c r="D45" s="4" t="s">
        <v>3</v>
      </c>
      <c r="E45" s="24">
        <v>0</v>
      </c>
      <c r="F45" s="22">
        <f t="shared" si="2"/>
        <v>0</v>
      </c>
    </row>
    <row r="46" spans="1:6" ht="57.6" x14ac:dyDescent="0.3">
      <c r="A46" s="17" t="s">
        <v>97</v>
      </c>
      <c r="B46" s="5" t="s">
        <v>26</v>
      </c>
      <c r="C46" s="12">
        <v>28</v>
      </c>
      <c r="D46" s="4" t="s">
        <v>3</v>
      </c>
      <c r="E46" s="24">
        <v>0</v>
      </c>
      <c r="F46" s="22">
        <f t="shared" si="2"/>
        <v>0</v>
      </c>
    </row>
    <row r="47" spans="1:6" ht="72" x14ac:dyDescent="0.3">
      <c r="A47" s="17" t="s">
        <v>98</v>
      </c>
      <c r="B47" s="5" t="s">
        <v>35</v>
      </c>
      <c r="C47" s="12">
        <v>135</v>
      </c>
      <c r="D47" s="4" t="s">
        <v>4</v>
      </c>
      <c r="E47" s="24">
        <v>0</v>
      </c>
      <c r="F47" s="22">
        <f t="shared" si="2"/>
        <v>0</v>
      </c>
    </row>
    <row r="48" spans="1:6" ht="43.2" x14ac:dyDescent="0.3">
      <c r="A48" s="17" t="s">
        <v>99</v>
      </c>
      <c r="B48" s="5" t="s">
        <v>22</v>
      </c>
      <c r="C48" s="12">
        <v>34</v>
      </c>
      <c r="D48" s="4" t="s">
        <v>4</v>
      </c>
      <c r="E48" s="24">
        <v>0</v>
      </c>
      <c r="F48" s="22">
        <f t="shared" ref="F48" si="16">C48*E48</f>
        <v>0</v>
      </c>
    </row>
    <row r="49" spans="1:6" ht="86.4" x14ac:dyDescent="0.3">
      <c r="A49" s="17" t="s">
        <v>100</v>
      </c>
      <c r="B49" s="5" t="s">
        <v>29</v>
      </c>
      <c r="C49" s="12">
        <v>104</v>
      </c>
      <c r="D49" s="4" t="s">
        <v>3</v>
      </c>
      <c r="E49" s="24">
        <v>0</v>
      </c>
      <c r="F49" s="22">
        <f t="shared" ref="F49:F54" si="17">C49*E49</f>
        <v>0</v>
      </c>
    </row>
    <row r="50" spans="1:6" ht="72" x14ac:dyDescent="0.3">
      <c r="A50" s="17" t="s">
        <v>101</v>
      </c>
      <c r="B50" s="5" t="s">
        <v>30</v>
      </c>
      <c r="C50" s="12">
        <v>8.0000000000000002E-3</v>
      </c>
      <c r="D50" s="4" t="s">
        <v>5</v>
      </c>
      <c r="E50" s="24">
        <v>0</v>
      </c>
      <c r="F50" s="22">
        <f t="shared" si="17"/>
        <v>0</v>
      </c>
    </row>
    <row r="51" spans="1:6" ht="43.2" x14ac:dyDescent="0.3">
      <c r="A51" s="17" t="s">
        <v>102</v>
      </c>
      <c r="B51" s="5" t="s">
        <v>24</v>
      </c>
      <c r="C51" s="12">
        <v>20</v>
      </c>
      <c r="D51" s="4" t="s">
        <v>3</v>
      </c>
      <c r="E51" s="24">
        <v>0</v>
      </c>
      <c r="F51" s="22">
        <f t="shared" si="17"/>
        <v>0</v>
      </c>
    </row>
    <row r="52" spans="1:6" ht="72" x14ac:dyDescent="0.3">
      <c r="A52" s="17" t="s">
        <v>103</v>
      </c>
      <c r="B52" s="5" t="s">
        <v>23</v>
      </c>
      <c r="C52" s="12">
        <v>64</v>
      </c>
      <c r="D52" s="4" t="s">
        <v>3</v>
      </c>
      <c r="E52" s="24">
        <v>0</v>
      </c>
      <c r="F52" s="22">
        <f t="shared" si="17"/>
        <v>0</v>
      </c>
    </row>
    <row r="53" spans="1:6" ht="43.2" x14ac:dyDescent="0.3">
      <c r="A53" s="17" t="s">
        <v>49</v>
      </c>
      <c r="B53" s="13" t="s">
        <v>21</v>
      </c>
      <c r="C53" s="14">
        <v>24.2</v>
      </c>
      <c r="D53" s="15" t="s">
        <v>3</v>
      </c>
      <c r="E53" s="24">
        <v>0</v>
      </c>
      <c r="F53" s="22">
        <f t="shared" si="17"/>
        <v>0</v>
      </c>
    </row>
    <row r="54" spans="1:6" ht="57.6" x14ac:dyDescent="0.3">
      <c r="A54" s="17" t="s">
        <v>104</v>
      </c>
      <c r="B54" s="5" t="s">
        <v>25</v>
      </c>
      <c r="C54" s="12">
        <v>68</v>
      </c>
      <c r="D54" s="15" t="s">
        <v>3</v>
      </c>
      <c r="E54" s="24">
        <v>0</v>
      </c>
      <c r="F54" s="22">
        <f t="shared" si="17"/>
        <v>0</v>
      </c>
    </row>
    <row r="55" spans="1:6" ht="43.2" x14ac:dyDescent="0.3">
      <c r="A55" s="17" t="s">
        <v>108</v>
      </c>
      <c r="B55" s="5" t="s">
        <v>15</v>
      </c>
      <c r="C55" s="12">
        <v>1</v>
      </c>
      <c r="D55" s="4" t="s">
        <v>6</v>
      </c>
      <c r="E55" s="24">
        <v>0</v>
      </c>
      <c r="F55" s="22">
        <f t="shared" ref="F55" si="18">C55*E55</f>
        <v>0</v>
      </c>
    </row>
    <row r="56" spans="1:6" ht="22.2" customHeight="1" x14ac:dyDescent="0.3">
      <c r="A56" s="17" t="s">
        <v>109</v>
      </c>
      <c r="B56" s="5" t="s">
        <v>48</v>
      </c>
      <c r="C56" s="12">
        <v>1</v>
      </c>
      <c r="D56" s="4" t="s">
        <v>6</v>
      </c>
      <c r="E56" s="24">
        <v>0</v>
      </c>
      <c r="F56" s="22">
        <f t="shared" ref="F56" si="19">C56*E56</f>
        <v>0</v>
      </c>
    </row>
    <row r="57" spans="1:6" ht="28.8" x14ac:dyDescent="0.3">
      <c r="A57" s="17" t="s">
        <v>110</v>
      </c>
      <c r="B57" s="5" t="s">
        <v>19</v>
      </c>
      <c r="C57" s="12">
        <v>1</v>
      </c>
      <c r="D57" s="4" t="s">
        <v>6</v>
      </c>
      <c r="E57" s="24">
        <v>0</v>
      </c>
      <c r="F57" s="22">
        <f t="shared" si="2"/>
        <v>0</v>
      </c>
    </row>
    <row r="58" spans="1:6" s="21" customFormat="1" ht="19.95" customHeight="1" x14ac:dyDescent="0.3">
      <c r="A58" s="20"/>
      <c r="C58" s="29" t="s">
        <v>11</v>
      </c>
      <c r="D58" s="29"/>
      <c r="E58" s="29"/>
      <c r="F58" s="25">
        <f>SUM(F5:F57)</f>
        <v>0</v>
      </c>
    </row>
    <row r="59" spans="1:6" s="21" customFormat="1" ht="19.95" customHeight="1" x14ac:dyDescent="0.3">
      <c r="A59" s="20"/>
      <c r="C59" s="29" t="s">
        <v>12</v>
      </c>
      <c r="D59" s="29"/>
      <c r="E59" s="29"/>
      <c r="F59" s="25">
        <f>F58*0.21</f>
        <v>0</v>
      </c>
    </row>
    <row r="60" spans="1:6" s="21" customFormat="1" ht="19.95" customHeight="1" x14ac:dyDescent="0.3">
      <c r="A60" s="20"/>
      <c r="C60" s="28" t="s">
        <v>13</v>
      </c>
      <c r="D60" s="28"/>
      <c r="E60" s="28"/>
      <c r="F60" s="23">
        <f>F58+F59</f>
        <v>0</v>
      </c>
    </row>
  </sheetData>
  <mergeCells count="3">
    <mergeCell ref="C60:E60"/>
    <mergeCell ref="C59:E59"/>
    <mergeCell ref="C58:E58"/>
  </mergeCells>
  <pageMargins left="0.52" right="0.31" top="0.78740157499999996" bottom="0.78740157499999996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Hnojský Marek</dc:creator>
  <cp:lastModifiedBy>Hnojský Marek</cp:lastModifiedBy>
  <cp:lastPrinted>2023-09-13T07:27:25Z</cp:lastPrinted>
  <dcterms:created xsi:type="dcterms:W3CDTF">2023-08-17T07:03:19Z</dcterms:created>
  <dcterms:modified xsi:type="dcterms:W3CDTF">2024-05-27T13:10:39Z</dcterms:modified>
</cp:coreProperties>
</file>