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VÍTEK\PRÁCE\SUSPK - DAROVÁ\rozpočet\"/>
    </mc:Choice>
  </mc:AlternateContent>
  <bookViews>
    <workbookView xWindow="0" yWindow="0" windowWidth="0" windowHeight="0"/>
  </bookViews>
  <sheets>
    <sheet name="Rekapitulace stavby" sheetId="1" r:id="rId1"/>
    <sheet name="01 - VRN" sheetId="2" r:id="rId2"/>
    <sheet name="101 - KOMUNIKACE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VRN'!$C$82:$K$107</definedName>
    <definedName name="_xlnm.Print_Area" localSheetId="1">'01 - VRN'!$C$4:$J$39,'01 - VRN'!$C$45:$J$64,'01 - VRN'!$C$70:$K$107</definedName>
    <definedName name="_xlnm.Print_Titles" localSheetId="1">'01 - VRN'!$82:$82</definedName>
    <definedName name="_xlnm._FilterDatabase" localSheetId="2" hidden="1">'101 - KOMUNIKACE'!$C$87:$K$250</definedName>
    <definedName name="_xlnm.Print_Area" localSheetId="2">'101 - KOMUNIKACE'!$C$4:$J$39,'101 - KOMUNIKACE'!$C$45:$J$69,'101 - KOMUNIKACE'!$C$75:$K$250</definedName>
    <definedName name="_xlnm.Print_Titles" localSheetId="2">'101 - KOMUNIKACE'!$87:$87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39"/>
  <c r="BH239"/>
  <c r="BG239"/>
  <c r="BF239"/>
  <c r="T239"/>
  <c r="T238"/>
  <c r="T237"/>
  <c r="R239"/>
  <c r="R238"/>
  <c r="R237"/>
  <c r="P239"/>
  <c r="P238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8"/>
  <c r="BH158"/>
  <c r="BG158"/>
  <c r="BF158"/>
  <c r="T158"/>
  <c r="R158"/>
  <c r="P158"/>
  <c r="BI155"/>
  <c r="BH155"/>
  <c r="BG155"/>
  <c r="BF155"/>
  <c r="T155"/>
  <c r="R155"/>
  <c r="P155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39"/>
  <c r="BH139"/>
  <c r="BG139"/>
  <c r="BF139"/>
  <c r="T139"/>
  <c r="R139"/>
  <c r="P139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55"/>
  <c r="J17"/>
  <c r="J15"/>
  <c r="E15"/>
  <c r="F84"/>
  <c r="J14"/>
  <c r="J12"/>
  <c r="J82"/>
  <c r="E7"/>
  <c r="E78"/>
  <c i="2" r="J37"/>
  <c r="J36"/>
  <c i="1" r="AY55"/>
  <c i="2" r="J35"/>
  <c i="1" r="AX55"/>
  <c i="2"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6"/>
  <c r="BH86"/>
  <c r="BG86"/>
  <c r="BF86"/>
  <c r="T86"/>
  <c r="T85"/>
  <c r="R86"/>
  <c r="R85"/>
  <c r="P86"/>
  <c r="P85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3" r="BK120"/>
  <c r="J202"/>
  <c i="2" r="J95"/>
  <c i="3" r="J199"/>
  <c i="2" r="F34"/>
  <c i="3" r="J181"/>
  <c r="J104"/>
  <c i="2" r="BK91"/>
  <c i="3" r="BK181"/>
  <c r="J178"/>
  <c r="BK108"/>
  <c r="BK193"/>
  <c r="J158"/>
  <c r="BK178"/>
  <c r="BK91"/>
  <c i="2" r="F35"/>
  <c i="3" r="BK172"/>
  <c r="J172"/>
  <c r="BK169"/>
  <c r="BK155"/>
  <c r="BK175"/>
  <c r="BK112"/>
  <c r="J212"/>
  <c r="BK205"/>
  <c r="BK147"/>
  <c r="BK117"/>
  <c r="BK158"/>
  <c r="BK199"/>
  <c r="BK217"/>
  <c r="BK129"/>
  <c i="2" r="F36"/>
  <c i="3" r="J155"/>
  <c r="BK212"/>
  <c i="2" r="J91"/>
  <c i="3" r="BK143"/>
  <c r="J217"/>
  <c r="J129"/>
  <c r="J208"/>
  <c r="BK123"/>
  <c i="2" r="BK86"/>
  <c i="3" r="BK126"/>
  <c r="BK231"/>
  <c r="J147"/>
  <c r="BK139"/>
  <c r="J205"/>
  <c r="J139"/>
  <c r="BK101"/>
  <c r="BK227"/>
  <c r="J112"/>
  <c r="J126"/>
  <c i="2" r="BK95"/>
  <c i="3" r="J227"/>
  <c i="2" r="J104"/>
  <c i="3" r="BK234"/>
  <c i="2" r="J86"/>
  <c i="3" r="BK104"/>
  <c r="J239"/>
  <c i="2" r="J100"/>
  <c i="3" r="J231"/>
  <c r="J234"/>
  <c r="BK184"/>
  <c i="2" r="BK104"/>
  <c i="3" r="BK202"/>
  <c i="2" r="F37"/>
  <c i="3" r="J175"/>
  <c r="BK223"/>
  <c i="2" r="BK100"/>
  <c i="3" r="BK166"/>
  <c r="J223"/>
  <c i="1" r="AS54"/>
  <c i="2" r="J34"/>
  <c i="3" r="J123"/>
  <c r="J193"/>
  <c r="BK196"/>
  <c r="J169"/>
  <c r="BK239"/>
  <c r="J117"/>
  <c r="J143"/>
  <c r="J101"/>
  <c r="J196"/>
  <c r="J120"/>
  <c r="J91"/>
  <c r="BK208"/>
  <c r="J166"/>
  <c r="J184"/>
  <c r="J108"/>
  <c l="1" r="R90"/>
  <c r="P192"/>
  <c r="P230"/>
  <c i="2" r="P90"/>
  <c r="T90"/>
  <c r="T84"/>
  <c r="T83"/>
  <c r="P99"/>
  <c r="T99"/>
  <c i="3" r="T90"/>
  <c r="R192"/>
  <c r="R230"/>
  <c r="BK90"/>
  <c r="P146"/>
  <c r="T211"/>
  <c r="BK192"/>
  <c r="J192"/>
  <c r="J64"/>
  <c r="BK211"/>
  <c r="J211"/>
  <c r="J65"/>
  <c r="T230"/>
  <c r="BK146"/>
  <c r="J146"/>
  <c r="J63"/>
  <c r="T192"/>
  <c r="BK230"/>
  <c r="J230"/>
  <c r="J66"/>
  <c r="T146"/>
  <c r="R211"/>
  <c i="2" r="BK90"/>
  <c r="J90"/>
  <c r="J62"/>
  <c r="R90"/>
  <c r="BK99"/>
  <c r="J99"/>
  <c r="J63"/>
  <c r="R99"/>
  <c i="3" r="P90"/>
  <c r="P89"/>
  <c r="P88"/>
  <c i="1" r="AU56"/>
  <c i="3" r="R146"/>
  <c r="P211"/>
  <c r="BK238"/>
  <c r="J238"/>
  <c r="J68"/>
  <c r="BK142"/>
  <c r="J142"/>
  <c r="J62"/>
  <c i="2" r="BK85"/>
  <c r="J85"/>
  <c r="J61"/>
  <c i="3" r="J55"/>
  <c r="BE117"/>
  <c r="BE166"/>
  <c r="BE181"/>
  <c r="BE184"/>
  <c r="BE196"/>
  <c r="BE239"/>
  <c r="J84"/>
  <c r="BE139"/>
  <c r="BE172"/>
  <c r="BE175"/>
  <c r="BE212"/>
  <c r="J52"/>
  <c r="F85"/>
  <c r="BE120"/>
  <c r="BE123"/>
  <c r="BE126"/>
  <c r="BE158"/>
  <c r="BE193"/>
  <c r="F54"/>
  <c r="BE129"/>
  <c r="BE143"/>
  <c r="BE147"/>
  <c r="BE155"/>
  <c r="BE169"/>
  <c r="BE208"/>
  <c r="BE231"/>
  <c r="BE104"/>
  <c r="BE112"/>
  <c r="BE178"/>
  <c r="BE205"/>
  <c r="BE217"/>
  <c r="BE223"/>
  <c r="BE234"/>
  <c r="E48"/>
  <c r="BE91"/>
  <c r="BE101"/>
  <c r="BE227"/>
  <c r="BE108"/>
  <c r="BE199"/>
  <c r="BE202"/>
  <c i="1" r="BA55"/>
  <c i="2" r="E48"/>
  <c r="J52"/>
  <c r="F54"/>
  <c r="J54"/>
  <c r="F55"/>
  <c r="J55"/>
  <c r="BE86"/>
  <c r="BE91"/>
  <c r="BE95"/>
  <c r="BE100"/>
  <c r="BE104"/>
  <c i="1" r="BC55"/>
  <c r="BB55"/>
  <c r="AW55"/>
  <c r="BD55"/>
  <c i="3" r="F36"/>
  <c i="1" r="BC56"/>
  <c r="BC54"/>
  <c r="W32"/>
  <c i="3" r="F34"/>
  <c i="1" r="BA56"/>
  <c r="BA54"/>
  <c r="W30"/>
  <c i="3" r="F35"/>
  <c i="1" r="BB56"/>
  <c r="BB54"/>
  <c r="W31"/>
  <c i="3" r="J34"/>
  <c i="1" r="AW56"/>
  <c i="3" r="F37"/>
  <c i="1" r="BD56"/>
  <c r="BD54"/>
  <c r="W33"/>
  <c i="2" l="1" r="R84"/>
  <c r="R83"/>
  <c r="P84"/>
  <c r="P83"/>
  <c i="1" r="AU55"/>
  <c i="3" r="T89"/>
  <c r="T88"/>
  <c r="BK89"/>
  <c r="J89"/>
  <c r="J60"/>
  <c r="R89"/>
  <c r="R88"/>
  <c i="2" r="BK84"/>
  <c r="J84"/>
  <c r="J60"/>
  <c i="3" r="J90"/>
  <c r="J61"/>
  <c r="BK237"/>
  <c r="J237"/>
  <c r="J67"/>
  <c i="2" r="BK83"/>
  <c r="J83"/>
  <c r="J30"/>
  <c i="1" r="AG55"/>
  <c r="AX54"/>
  <c r="AW54"/>
  <c r="AK30"/>
  <c r="AU54"/>
  <c i="3" r="J33"/>
  <c i="1" r="AV56"/>
  <c r="AT56"/>
  <c i="2" r="F33"/>
  <c i="1" r="AZ55"/>
  <c i="2" r="J33"/>
  <c i="1" r="AV55"/>
  <c r="AT55"/>
  <c i="3" r="F33"/>
  <c i="1" r="AZ56"/>
  <c r="AY54"/>
  <c i="3" l="1" r="BK88"/>
  <c r="J88"/>
  <c r="J59"/>
  <c i="1" r="AN55"/>
  <c i="2" r="J59"/>
  <c r="J39"/>
  <c i="1" r="AZ54"/>
  <c r="W29"/>
  <c i="3" l="1" r="J30"/>
  <c i="1" r="AG56"/>
  <c r="AV54"/>
  <c r="AK29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<sst xmlns="http://schemas.openxmlformats.org/spreadsheetml/2006/main">
  <si>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</si>
  <si>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</si>
  <si>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</si>
  <si>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</si>
  <si>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</si>
  <si>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{47424db6-8da6-4524-8181-596c625e76e6}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</si>
  <si>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</si>
  <si>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</si>
  <si>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</si>
  <si>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</si>
  <si>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</si>
  <si>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</si>
  <si>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</si>
  <si>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</si>
  <si>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0270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</si>
  <si>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</si>
  <si>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</si>
  <si>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III/2316 Vranovice - Darová</t>
  </si>
  <si>
    <t>KSO:</t>
  </si>
  <si>
    <t/>
  </si>
  <si>
    <t>CC-CZ:</t>
  </si>
  <si>
    <t>Místo:</t>
  </si>
  <si>
    <t xml:space="preserve"> </t>
  </si>
  <si>
    <t>Datum:</t>
  </si>
  <si>
    <t>2. 5. 2024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</si>
  <si>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</si>
  <si>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</si>
  <si>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</si>
  <si>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</si>
  <si>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</si>
  <si>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</si>
  <si>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</si>
  <si>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</si>
  <si>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</si>
  <si>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</si>
  <si>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</si>
  <si>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</si>
  <si>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</si>
  <si>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</si>
  <si>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</si>
  <si>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</si>
  <si>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</si>
  <si>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</si>
  <si>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</si>
  <si>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</si>
  <si>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</si>
  <si>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</si>
  <si>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</si>
  <si>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</si>
  <si>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</si>
  <si>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</si>
  <si>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</si>
  <si>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</si>
  <si>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</si>
  <si>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</si>
  <si>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</si>
  <si>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</si>
  <si>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</si>
  <si>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</si>
  <si>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</si>
  <si>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</si>
  <si>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</si>
  <si>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</si>
  <si>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</si>
  <si>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</si>
  <si>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</si>
  <si>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</si>
  <si>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</si>
  <si>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</si>
  <si>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</si>
  <si>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</si>
  <si>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</si>
  <si>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</si>
  <si>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</si>
  <si>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</si>
  <si>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VRN</t>
  </si>
  <si>
    <t>STA</t>
  </si>
  <si>
    <t>1</t>
  </si>
  <si>
    <t>{b53fda8e-161f-4f27-a00e-4c72a53a769b}</t>
  </si>
  <si>
    <t>2</t>
  </si>
  <si>
    <t>101</t>
  </si>
  <si>
    <t>KOMUNIKACE</t>
  </si>
  <si>
    <t>{238ad3b4-e7ae-413a-96fa-c94346fbd30d}</t>
  </si>
  <si>
    <t>KRYCÍ LIST SOUPISU PRACÍ</t>
  </si>
  <si>
    <t>Objekt:</t>
  </si>
  <si>
    <t>01 -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</si>
  <si>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</si>
  <si>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</si>
  <si>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</si>
  <si>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</si>
  <si>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</si>
  <si>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</si>
  <si>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</si>
  <si>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</si>
  <si>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</si>
  <si>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</si>
  <si>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</si>
  <si>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</si>
  <si>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</si>
  <si>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</si>
  <si>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</si>
  <si>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</si>
  <si>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</si>
  <si>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</si>
  <si>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</si>
  <si>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</si>
  <si>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</si>
  <si>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</si>
  <si>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</si>
  <si>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</si>
  <si>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</si>
  <si>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</si>
  <si>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</si>
  <si>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</si>
  <si>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před a při provádění stavby</t>
  </si>
  <si>
    <t>KČ</t>
  </si>
  <si>
    <t>CS ÚRS 2024 01</t>
  </si>
  <si>
    <t>4</t>
  </si>
  <si>
    <t>-1758948236</t>
  </si>
  <si>
    <t>PP</t>
  </si>
  <si>
    <t>Online PSC</t>
  </si>
  <si>
    <t>https://podminky.urs.cz/item/CS_URS_2024_01/012203000</t>
  </si>
  <si>
    <t>P</t>
  </si>
  <si>
    <t xml:space="preserve">Poznámka k položce:_x000d_
Poznámka k položce: _x000d_
-VYTÝČENÍ INŽENÝRSKÝCH SÍTÍ NA STAVENIŠTI VČETNĚ OBNOVENÍ SPRÁVCŮ SÍTÍ PO DOBU VÝSTAVBY PRO VŠECHNY OBJEKTY STAVBY _x000d_
-GEODETICKÉ PRÁCE PO CELOU DOBU VÝSTAVBY PRO VŠECHNY OBJEKTY STAVBY_x000d_
- PO PRVNÍ A DRUHÉ VRSTVĚ-  geodeticky a přiložit do závěrečné zprávy</t>
  </si>
  <si>
    <t>VRN3</t>
  </si>
  <si>
    <t>Zařízení staveniště</t>
  </si>
  <si>
    <t>030001000</t>
  </si>
  <si>
    <t>671311840</t>
  </si>
  <si>
    <t>https://podminky.urs.cz/item/CS_URS_2024_01/030001000</t>
  </si>
  <si>
    <t xml:space="preserve">Poznámka k položce:_x000d_
Poznámka k položce: Zajištění a provedení všech prací a dodávek nezbytných k provedení díla, tj. prací a dodávek které nejsou přímo určeny rozsahem stavby, avšak jejich provedení je pro zhotovení stavby nezbytné (např. VRN/NUS vč. zařízení staveniště a jeho likvidaci po stavbě, zajištění dočasných přípojek pro zařízení staveniště, aktualizace vyjádření a prověření existence stávajících podzemních i vzdušných vedení a zařízení, zajištění vytýčení všech podzemních sítí  a provedení opatření pro zajištění podzemních a nadzemních sítí a ochranu po dobu výstavby s protokolárním předání křížení se sítěmi, opatření pro zajištění bezpečnosti, ochrany zdraví a požární bezpečnosti.opatření vyplývající z plánu BOZP - veškeré náklady spojené s pořízením, dovozem, montáží, údržbou, demontáží a odvozem:  veškerých mobilních stavebních buněk ( kancelář, šatny, příruční sklad, umývárna ) a k tomu odpovídajících mobilních WC, včetně eventuálního dočasného zpevnění ploch např. pro skládkování a ochranu nezabudovaného nebo vytěženého materiálu, mobilního oplocení staveniště po dobu stavby ,  provizorního ohrazení výkopů, dočasného napojení na inženýrské sítě a ekologickou likvidaci odpadů. Ostatní ZS - viz.ZOV ( např.umístění bezpečnostních značek,tabulky se zákazem vstupu nepovolaným osobám na staveniště a pod.),  rekultivaci plochy po odstranění zařízení staveniště v rozsahu dle ZOV -včetně nákladů na energie pro ZS</t>
  </si>
  <si>
    <t>3</t>
  </si>
  <si>
    <t>034503000</t>
  </si>
  <si>
    <t>Informační tabule na staveništi</t>
  </si>
  <si>
    <t>-1386381467</t>
  </si>
  <si>
    <t>https://podminky.urs.cz/item/CS_URS_2024_01/034503000</t>
  </si>
  <si>
    <t>Poznámka k položce:_x000d_
Poznámka k položce: DLE GRAFICKÉHO NÁVRHU A POČTU UVEDENÉHO V ZD</t>
  </si>
  <si>
    <t>VRN4</t>
  </si>
  <si>
    <t>Inženýrská činnost</t>
  </si>
  <si>
    <t>040001000</t>
  </si>
  <si>
    <t>-2111354202</t>
  </si>
  <si>
    <t>https://podminky.urs.cz/item/CS_URS_2024_01/040001000</t>
  </si>
  <si>
    <t xml:space="preserve">Poznámka k položce:_x000d_
Poznámka k položce:_x000d_
 NAPŘ. NÁKLADY NA  ZKOUŠKY A OSTATNÍ MĚŘENÍ, VYŘÍZENÍ UZAVÍREK A OBJÍZDNÝCH TRAS , </t>
  </si>
  <si>
    <t>043002000</t>
  </si>
  <si>
    <t>Zkoušky a ostatní měření</t>
  </si>
  <si>
    <t>kpl</t>
  </si>
  <si>
    <t>1024</t>
  </si>
  <si>
    <t>1544707394</t>
  </si>
  <si>
    <t>https://podminky.urs.cz/item/CS_URS_2024_01/043002000</t>
  </si>
  <si>
    <t>Poznámka k položce:_x000d_
zkoušky hutnící, na asf. vrstvách a otatní nutné pro správné provedení stavby dle ČSN</t>
  </si>
  <si>
    <t>101 - KOMUNIKACE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</si>
  <si>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</si>
  <si>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</si>
  <si>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</si>
  <si>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</si>
  <si>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</si>
  <si>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</si>
  <si>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</si>
  <si>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</si>
  <si>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</si>
  <si>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</si>
  <si>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113107142</t>
  </si>
  <si>
    <t>Odstranění podkladu živičného tl přes 50 do 100 mm ručně</t>
  </si>
  <si>
    <t>m2</t>
  </si>
  <si>
    <t>-1947184898</t>
  </si>
  <si>
    <t>Odstranění podkladů nebo krytů ručně s přemístěním hmot na skládku na vzdálenost do 3 m nebo s naložením na dopravní prostředek živičných, o tl. vrstvy přes 50 do 100 mm</t>
  </si>
  <si>
    <t>https://podminky.urs.cz/item/CS_URS_2024_01/113107142</t>
  </si>
  <si>
    <t>VV</t>
  </si>
  <si>
    <t>lokální sanace asf. povrchu - výtluky atd</t>
  </si>
  <si>
    <t>700</t>
  </si>
  <si>
    <t>sanace krajů asf./krajnic</t>
  </si>
  <si>
    <t>850</t>
  </si>
  <si>
    <t>vjezy asf. beton</t>
  </si>
  <si>
    <t>120</t>
  </si>
  <si>
    <t>Součet</t>
  </si>
  <si>
    <t>113151111</t>
  </si>
  <si>
    <t>Rozebrání zpevněných ploch ze silničních dílců</t>
  </si>
  <si>
    <t>-1085833536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</si>
  <si>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</si>
  <si>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</si>
  <si>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122252203</t>
  </si>
  <si>
    <t>Odkopávky a prokopávky nezapažené pro silnice a dálnice v hornině třídy těžitelnosti I objem do 100 m3 strojně</t>
  </si>
  <si>
    <t>m3</t>
  </si>
  <si>
    <t>-563087413</t>
  </si>
  <si>
    <t>Odkopávky a prokopávky nezapažené pro silnice a dálnice strojně v hornině třídy těžitelnosti I do 100 m3</t>
  </si>
  <si>
    <t>https://podminky.urs.cz/item/CS_URS_2024_01/122252203</t>
  </si>
  <si>
    <t>850*0,2</t>
  </si>
  <si>
    <t>162751117</t>
  </si>
  <si>
    <t>Vodorovné přemístění přes 9 000 do 10000 m výkopku/sypaniny z horniny třídy těžitelnosti I skupiny 1 až 3</t>
  </si>
  <si>
    <t>-1799992719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</si>
  <si>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</si>
  <si>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</si>
  <si>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 xml:space="preserve"> 380/1,8+170</t>
  </si>
  <si>
    <t>162751119</t>
  </si>
  <si>
    <t>Příplatek k vodorovnému přemístění výkopku/sypaniny z horniny třídy těžitelnosti I skupiny 1 až 3 ZKD 1000 m přes 10000 m</t>
  </si>
  <si>
    <t>220145707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</si>
  <si>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</si>
  <si>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</si>
  <si>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Poznámka k položce:_x000d_
skládka do 30km</t>
  </si>
  <si>
    <t>381,111*20 'Přepočtené koeficientem množství</t>
  </si>
  <si>
    <t>6</t>
  </si>
  <si>
    <t>181351103</t>
  </si>
  <si>
    <t>Rozprostření ornice tl vrstvy do 200 mm pl přes 100 do 500 m2 v rovině nebo ve svahu do 1:5 strojně</t>
  </si>
  <si>
    <t>1410887497</t>
  </si>
  <si>
    <t>Rozprostření a urovnání ornice v rovině nebo ve svahu sklonu do 1:5 strojně při souvislé ploše přes 100 do 500 m2, tl. vrstvy do 200 mm</t>
  </si>
  <si>
    <t>https://podminky.urs.cz/item/CS_URS_2024_01/181351103</t>
  </si>
  <si>
    <t>7</t>
  </si>
  <si>
    <t>181411123</t>
  </si>
  <si>
    <t>Založení lučního trávníku výsevem pl do 1000 m2 ve svahu přes 1:2 do 1:1</t>
  </si>
  <si>
    <t>1278367709</t>
  </si>
  <si>
    <t>Založení trávníku na půdě předem připravené plochy do 1000 m2 výsevem včetně utažení lučního na svahu přes 1:2 do 1:1</t>
  </si>
  <si>
    <t>https://podminky.urs.cz/item/CS_URS_2024_01/181411123</t>
  </si>
  <si>
    <t>8</t>
  </si>
  <si>
    <t>M</t>
  </si>
  <si>
    <t>00572474</t>
  </si>
  <si>
    <t>osivo směs travní krajinná-svahová</t>
  </si>
  <si>
    <t>kg</t>
  </si>
  <si>
    <t>1017312910</t>
  </si>
  <si>
    <t>3150*0,02 'Přepočtené koeficientem množství</t>
  </si>
  <si>
    <t>9</t>
  </si>
  <si>
    <t>10364101</t>
  </si>
  <si>
    <t>zemina pro terénní úpravy - ornice</t>
  </si>
  <si>
    <t>t</t>
  </si>
  <si>
    <t>-664833659</t>
  </si>
  <si>
    <t>3150*0,18 'Přepočtené koeficientem množství</t>
  </si>
  <si>
    <t>10</t>
  </si>
  <si>
    <t>181951112</t>
  </si>
  <si>
    <t>Úprava pláně v hornině třídy těžitelnosti I skupiny 1 až 3 se zhutněním strojně</t>
  </si>
  <si>
    <t>50516006</t>
  </si>
  <si>
    <t>Úprava pláně vyrovnáním výškových rozdílů strojně v hornině třídy těžitelnosti I, skupiny 1 až 3 se zhutněním</t>
  </si>
  <si>
    <t>https://podminky.urs.cz/item/CS_URS_2024_01/181951112</t>
  </si>
  <si>
    <t>vjezdy Rmat</t>
  </si>
  <si>
    <t>160</t>
  </si>
  <si>
    <t>sanace</t>
  </si>
  <si>
    <t>krajnice</t>
  </si>
  <si>
    <t>1700</t>
  </si>
  <si>
    <t>11</t>
  </si>
  <si>
    <t>182111121</t>
  </si>
  <si>
    <t>Svahování v zářezech v hornině třídy těžitelnosti I skupiny 1 až 2 ručně</t>
  </si>
  <si>
    <t>1134062421</t>
  </si>
  <si>
    <t>Svahování trvalých svahů do projektovaných profilů ručně s potřebným přemístěním výkopku při svahování v zářezech v hornině třídy těžitelnosti I skupiny 1 až 2</t>
  </si>
  <si>
    <t>https://podminky.urs.cz/item/CS_URS_2024_01/182111121</t>
  </si>
  <si>
    <t>Zakládání</t>
  </si>
  <si>
    <t>291211111</t>
  </si>
  <si>
    <t>Zřízení plochy ze silničních panelů do lože tl 50 mm z kameniva</t>
  </si>
  <si>
    <t>727637807</t>
  </si>
  <si>
    <t>Zřízení zpevněné plochy ze silničních panelů osazených do lože tl. 50 mm z kameniva</t>
  </si>
  <si>
    <t>https://podminky.urs.cz/item/CS_URS_2024_01/291211111</t>
  </si>
  <si>
    <t>Komunikace pozemní</t>
  </si>
  <si>
    <t>13</t>
  </si>
  <si>
    <t>564831011</t>
  </si>
  <si>
    <t>Podklad ze štěrkodrtě ŠD plochy do 100 m2 tl 100 mm</t>
  </si>
  <si>
    <t>-315806976</t>
  </si>
  <si>
    <t>Podklad ze štěrkodrti ŠD s rozprostřením a zhutněním plochy jednotlivě do 100 m2, po zhutnění tl. 100 mm</t>
  </si>
  <si>
    <t>https://podminky.urs.cz/item/CS_URS_2024_01/564831011</t>
  </si>
  <si>
    <t xml:space="preserve">sanace /sanace krajnic </t>
  </si>
  <si>
    <t>vjezd Rmat vyrovnávky</t>
  </si>
  <si>
    <t>14</t>
  </si>
  <si>
    <t>564930412</t>
  </si>
  <si>
    <t>Podklad z asfaltového recyklátu plochy do 100 m2 tl 100 mm</t>
  </si>
  <si>
    <t>677424226</t>
  </si>
  <si>
    <t>Podklad nebo podsyp z asfaltového recyklátu s rozprostřením a zhutněním plochy jednotlivě do 100 m2, po zhutnění tl. 100 mm</t>
  </si>
  <si>
    <t>https://podminky.urs.cz/item/CS_URS_2024_01/564930412</t>
  </si>
  <si>
    <t>15</t>
  </si>
  <si>
    <t>565135101</t>
  </si>
  <si>
    <t>Asfaltový beton vrstva podkladní ACP 16 (obalované kamenivo OKS) tl 50 mm š do 1,5 m</t>
  </si>
  <si>
    <t>21644683</t>
  </si>
  <si>
    <t>Asfaltový beton vrstva podkladní ACP 16 (obalované kamenivo střednězrnné - OKS) s rozprostřením a zhutněním v pruhu šířky do 1,5 m, po zhutnění tl. 50 mm</t>
  </si>
  <si>
    <t>https://podminky.urs.cz/item/CS_URS_2024_01/565135101</t>
  </si>
  <si>
    <t>700+850</t>
  </si>
  <si>
    <t>vjezdy</t>
  </si>
  <si>
    <t>240</t>
  </si>
  <si>
    <t>16</t>
  </si>
  <si>
    <t>565155111</t>
  </si>
  <si>
    <t>Asfaltový beton vrstva podkladní ACP 16 (obalované kamenivo OKS) tl 70 mm š do 3 m</t>
  </si>
  <si>
    <t>-1013161533</t>
  </si>
  <si>
    <t>Asfaltový beton vrstva podkladní ACP 16 (obalované kamenivo střednězrnné - OKS) s rozprostřením a zhutněním v pruhu šířky přes 1,5 do 3 m, po zhutnění tl. 70 mm</t>
  </si>
  <si>
    <t>https://podminky.urs.cz/item/CS_URS_2024_01/565155111</t>
  </si>
  <si>
    <t>17</t>
  </si>
  <si>
    <t>567122111</t>
  </si>
  <si>
    <t>Podklad ze směsi stmelené cementem SC C 8/10 (KSC I) tl 120 mm</t>
  </si>
  <si>
    <t>1707791840</t>
  </si>
  <si>
    <t>Podklad ze směsi stmelené cementem SC bez dilatačních spár, s rozprostřením a zhutněním SC C 8/10 (KSC I), po zhutnění tl. 120 mm</t>
  </si>
  <si>
    <t>https://podminky.urs.cz/item/CS_URS_2024_01/567122111</t>
  </si>
  <si>
    <t>18</t>
  </si>
  <si>
    <t>569931132</t>
  </si>
  <si>
    <t>Zpevnění krajnic asfaltovým recyklátem tl 100 mm</t>
  </si>
  <si>
    <t>1209731814</t>
  </si>
  <si>
    <t>Zpevnění krajnic nebo komunikací pro pěší s rozprostřením a zhutněním, po zhutnění asfaltovým recyklátem tl. 100 mm</t>
  </si>
  <si>
    <t>https://podminky.urs.cz/item/CS_URS_2024_01/569931132</t>
  </si>
  <si>
    <t>19</t>
  </si>
  <si>
    <t>573211108</t>
  </si>
  <si>
    <t>Postřik živičný spojovací z asfaltu v množství 0,40 kg/m2</t>
  </si>
  <si>
    <t>996539907</t>
  </si>
  <si>
    <t>Postřik spojovací PS bez posypu kamenivem z asfaltu silničního, v množství 0,40 kg/m2</t>
  </si>
  <si>
    <t>https://podminky.urs.cz/item/CS_URS_2024_01/573211108</t>
  </si>
  <si>
    <t>20</t>
  </si>
  <si>
    <t>573211112</t>
  </si>
  <si>
    <t>Postřik živičný spojovací z asfaltu v množství 0,70 kg/m2</t>
  </si>
  <si>
    <t>2024533276</t>
  </si>
  <si>
    <t>Postřik spojovací PS bez posypu kamenivem z asfaltu silničního, v množství 0,70 kg/m2</t>
  </si>
  <si>
    <t>https://podminky.urs.cz/item/CS_URS_2024_01/573211112</t>
  </si>
  <si>
    <t>573312311</t>
  </si>
  <si>
    <t>Prolití podkladu asfaltem v množství 4 kg/m2</t>
  </si>
  <si>
    <t>553623197</t>
  </si>
  <si>
    <t>Prolití podkladu nebo krytu z kameniva asfaltem, v množství 4,00 kg/m2</t>
  </si>
  <si>
    <t>https://podminky.urs.cz/item/CS_URS_2024_01/573312311</t>
  </si>
  <si>
    <t>22</t>
  </si>
  <si>
    <t>577144111</t>
  </si>
  <si>
    <t>Asfaltový beton vrstva obrusná ACO 11+ (ABS) tř. I tl 50 mm š do 3 m z nemodifikovaného asfaltu</t>
  </si>
  <si>
    <t>1408223864</t>
  </si>
  <si>
    <t>Asfaltový beton vrstva obrusná ACO 11 (ABS) s rozprostřením a se zhutněním z nemodifikovaného asfaltu v pruhu šířky do 3 m tř. I (ACO 11+), po zhutnění tl. 50 mm</t>
  </si>
  <si>
    <t>https://podminky.urs.cz/item/CS_URS_2024_01/577144111</t>
  </si>
  <si>
    <t>vozovka</t>
  </si>
  <si>
    <t>7600</t>
  </si>
  <si>
    <t>Ostatní konstrukce a práce, bourání</t>
  </si>
  <si>
    <t>23</t>
  </si>
  <si>
    <t>919732211</t>
  </si>
  <si>
    <t>Styčná spára napojení nového živičného povrchu na stávající za tepla š 15 mm hl 25 mm s prořezáním</t>
  </si>
  <si>
    <t>m</t>
  </si>
  <si>
    <t>291278553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</si>
  <si>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</si>
  <si>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</si>
  <si>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24</t>
  </si>
  <si>
    <t>919735111</t>
  </si>
  <si>
    <t>Řezání stávajícího živičného krytu hl do 50 mm</t>
  </si>
  <si>
    <t>-1732047941</t>
  </si>
  <si>
    <t>Řezání stávajícího živičného krytu nebo podkladu hloubky do 50 mm</t>
  </si>
  <si>
    <t>https://podminky.urs.cz/item/CS_URS_2024_01/919735111</t>
  </si>
  <si>
    <t>25</t>
  </si>
  <si>
    <t>938902112</t>
  </si>
  <si>
    <t>Čištění příkopů komunikací příkopovým rypadlem objem nánosu přes 0,15 do 0,3 m3/m</t>
  </si>
  <si>
    <t>593031209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</si>
  <si>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</si>
  <si>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https://podminky.urs.cz/item/CS_URS_2024_01/938902112</t>
  </si>
  <si>
    <t>26</t>
  </si>
  <si>
    <t>938902411</t>
  </si>
  <si>
    <t>Čištění propustků strojně tlakovou vodou D přes do 500 mm při tl nánosu do 25% DN</t>
  </si>
  <si>
    <t>1779143984</t>
  </si>
  <si>
    <t>Čištění propustků s odstraněním travnatého porostu nebo nánosu, s naložením na dopravní prostředek nebo s přemístěním na hromady na vzdálenost do 20 m strojně tlakovou vodou tloušťky nánosu do 25% průměru propustku do 500 mm</t>
  </si>
  <si>
    <t>https://podminky.urs.cz/item/CS_URS_2024_01/938902411</t>
  </si>
  <si>
    <t>27</t>
  </si>
  <si>
    <t>938902412</t>
  </si>
  <si>
    <t>Čištění propustků strojně tlakovou vodou D přes 500 do 1000 mm při tl nánosu do 25% DN</t>
  </si>
  <si>
    <t>-2041026682</t>
  </si>
  <si>
    <t>Čištění propustků s odstraněním travnatého porostu nebo nánosu, s naložením na dopravní prostředek nebo s přemístěním na hromady na vzdálenost do 20 m strojně tlakovou vodou tloušťky nánosu do 25% průměru propustku přes 500 do 1000 mm</t>
  </si>
  <si>
    <t>https://podminky.urs.cz/item/CS_URS_2024_01/938902412</t>
  </si>
  <si>
    <t>28</t>
  </si>
  <si>
    <t>938909311</t>
  </si>
  <si>
    <t>Čištění vozovek metením strojně podkladu nebo krytu betonového nebo živičného</t>
  </si>
  <si>
    <t>-869310540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</si>
  <si>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</si>
  <si>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https://podminky.urs.cz/item/CS_URS_2024_01/938909311</t>
  </si>
  <si>
    <t>997</t>
  </si>
  <si>
    <t>Přesun sutě</t>
  </si>
  <si>
    <t>29</t>
  </si>
  <si>
    <t>997221561</t>
  </si>
  <si>
    <t>Vodorovná doprava suti z kusových materiálů do 1 km</t>
  </si>
  <si>
    <t>-601894216</t>
  </si>
  <si>
    <t>Vodorovná doprava suti bez naložení, ale se složením a s hrubým urovnáním z kusových materiálů, na vzdálenost do 1 km</t>
  </si>
  <si>
    <t>https://podminky.urs.cz/item/CS_URS_2024_01/997221561</t>
  </si>
  <si>
    <t>vybouraný asf</t>
  </si>
  <si>
    <t>367,4</t>
  </si>
  <si>
    <t>30</t>
  </si>
  <si>
    <t>997221569</t>
  </si>
  <si>
    <t>Příplatek ZKD 1 km u vodorovné dopravy suti z kusových materiálů</t>
  </si>
  <si>
    <t>1151398343</t>
  </si>
  <si>
    <t>Vodorovná doprava suti bez naložení, ale se složením a s hrubým urovnáním Příplatek k ceně za každý další započatý 1 km přes 1 km</t>
  </si>
  <si>
    <t>https://podminky.urs.cz/item/CS_URS_2024_01/997221569</t>
  </si>
  <si>
    <t>367,4*29 'Přepočtené koeficientem množství</t>
  </si>
  <si>
    <t>31</t>
  </si>
  <si>
    <t>997221873</t>
  </si>
  <si>
    <t>Poplatek za uložení na recyklační skládce (skládkovné) stavebního odpadu zeminy a kamení zatříděného do Katalogu odpadů pod kódem 17 05 04</t>
  </si>
  <si>
    <t>1088179354</t>
  </si>
  <si>
    <t>Poplatek za uložení stavebního odpadu na recyklační skládce (skládkovné) zeminy a kamení zatříděného do Katalogu odpadů pod kódem 17 05 04</t>
  </si>
  <si>
    <t>https://podminky.urs.cz/item/CS_URS_2024_01/997221873</t>
  </si>
  <si>
    <t>380+170*1,8</t>
  </si>
  <si>
    <t>32</t>
  </si>
  <si>
    <t>997221875</t>
  </si>
  <si>
    <t>Poplatek za uložení na recyklační skládce (skládkovné) stavebního odpadu asfaltového bez obsahu dehtu zatříděného do Katalogu odpadů pod kódem 17 03 02</t>
  </si>
  <si>
    <t>-998705954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</si>
  <si>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</si>
  <si>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</si>
  <si>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998</t>
  </si>
  <si>
    <t>Přesun hmot</t>
  </si>
  <si>
    <t>33</t>
  </si>
  <si>
    <t>998223011</t>
  </si>
  <si>
    <t>Přesun hmot pro pozemní komunikace s krytem dlážděným</t>
  </si>
  <si>
    <t>-1649994408</t>
  </si>
  <si>
    <t>Přesun hmot pro pozemní komunikace s krytem dlážděným dopravní vzdálenost do 200 m jakékoliv délky objektu</t>
  </si>
  <si>
    <t>https://podminky.urs.cz/item/CS_URS_2024_01/998223011</t>
  </si>
  <si>
    <t>34</t>
  </si>
  <si>
    <t>998223092</t>
  </si>
  <si>
    <t>Příplatek k přesunu hmot pro pozemní komunikace s krytem dlážděným za zvětšený přesun do 2000 m</t>
  </si>
  <si>
    <t>1032594895</t>
  </si>
  <si>
    <t>Přesun hmot pro pozemní komunikace s krytem dlážděným Příplatek k ceně za zvětšený přesun přes vymezenou vodorovnou dopravní vzdálenost do 2000 m</t>
  </si>
  <si>
    <t>https://podminky.urs.cz/item/CS_URS_2024_01/998223092</t>
  </si>
  <si>
    <t>35</t>
  </si>
  <si>
    <t>034303000</t>
  </si>
  <si>
    <t>Dopravní značení na staveništi</t>
  </si>
  <si>
    <t>…</t>
  </si>
  <si>
    <t>-1054745451</t>
  </si>
  <si>
    <t>https://podminky.urs.cz/item/CS_URS_2024_01/034303000</t>
  </si>
  <si>
    <t>Etapa1</t>
  </si>
  <si>
    <t>Etapa2</t>
  </si>
  <si>
    <t>Etapa3</t>
  </si>
  <si>
    <t>vyznačení objíždky/uzavírky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</si>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</sst>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203000" TargetMode="External" /><Relationship Id="rId2" Type="http://schemas.openxmlformats.org/officeDocument/2006/relationships/hyperlink" Target="https://podminky.urs.cz/item/CS_URS_2024_01/030001000" TargetMode="External" /><Relationship Id="rId3" Type="http://schemas.openxmlformats.org/officeDocument/2006/relationships/hyperlink" Target="https://podminky.urs.cz/item/CS_URS_2024_01/034503000" TargetMode="External" /><Relationship Id="rId4" Type="http://schemas.openxmlformats.org/officeDocument/2006/relationships/hyperlink" Target="https://podminky.urs.cz/item/CS_URS_2024_01/040001000" TargetMode="External" /><Relationship Id="rId5" Type="http://schemas.openxmlformats.org/officeDocument/2006/relationships/hyperlink" Target="https://podminky.urs.cz/item/CS_URS_2024_01/043002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42" TargetMode="External" /><Relationship Id="rId2" Type="http://schemas.openxmlformats.org/officeDocument/2006/relationships/hyperlink" Target="https://podminky.urs.cz/item/CS_URS_2024_01/113151111" TargetMode="External" /><Relationship Id="rId3" Type="http://schemas.openxmlformats.org/officeDocument/2006/relationships/hyperlink" Target="https://podminky.urs.cz/item/CS_URS_2024_01/1222522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81351103" TargetMode="External" /><Relationship Id="rId7" Type="http://schemas.openxmlformats.org/officeDocument/2006/relationships/hyperlink" Target="https://podminky.urs.cz/item/CS_URS_2024_01/181411123" TargetMode="External" /><Relationship Id="rId8" Type="http://schemas.openxmlformats.org/officeDocument/2006/relationships/hyperlink" Target="https://podminky.urs.cz/item/CS_URS_2024_01/181951112" TargetMode="External" /><Relationship Id="rId9" Type="http://schemas.openxmlformats.org/officeDocument/2006/relationships/hyperlink" Target="https://podminky.urs.cz/item/CS_URS_2024_01/182111121" TargetMode="External" /><Relationship Id="rId10" Type="http://schemas.openxmlformats.org/officeDocument/2006/relationships/hyperlink" Target="https://podminky.urs.cz/item/CS_URS_2024_01/291211111" TargetMode="External" /><Relationship Id="rId11" Type="http://schemas.openxmlformats.org/officeDocument/2006/relationships/hyperlink" Target="https://podminky.urs.cz/item/CS_URS_2024_01/564831011" TargetMode="External" /><Relationship Id="rId12" Type="http://schemas.openxmlformats.org/officeDocument/2006/relationships/hyperlink" Target="https://podminky.urs.cz/item/CS_URS_2024_01/564930412" TargetMode="External" /><Relationship Id="rId13" Type="http://schemas.openxmlformats.org/officeDocument/2006/relationships/hyperlink" Target="https://podminky.urs.cz/item/CS_URS_2024_01/565135101" TargetMode="External" /><Relationship Id="rId14" Type="http://schemas.openxmlformats.org/officeDocument/2006/relationships/hyperlink" Target="https://podminky.urs.cz/item/CS_URS_2024_01/565155111" TargetMode="External" /><Relationship Id="rId15" Type="http://schemas.openxmlformats.org/officeDocument/2006/relationships/hyperlink" Target="https://podminky.urs.cz/item/CS_URS_2024_01/567122111" TargetMode="External" /><Relationship Id="rId16" Type="http://schemas.openxmlformats.org/officeDocument/2006/relationships/hyperlink" Target="https://podminky.urs.cz/item/CS_URS_2024_01/569931132" TargetMode="External" /><Relationship Id="rId17" Type="http://schemas.openxmlformats.org/officeDocument/2006/relationships/hyperlink" Target="https://podminky.urs.cz/item/CS_URS_2024_01/573211108" TargetMode="External" /><Relationship Id="rId18" Type="http://schemas.openxmlformats.org/officeDocument/2006/relationships/hyperlink" Target="https://podminky.urs.cz/item/CS_URS_2024_01/573211112" TargetMode="External" /><Relationship Id="rId19" Type="http://schemas.openxmlformats.org/officeDocument/2006/relationships/hyperlink" Target="https://podminky.urs.cz/item/CS_URS_2024_01/573312311" TargetMode="External" /><Relationship Id="rId20" Type="http://schemas.openxmlformats.org/officeDocument/2006/relationships/hyperlink" Target="https://podminky.urs.cz/item/CS_URS_2024_01/577144111" TargetMode="External" /><Relationship Id="rId21" Type="http://schemas.openxmlformats.org/officeDocument/2006/relationships/hyperlink" Target="https://podminky.urs.cz/item/CS_URS_2024_01/919732211" TargetMode="External" /><Relationship Id="rId22" Type="http://schemas.openxmlformats.org/officeDocument/2006/relationships/hyperlink" Target="https://podminky.urs.cz/item/CS_URS_2024_01/919735111" TargetMode="External" /><Relationship Id="rId23" Type="http://schemas.openxmlformats.org/officeDocument/2006/relationships/hyperlink" Target="https://podminky.urs.cz/item/CS_URS_2024_01/938902112" TargetMode="External" /><Relationship Id="rId24" Type="http://schemas.openxmlformats.org/officeDocument/2006/relationships/hyperlink" Target="https://podminky.urs.cz/item/CS_URS_2024_01/938902411" TargetMode="External" /><Relationship Id="rId25" Type="http://schemas.openxmlformats.org/officeDocument/2006/relationships/hyperlink" Target="https://podminky.urs.cz/item/CS_URS_2024_01/938902412" TargetMode="External" /><Relationship Id="rId26" Type="http://schemas.openxmlformats.org/officeDocument/2006/relationships/hyperlink" Target="https://podminky.urs.cz/item/CS_URS_2024_01/938909311" TargetMode="External" /><Relationship Id="rId27" Type="http://schemas.openxmlformats.org/officeDocument/2006/relationships/hyperlink" Target="https://podminky.urs.cz/item/CS_URS_2024_01/997221561" TargetMode="External" /><Relationship Id="rId28" Type="http://schemas.openxmlformats.org/officeDocument/2006/relationships/hyperlink" Target="https://podminky.urs.cz/item/CS_URS_2024_01/997221569" TargetMode="External" /><Relationship Id="rId29" Type="http://schemas.openxmlformats.org/officeDocument/2006/relationships/hyperlink" Target="https://podminky.urs.cz/item/CS_URS_2024_01/997221873" TargetMode="External" /><Relationship Id="rId30" Type="http://schemas.openxmlformats.org/officeDocument/2006/relationships/hyperlink" Target="https://podminky.urs.cz/item/CS_URS_2024_01/997221875" TargetMode="External" /><Relationship Id="rId31" Type="http://schemas.openxmlformats.org/officeDocument/2006/relationships/hyperlink" Target="https://podminky.urs.cz/item/CS_URS_2024_01/998223011" TargetMode="External" /><Relationship Id="rId32" Type="http://schemas.openxmlformats.org/officeDocument/2006/relationships/hyperlink" Target="https://podminky.urs.cz/item/CS_URS_2024_01/998223092" TargetMode="External" /><Relationship Id="rId33" Type="http://schemas.openxmlformats.org/officeDocument/2006/relationships/hyperlink" Target="https://podminky.urs.cz/item/CS_URS_2024_01/034303000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31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0270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III/2316 Vranovice - Darová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2. 5. 2024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VRN'!J30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'01 - VRN'!P83</f>
        <v>0</v>
      </c>
      <c r="AV55" s="122">
        <f>'01 - VRN'!J33</f>
        <v>0</v>
      </c>
      <c r="AW55" s="122">
        <f>'01 - VRN'!J34</f>
        <v>0</v>
      </c>
      <c r="AX55" s="122">
        <f>'01 - VRN'!J35</f>
        <v>0</v>
      </c>
      <c r="AY55" s="122">
        <f>'01 - VRN'!J36</f>
        <v>0</v>
      </c>
      <c r="AZ55" s="122">
        <f>'01 - VRN'!F33</f>
        <v>0</v>
      </c>
      <c r="BA55" s="122">
        <f>'01 - VRN'!F34</f>
        <v>0</v>
      </c>
      <c r="BB55" s="122">
        <f>'01 - VRN'!F35</f>
        <v>0</v>
      </c>
      <c r="BC55" s="122">
        <f>'01 - VRN'!F36</f>
        <v>0</v>
      </c>
      <c r="BD55" s="124">
        <f>'01 - VRN'!F37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16.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'101 - KOMUNIKACE'!J30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6">
        <v>0</v>
      </c>
      <c r="AT56" s="127">
        <f>ROUND(SUM(AV56:AW56),2)</f>
        <v>0</v>
      </c>
      <c r="AU56" s="128">
        <f>'101 - KOMUNIKACE'!P88</f>
        <v>0</v>
      </c>
      <c r="AV56" s="127">
        <f>'101 - KOMUNIKACE'!J33</f>
        <v>0</v>
      </c>
      <c r="AW56" s="127">
        <f>'101 - KOMUNIKACE'!J34</f>
        <v>0</v>
      </c>
      <c r="AX56" s="127">
        <f>'101 - KOMUNIKACE'!J35</f>
        <v>0</v>
      </c>
      <c r="AY56" s="127">
        <f>'101 - KOMUNIKACE'!J36</f>
        <v>0</v>
      </c>
      <c r="AZ56" s="127">
        <f>'101 - KOMUNIKACE'!F33</f>
        <v>0</v>
      </c>
      <c r="BA56" s="127">
        <f>'101 - KOMUNIKACE'!F34</f>
        <v>0</v>
      </c>
      <c r="BB56" s="127">
        <f>'101 - KOMUNIKACE'!F35</f>
        <v>0</v>
      </c>
      <c r="BC56" s="127">
        <f>'101 - KOMUNIKACE'!F36</f>
        <v>0</v>
      </c>
      <c r="BD56" s="129">
        <f>'101 - KOMUNIKACE'!F37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Z5vet08r2dLHaW9o4uvDEtv+Zh8Lgn7tXzJsneR3+bJBA4dF1smGMhS6ra+BmVsWZtT9AqAHV2f/ECbJVT7now==" hashValue="iZULXw7uz4gVnmTRXZernitMj1yME9SnOKLrrRJM3A6OnE+5n42lVzpKVl2k3Ed2CuMR50Gw8oy1wvNexsGte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VRN'!C2" display="/"/>
    <hyperlink ref="A56" location="'1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III/2316 Vranovice - Darová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ROUND((SUM(BE83:BE107)),  2)</f>
        <v>0</v>
      </c>
      <c r="G33" s="40"/>
      <c r="H33" s="40"/>
      <c r="I33" s="150">
        <v>0.20999999999999999</v>
      </c>
      <c r="J33" s="149">
        <f>ROUND(((SUM(BE83:BE107))*I33),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ROUND((SUM(BF83:BF107)),  2)</f>
        <v>0</v>
      </c>
      <c r="G34" s="40"/>
      <c r="H34" s="40"/>
      <c r="I34" s="150">
        <v>0.12</v>
      </c>
      <c r="J34" s="149">
        <f>ROUND(((SUM(BF83:BF107))*I34),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ROUND((SUM(BH83:BH107)),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III/2316 Vranovice - Darová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87</v>
      </c>
      <c r="D57" s="164"/>
      <c r="E57" s="164"/>
      <c r="F57" s="164"/>
      <c r="G57" s="164"/>
      <c r="H57" s="164"/>
      <c r="I57" s="164"/>
      <c r="J57" s="165" t="s">
        <v>88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7"/>
      <c r="C60" s="168"/>
      <c r="D60" s="169" t="s">
        <v>90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92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93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94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III/2316 Vranovice - Darová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01 -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2. 5. 2024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95</v>
      </c>
      <c r="D82" s="182" t="s">
        <v>54</v>
      </c>
      <c r="E82" s="182" t="s">
        <v>50</v>
      </c>
      <c r="F82" s="182" t="s">
        <v>51</v>
      </c>
      <c r="G82" s="182" t="s">
        <v>96</v>
      </c>
      <c r="H82" s="182" t="s">
        <v>97</v>
      </c>
      <c r="I82" s="182" t="s">
        <v>98</v>
      </c>
      <c r="J82" s="182" t="s">
        <v>88</v>
      </c>
      <c r="K82" s="183" t="s">
        <v>99</v>
      </c>
      <c r="L82" s="184"/>
      <c r="M82" s="94" t="s">
        <v>19</v>
      </c>
      <c r="N82" s="95" t="s">
        <v>39</v>
      </c>
      <c r="O82" s="95" t="s">
        <v>100</v>
      </c>
      <c r="P82" s="95" t="s">
        <v>101</v>
      </c>
      <c r="Q82" s="95" t="s">
        <v>102</v>
      </c>
      <c r="R82" s="95" t="s">
        <v>103</v>
      </c>
      <c r="S82" s="95" t="s">
        <v>104</v>
      </c>
      <c r="T82" s="96" t="s">
        <v>105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106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89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75</v>
      </c>
      <c r="F84" s="193" t="s">
        <v>107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P85+P90+P99</f>
        <v>0</v>
      </c>
      <c r="Q84" s="198"/>
      <c r="R84" s="199">
        <f>R85+R90+R99</f>
        <v>0</v>
      </c>
      <c r="S84" s="198"/>
      <c r="T84" s="200">
        <f>T85+T90+T99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108</v>
      </c>
      <c r="AT84" s="202" t="s">
        <v>68</v>
      </c>
      <c r="AU84" s="202" t="s">
        <v>69</v>
      </c>
      <c r="AY84" s="201" t="s">
        <v>109</v>
      </c>
      <c r="BK84" s="203">
        <f>BK85+BK90+BK99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110</v>
      </c>
      <c r="F85" s="204" t="s">
        <v>111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SUM(P86:P89)</f>
        <v>0</v>
      </c>
      <c r="Q85" s="198"/>
      <c r="R85" s="199">
        <f>SUM(R86:R89)</f>
        <v>0</v>
      </c>
      <c r="S85" s="198"/>
      <c r="T85" s="200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108</v>
      </c>
      <c r="AT85" s="202" t="s">
        <v>68</v>
      </c>
      <c r="AU85" s="202" t="s">
        <v>77</v>
      </c>
      <c r="AY85" s="201" t="s">
        <v>109</v>
      </c>
      <c r="BK85" s="203">
        <f>SUM(BK86:BK89)</f>
        <v>0</v>
      </c>
    </row>
    <row r="86" s="2" customFormat="1" ht="16.5" customHeight="1">
      <c r="A86" s="40"/>
      <c r="B86" s="41"/>
      <c r="C86" s="206" t="s">
        <v>77</v>
      </c>
      <c r="D86" s="206" t="s">
        <v>112</v>
      </c>
      <c r="E86" s="207" t="s">
        <v>113</v>
      </c>
      <c r="F86" s="208" t="s">
        <v>114</v>
      </c>
      <c r="G86" s="209" t="s">
        <v>115</v>
      </c>
      <c r="H86" s="210">
        <v>1</v>
      </c>
      <c r="I86" s="211"/>
      <c r="J86" s="212">
        <f>ROUND(I86*H86,2)</f>
        <v>0</v>
      </c>
      <c r="K86" s="208" t="s">
        <v>116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117</v>
      </c>
      <c r="AT86" s="217" t="s">
        <v>112</v>
      </c>
      <c r="AU86" s="217" t="s">
        <v>79</v>
      </c>
      <c r="AY86" s="19" t="s">
        <v>109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117</v>
      </c>
      <c r="BM86" s="217" t="s">
        <v>118</v>
      </c>
    </row>
    <row r="87" s="2" customFormat="1">
      <c r="A87" s="40"/>
      <c r="B87" s="41"/>
      <c r="C87" s="42"/>
      <c r="D87" s="219" t="s">
        <v>119</v>
      </c>
      <c r="E87" s="42"/>
      <c r="F87" s="220" t="s">
        <v>114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119</v>
      </c>
      <c r="AU87" s="19" t="s">
        <v>79</v>
      </c>
    </row>
    <row r="88" s="2" customFormat="1">
      <c r="A88" s="40"/>
      <c r="B88" s="41"/>
      <c r="C88" s="42"/>
      <c r="D88" s="224" t="s">
        <v>120</v>
      </c>
      <c r="E88" s="42"/>
      <c r="F88" s="225" t="s">
        <v>121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120</v>
      </c>
      <c r="AU88" s="19" t="s">
        <v>79</v>
      </c>
    </row>
    <row r="89" s="2" customFormat="1">
      <c r="A89" s="40"/>
      <c r="B89" s="41"/>
      <c r="C89" s="42"/>
      <c r="D89" s="219" t="s">
        <v>122</v>
      </c>
      <c r="E89" s="42"/>
      <c r="F89" s="226" t="s">
        <v>123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122</v>
      </c>
      <c r="AU89" s="19" t="s">
        <v>79</v>
      </c>
    </row>
    <row r="90" s="12" customFormat="1" ht="22.8" customHeight="1">
      <c r="A90" s="12"/>
      <c r="B90" s="190"/>
      <c r="C90" s="191"/>
      <c r="D90" s="192" t="s">
        <v>68</v>
      </c>
      <c r="E90" s="204" t="s">
        <v>124</v>
      </c>
      <c r="F90" s="204" t="s">
        <v>125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SUM(P91:P98)</f>
        <v>0</v>
      </c>
      <c r="Q90" s="198"/>
      <c r="R90" s="199">
        <f>SUM(R91:R98)</f>
        <v>0</v>
      </c>
      <c r="S90" s="198"/>
      <c r="T90" s="200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108</v>
      </c>
      <c r="AT90" s="202" t="s">
        <v>68</v>
      </c>
      <c r="AU90" s="202" t="s">
        <v>77</v>
      </c>
      <c r="AY90" s="201" t="s">
        <v>109</v>
      </c>
      <c r="BK90" s="203">
        <f>SUM(BK91:BK98)</f>
        <v>0</v>
      </c>
    </row>
    <row r="91" s="2" customFormat="1" ht="16.5" customHeight="1">
      <c r="A91" s="40"/>
      <c r="B91" s="41"/>
      <c r="C91" s="206" t="s">
        <v>79</v>
      </c>
      <c r="D91" s="206" t="s">
        <v>112</v>
      </c>
      <c r="E91" s="207" t="s">
        <v>126</v>
      </c>
      <c r="F91" s="208" t="s">
        <v>125</v>
      </c>
      <c r="G91" s="209" t="s">
        <v>115</v>
      </c>
      <c r="H91" s="210">
        <v>1</v>
      </c>
      <c r="I91" s="211"/>
      <c r="J91" s="212">
        <f>ROUND(I91*H91,2)</f>
        <v>0</v>
      </c>
      <c r="K91" s="208" t="s">
        <v>116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117</v>
      </c>
      <c r="AT91" s="217" t="s">
        <v>112</v>
      </c>
      <c r="AU91" s="217" t="s">
        <v>79</v>
      </c>
      <c r="AY91" s="19" t="s">
        <v>109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117</v>
      </c>
      <c r="BM91" s="217" t="s">
        <v>127</v>
      </c>
    </row>
    <row r="92" s="2" customFormat="1">
      <c r="A92" s="40"/>
      <c r="B92" s="41"/>
      <c r="C92" s="42"/>
      <c r="D92" s="219" t="s">
        <v>119</v>
      </c>
      <c r="E92" s="42"/>
      <c r="F92" s="220" t="s">
        <v>125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119</v>
      </c>
      <c r="AU92" s="19" t="s">
        <v>79</v>
      </c>
    </row>
    <row r="93" s="2" customFormat="1">
      <c r="A93" s="40"/>
      <c r="B93" s="41"/>
      <c r="C93" s="42"/>
      <c r="D93" s="224" t="s">
        <v>120</v>
      </c>
      <c r="E93" s="42"/>
      <c r="F93" s="225" t="s">
        <v>128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120</v>
      </c>
      <c r="AU93" s="19" t="s">
        <v>79</v>
      </c>
    </row>
    <row r="94" s="2" customFormat="1">
      <c r="A94" s="40"/>
      <c r="B94" s="41"/>
      <c r="C94" s="42"/>
      <c r="D94" s="219" t="s">
        <v>122</v>
      </c>
      <c r="E94" s="42"/>
      <c r="F94" s="226" t="s">
        <v>129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122</v>
      </c>
      <c r="AU94" s="19" t="s">
        <v>79</v>
      </c>
    </row>
    <row r="95" s="2" customFormat="1" ht="16.5" customHeight="1">
      <c r="A95" s="40"/>
      <c r="B95" s="41"/>
      <c r="C95" s="206" t="s">
        <v>130</v>
      </c>
      <c r="D95" s="206" t="s">
        <v>112</v>
      </c>
      <c r="E95" s="207" t="s">
        <v>131</v>
      </c>
      <c r="F95" s="208" t="s">
        <v>132</v>
      </c>
      <c r="G95" s="209" t="s">
        <v>115</v>
      </c>
      <c r="H95" s="210">
        <v>1</v>
      </c>
      <c r="I95" s="211"/>
      <c r="J95" s="212">
        <f>ROUND(I95*H95,2)</f>
        <v>0</v>
      </c>
      <c r="K95" s="208" t="s">
        <v>116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117</v>
      </c>
      <c r="AT95" s="217" t="s">
        <v>112</v>
      </c>
      <c r="AU95" s="217" t="s">
        <v>79</v>
      </c>
      <c r="AY95" s="19" t="s">
        <v>109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117</v>
      </c>
      <c r="BM95" s="217" t="s">
        <v>133</v>
      </c>
    </row>
    <row r="96" s="2" customFormat="1">
      <c r="A96" s="40"/>
      <c r="B96" s="41"/>
      <c r="C96" s="42"/>
      <c r="D96" s="219" t="s">
        <v>119</v>
      </c>
      <c r="E96" s="42"/>
      <c r="F96" s="220" t="s">
        <v>132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</v>
      </c>
      <c r="AU96" s="19" t="s">
        <v>79</v>
      </c>
    </row>
    <row r="97" s="2" customFormat="1">
      <c r="A97" s="40"/>
      <c r="B97" s="41"/>
      <c r="C97" s="42"/>
      <c r="D97" s="224" t="s">
        <v>120</v>
      </c>
      <c r="E97" s="42"/>
      <c r="F97" s="225" t="s">
        <v>134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120</v>
      </c>
      <c r="AU97" s="19" t="s">
        <v>79</v>
      </c>
    </row>
    <row r="98" s="2" customFormat="1">
      <c r="A98" s="40"/>
      <c r="B98" s="41"/>
      <c r="C98" s="42"/>
      <c r="D98" s="219" t="s">
        <v>122</v>
      </c>
      <c r="E98" s="42"/>
      <c r="F98" s="226" t="s">
        <v>135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122</v>
      </c>
      <c r="AU98" s="19" t="s">
        <v>79</v>
      </c>
    </row>
    <row r="99" s="12" customFormat="1" ht="22.8" customHeight="1">
      <c r="A99" s="12"/>
      <c r="B99" s="190"/>
      <c r="C99" s="191"/>
      <c r="D99" s="192" t="s">
        <v>68</v>
      </c>
      <c r="E99" s="204" t="s">
        <v>136</v>
      </c>
      <c r="F99" s="204" t="s">
        <v>137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SUM(P100:P107)</f>
        <v>0</v>
      </c>
      <c r="Q99" s="198"/>
      <c r="R99" s="199">
        <f>SUM(R100:R107)</f>
        <v>0</v>
      </c>
      <c r="S99" s="198"/>
      <c r="T99" s="200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108</v>
      </c>
      <c r="AT99" s="202" t="s">
        <v>68</v>
      </c>
      <c r="AU99" s="202" t="s">
        <v>77</v>
      </c>
      <c r="AY99" s="201" t="s">
        <v>109</v>
      </c>
      <c r="BK99" s="203">
        <f>SUM(BK100:BK107)</f>
        <v>0</v>
      </c>
    </row>
    <row r="100" s="2" customFormat="1" ht="16.5" customHeight="1">
      <c r="A100" s="40"/>
      <c r="B100" s="41"/>
      <c r="C100" s="206" t="s">
        <v>117</v>
      </c>
      <c r="D100" s="206" t="s">
        <v>112</v>
      </c>
      <c r="E100" s="207" t="s">
        <v>138</v>
      </c>
      <c r="F100" s="208" t="s">
        <v>137</v>
      </c>
      <c r="G100" s="209" t="s">
        <v>115</v>
      </c>
      <c r="H100" s="210">
        <v>1</v>
      </c>
      <c r="I100" s="211"/>
      <c r="J100" s="212">
        <f>ROUND(I100*H100,2)</f>
        <v>0</v>
      </c>
      <c r="K100" s="208" t="s">
        <v>116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117</v>
      </c>
      <c r="AT100" s="217" t="s">
        <v>112</v>
      </c>
      <c r="AU100" s="217" t="s">
        <v>79</v>
      </c>
      <c r="AY100" s="19" t="s">
        <v>109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117</v>
      </c>
      <c r="BM100" s="217" t="s">
        <v>139</v>
      </c>
    </row>
    <row r="101" s="2" customFormat="1">
      <c r="A101" s="40"/>
      <c r="B101" s="41"/>
      <c r="C101" s="42"/>
      <c r="D101" s="219" t="s">
        <v>119</v>
      </c>
      <c r="E101" s="42"/>
      <c r="F101" s="220" t="s">
        <v>137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119</v>
      </c>
      <c r="AU101" s="19" t="s">
        <v>79</v>
      </c>
    </row>
    <row r="102" s="2" customFormat="1">
      <c r="A102" s="40"/>
      <c r="B102" s="41"/>
      <c r="C102" s="42"/>
      <c r="D102" s="224" t="s">
        <v>120</v>
      </c>
      <c r="E102" s="42"/>
      <c r="F102" s="225" t="s">
        <v>140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120</v>
      </c>
      <c r="AU102" s="19" t="s">
        <v>79</v>
      </c>
    </row>
    <row r="103" s="2" customFormat="1">
      <c r="A103" s="40"/>
      <c r="B103" s="41"/>
      <c r="C103" s="42"/>
      <c r="D103" s="219" t="s">
        <v>122</v>
      </c>
      <c r="E103" s="42"/>
      <c r="F103" s="226" t="s">
        <v>141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122</v>
      </c>
      <c r="AU103" s="19" t="s">
        <v>79</v>
      </c>
    </row>
    <row r="104" s="2" customFormat="1" ht="16.5" customHeight="1">
      <c r="A104" s="40"/>
      <c r="B104" s="41"/>
      <c r="C104" s="206" t="s">
        <v>108</v>
      </c>
      <c r="D104" s="206" t="s">
        <v>112</v>
      </c>
      <c r="E104" s="207" t="s">
        <v>142</v>
      </c>
      <c r="F104" s="208" t="s">
        <v>143</v>
      </c>
      <c r="G104" s="209" t="s">
        <v>144</v>
      </c>
      <c r="H104" s="210">
        <v>1</v>
      </c>
      <c r="I104" s="211"/>
      <c r="J104" s="212">
        <f>ROUND(I104*H104,2)</f>
        <v>0</v>
      </c>
      <c r="K104" s="208" t="s">
        <v>116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145</v>
      </c>
      <c r="AT104" s="217" t="s">
        <v>112</v>
      </c>
      <c r="AU104" s="217" t="s">
        <v>79</v>
      </c>
      <c r="AY104" s="19" t="s">
        <v>109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145</v>
      </c>
      <c r="BM104" s="217" t="s">
        <v>146</v>
      </c>
    </row>
    <row r="105" s="2" customFormat="1">
      <c r="A105" s="40"/>
      <c r="B105" s="41"/>
      <c r="C105" s="42"/>
      <c r="D105" s="219" t="s">
        <v>119</v>
      </c>
      <c r="E105" s="42"/>
      <c r="F105" s="220" t="s">
        <v>143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119</v>
      </c>
      <c r="AU105" s="19" t="s">
        <v>79</v>
      </c>
    </row>
    <row r="106" s="2" customFormat="1">
      <c r="A106" s="40"/>
      <c r="B106" s="41"/>
      <c r="C106" s="42"/>
      <c r="D106" s="224" t="s">
        <v>120</v>
      </c>
      <c r="E106" s="42"/>
      <c r="F106" s="225" t="s">
        <v>147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120</v>
      </c>
      <c r="AU106" s="19" t="s">
        <v>79</v>
      </c>
    </row>
    <row r="107" s="2" customFormat="1">
      <c r="A107" s="40"/>
      <c r="B107" s="41"/>
      <c r="C107" s="42"/>
      <c r="D107" s="219" t="s">
        <v>122</v>
      </c>
      <c r="E107" s="42"/>
      <c r="F107" s="226" t="s">
        <v>148</v>
      </c>
      <c r="G107" s="42"/>
      <c r="H107" s="42"/>
      <c r="I107" s="221"/>
      <c r="J107" s="42"/>
      <c r="K107" s="42"/>
      <c r="L107" s="46"/>
      <c r="M107" s="227"/>
      <c r="N107" s="228"/>
      <c r="O107" s="229"/>
      <c r="P107" s="229"/>
      <c r="Q107" s="229"/>
      <c r="R107" s="229"/>
      <c r="S107" s="229"/>
      <c r="T107" s="23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122</v>
      </c>
      <c r="AU107" s="19" t="s">
        <v>79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nmSKRUsWR35tNZCEvpfrrZvxd++1sURDllciKs0QsBIoKxXa14RpjlW6HycRI0th66M9O1HP5LcYLh+fac0uLQ==" hashValue="GlOxtEq5qAk6NDGONOAx8f/Wz47SQTlztbFnCH3ncQsfJYPcCpLE9lbSabZHhSdEhojz7ED3L3GcUcIuDWFQTA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012203000"/>
    <hyperlink ref="F93" r:id="rId2" display="https://podminky.urs.cz/item/CS_URS_2024_01/030001000"/>
    <hyperlink ref="F97" r:id="rId3" display="https://podminky.urs.cz/item/CS_URS_2024_01/034503000"/>
    <hyperlink ref="F102" r:id="rId4" display="https://podminky.urs.cz/item/CS_URS_2024_01/040001000"/>
    <hyperlink ref="F106" r:id="rId5" display="https://podminky.urs.cz/item/CS_URS_2024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III/2316 Vranovice - Darová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ROUND((SUM(BE88:BE250)),  2)</f>
        <v>0</v>
      </c>
      <c r="G33" s="40"/>
      <c r="H33" s="40"/>
      <c r="I33" s="150">
        <v>0.20999999999999999</v>
      </c>
      <c r="J33" s="149">
        <f>ROUND(((SUM(BE88:BE250))*I33),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ROUND((SUM(BF88:BF250)),  2)</f>
        <v>0</v>
      </c>
      <c r="G34" s="40"/>
      <c r="H34" s="40"/>
      <c r="I34" s="150">
        <v>0.12</v>
      </c>
      <c r="J34" s="149">
        <f>ROUND(((SUM(BF88:BF250))*I34),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ROUND((SUM(BG88:BG250)),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ROUND((SUM(BH88:BH250)),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ROUND((SUM(BI88:BI250)),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III/2316 Vranovice - Darová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101 -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87</v>
      </c>
      <c r="D57" s="164"/>
      <c r="E57" s="164"/>
      <c r="F57" s="164"/>
      <c r="G57" s="164"/>
      <c r="H57" s="164"/>
      <c r="I57" s="164"/>
      <c r="J57" s="165" t="s">
        <v>88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7"/>
      <c r="C60" s="168"/>
      <c r="D60" s="169" t="s">
        <v>150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151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152</v>
      </c>
      <c r="E62" s="176"/>
      <c r="F62" s="176"/>
      <c r="G62" s="176"/>
      <c r="H62" s="176"/>
      <c r="I62" s="176"/>
      <c r="J62" s="177">
        <f>J142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153</v>
      </c>
      <c r="E63" s="176"/>
      <c r="F63" s="176"/>
      <c r="G63" s="176"/>
      <c r="H63" s="176"/>
      <c r="I63" s="176"/>
      <c r="J63" s="177">
        <f>J146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154</v>
      </c>
      <c r="E64" s="176"/>
      <c r="F64" s="176"/>
      <c r="G64" s="176"/>
      <c r="H64" s="176"/>
      <c r="I64" s="176"/>
      <c r="J64" s="177">
        <f>J192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155</v>
      </c>
      <c r="E65" s="176"/>
      <c r="F65" s="176"/>
      <c r="G65" s="176"/>
      <c r="H65" s="176"/>
      <c r="I65" s="176"/>
      <c r="J65" s="177">
        <f>J211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156</v>
      </c>
      <c r="E66" s="176"/>
      <c r="F66" s="176"/>
      <c r="G66" s="176"/>
      <c r="H66" s="176"/>
      <c r="I66" s="176"/>
      <c r="J66" s="177">
        <f>J230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90</v>
      </c>
      <c r="E67" s="170"/>
      <c r="F67" s="170"/>
      <c r="G67" s="170"/>
      <c r="H67" s="170"/>
      <c r="I67" s="170"/>
      <c r="J67" s="171">
        <f>J237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92</v>
      </c>
      <c r="E68" s="176"/>
      <c r="F68" s="176"/>
      <c r="G68" s="176"/>
      <c r="H68" s="176"/>
      <c r="I68" s="176"/>
      <c r="J68" s="177">
        <f>J238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94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III/2316 Vranovice - Darová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84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101 - KOMUNIKACE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2. 5. 2024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</v>
      </c>
      <c r="G84" s="42"/>
      <c r="H84" s="42"/>
      <c r="I84" s="34" t="s">
        <v>30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28</v>
      </c>
      <c r="D85" s="42"/>
      <c r="E85" s="42"/>
      <c r="F85" s="29" t="str">
        <f>IF(E18="","",E18)</f>
        <v>Vyplň údaj</v>
      </c>
      <c r="G85" s="42"/>
      <c r="H85" s="42"/>
      <c r="I85" s="34" t="s">
        <v>32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95</v>
      </c>
      <c r="D87" s="182" t="s">
        <v>54</v>
      </c>
      <c r="E87" s="182" t="s">
        <v>50</v>
      </c>
      <c r="F87" s="182" t="s">
        <v>51</v>
      </c>
      <c r="G87" s="182" t="s">
        <v>96</v>
      </c>
      <c r="H87" s="182" t="s">
        <v>97</v>
      </c>
      <c r="I87" s="182" t="s">
        <v>98</v>
      </c>
      <c r="J87" s="182" t="s">
        <v>88</v>
      </c>
      <c r="K87" s="183" t="s">
        <v>99</v>
      </c>
      <c r="L87" s="184"/>
      <c r="M87" s="94" t="s">
        <v>19</v>
      </c>
      <c r="N87" s="95" t="s">
        <v>39</v>
      </c>
      <c r="O87" s="95" t="s">
        <v>100</v>
      </c>
      <c r="P87" s="95" t="s">
        <v>101</v>
      </c>
      <c r="Q87" s="95" t="s">
        <v>102</v>
      </c>
      <c r="R87" s="95" t="s">
        <v>103</v>
      </c>
      <c r="S87" s="95" t="s">
        <v>104</v>
      </c>
      <c r="T87" s="96" t="s">
        <v>105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106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P89+P237</f>
        <v>0</v>
      </c>
      <c r="Q88" s="98"/>
      <c r="R88" s="187">
        <f>R89+R237</f>
        <v>934.7254999999999</v>
      </c>
      <c r="S88" s="98"/>
      <c r="T88" s="188">
        <f>T89+T237</f>
        <v>915.5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68</v>
      </c>
      <c r="AU88" s="19" t="s">
        <v>89</v>
      </c>
      <c r="BK88" s="189">
        <f>BK89+BK237</f>
        <v>0</v>
      </c>
    </row>
    <row r="89" s="12" customFormat="1" ht="25.92" customHeight="1">
      <c r="A89" s="12"/>
      <c r="B89" s="190"/>
      <c r="C89" s="191"/>
      <c r="D89" s="192" t="s">
        <v>68</v>
      </c>
      <c r="E89" s="193" t="s">
        <v>157</v>
      </c>
      <c r="F89" s="193" t="s">
        <v>158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P90+P142+P146+P192+P211+P230</f>
        <v>0</v>
      </c>
      <c r="Q89" s="198"/>
      <c r="R89" s="199">
        <f>R90+R142+R146+R192+R211+R230</f>
        <v>934.7254999999999</v>
      </c>
      <c r="S89" s="198"/>
      <c r="T89" s="200">
        <f>T90+T142+T146+T192+T211+T230</f>
        <v>915.5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77</v>
      </c>
      <c r="AT89" s="202" t="s">
        <v>68</v>
      </c>
      <c r="AU89" s="202" t="s">
        <v>69</v>
      </c>
      <c r="AY89" s="201" t="s">
        <v>109</v>
      </c>
      <c r="BK89" s="203">
        <f>BK90+BK142+BK146+BK192+BK211+BK230</f>
        <v>0</v>
      </c>
    </row>
    <row r="90" s="12" customFormat="1" ht="22.8" customHeight="1">
      <c r="A90" s="12"/>
      <c r="B90" s="190"/>
      <c r="C90" s="191"/>
      <c r="D90" s="192" t="s">
        <v>68</v>
      </c>
      <c r="E90" s="204" t="s">
        <v>77</v>
      </c>
      <c r="F90" s="204" t="s">
        <v>159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SUM(P91:P141)</f>
        <v>0</v>
      </c>
      <c r="Q90" s="198"/>
      <c r="R90" s="199">
        <f>SUM(R91:R141)</f>
        <v>567.06299999999999</v>
      </c>
      <c r="S90" s="198"/>
      <c r="T90" s="200">
        <f>SUM(T91:T141)</f>
        <v>368.81999999999999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77</v>
      </c>
      <c r="AY90" s="201" t="s">
        <v>109</v>
      </c>
      <c r="BK90" s="203">
        <f>SUM(BK91:BK141)</f>
        <v>0</v>
      </c>
    </row>
    <row r="91" s="2" customFormat="1" ht="16.5" customHeight="1">
      <c r="A91" s="40"/>
      <c r="B91" s="41"/>
      <c r="C91" s="206" t="s">
        <v>77</v>
      </c>
      <c r="D91" s="206" t="s">
        <v>112</v>
      </c>
      <c r="E91" s="207" t="s">
        <v>160</v>
      </c>
      <c r="F91" s="208" t="s">
        <v>161</v>
      </c>
      <c r="G91" s="209" t="s">
        <v>162</v>
      </c>
      <c r="H91" s="210">
        <v>1670</v>
      </c>
      <c r="I91" s="211"/>
      <c r="J91" s="212">
        <f>ROUND(I91*H91,2)</f>
        <v>0</v>
      </c>
      <c r="K91" s="208" t="s">
        <v>116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0.22</v>
      </c>
      <c r="T91" s="216">
        <f>S91*H91</f>
        <v>367.39999999999998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117</v>
      </c>
      <c r="AT91" s="217" t="s">
        <v>112</v>
      </c>
      <c r="AU91" s="217" t="s">
        <v>79</v>
      </c>
      <c r="AY91" s="19" t="s">
        <v>109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117</v>
      </c>
      <c r="BM91" s="217" t="s">
        <v>163</v>
      </c>
    </row>
    <row r="92" s="2" customFormat="1">
      <c r="A92" s="40"/>
      <c r="B92" s="41"/>
      <c r="C92" s="42"/>
      <c r="D92" s="219" t="s">
        <v>119</v>
      </c>
      <c r="E92" s="42"/>
      <c r="F92" s="220" t="s">
        <v>164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119</v>
      </c>
      <c r="AU92" s="19" t="s">
        <v>79</v>
      </c>
    </row>
    <row r="93" s="2" customFormat="1">
      <c r="A93" s="40"/>
      <c r="B93" s="41"/>
      <c r="C93" s="42"/>
      <c r="D93" s="224" t="s">
        <v>120</v>
      </c>
      <c r="E93" s="42"/>
      <c r="F93" s="225" t="s">
        <v>165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120</v>
      </c>
      <c r="AU93" s="19" t="s">
        <v>79</v>
      </c>
    </row>
    <row r="94" s="13" customFormat="1">
      <c r="A94" s="13"/>
      <c r="B94" s="231"/>
      <c r="C94" s="232"/>
      <c r="D94" s="219" t="s">
        <v>166</v>
      </c>
      <c r="E94" s="233" t="s">
        <v>19</v>
      </c>
      <c r="F94" s="234" t="s">
        <v>167</v>
      </c>
      <c r="G94" s="232"/>
      <c r="H94" s="233" t="s">
        <v>19</v>
      </c>
      <c r="I94" s="235"/>
      <c r="J94" s="232"/>
      <c r="K94" s="232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166</v>
      </c>
      <c r="AU94" s="240" t="s">
        <v>79</v>
      </c>
      <c r="AV94" s="13" t="s">
        <v>77</v>
      </c>
      <c r="AW94" s="13" t="s">
        <v>31</v>
      </c>
      <c r="AX94" s="13" t="s">
        <v>69</v>
      </c>
      <c r="AY94" s="240" t="s">
        <v>109</v>
      </c>
    </row>
    <row r="95" s="14" customFormat="1">
      <c r="A95" s="14"/>
      <c r="B95" s="241"/>
      <c r="C95" s="242"/>
      <c r="D95" s="219" t="s">
        <v>166</v>
      </c>
      <c r="E95" s="243" t="s">
        <v>19</v>
      </c>
      <c r="F95" s="244" t="s">
        <v>168</v>
      </c>
      <c r="G95" s="242"/>
      <c r="H95" s="245">
        <v>700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166</v>
      </c>
      <c r="AU95" s="251" t="s">
        <v>79</v>
      </c>
      <c r="AV95" s="14" t="s">
        <v>79</v>
      </c>
      <c r="AW95" s="14" t="s">
        <v>31</v>
      </c>
      <c r="AX95" s="14" t="s">
        <v>69</v>
      </c>
      <c r="AY95" s="251" t="s">
        <v>109</v>
      </c>
    </row>
    <row r="96" s="13" customFormat="1">
      <c r="A96" s="13"/>
      <c r="B96" s="231"/>
      <c r="C96" s="232"/>
      <c r="D96" s="219" t="s">
        <v>166</v>
      </c>
      <c r="E96" s="233" t="s">
        <v>19</v>
      </c>
      <c r="F96" s="234" t="s">
        <v>169</v>
      </c>
      <c r="G96" s="232"/>
      <c r="H96" s="233" t="s">
        <v>19</v>
      </c>
      <c r="I96" s="235"/>
      <c r="J96" s="232"/>
      <c r="K96" s="232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166</v>
      </c>
      <c r="AU96" s="240" t="s">
        <v>79</v>
      </c>
      <c r="AV96" s="13" t="s">
        <v>77</v>
      </c>
      <c r="AW96" s="13" t="s">
        <v>31</v>
      </c>
      <c r="AX96" s="13" t="s">
        <v>69</v>
      </c>
      <c r="AY96" s="240" t="s">
        <v>109</v>
      </c>
    </row>
    <row r="97" s="14" customFormat="1">
      <c r="A97" s="14"/>
      <c r="B97" s="241"/>
      <c r="C97" s="242"/>
      <c r="D97" s="219" t="s">
        <v>166</v>
      </c>
      <c r="E97" s="243" t="s">
        <v>19</v>
      </c>
      <c r="F97" s="244" t="s">
        <v>170</v>
      </c>
      <c r="G97" s="242"/>
      <c r="H97" s="245">
        <v>850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166</v>
      </c>
      <c r="AU97" s="251" t="s">
        <v>79</v>
      </c>
      <c r="AV97" s="14" t="s">
        <v>79</v>
      </c>
      <c r="AW97" s="14" t="s">
        <v>31</v>
      </c>
      <c r="AX97" s="14" t="s">
        <v>69</v>
      </c>
      <c r="AY97" s="251" t="s">
        <v>109</v>
      </c>
    </row>
    <row r="98" s="13" customFormat="1">
      <c r="A98" s="13"/>
      <c r="B98" s="231"/>
      <c r="C98" s="232"/>
      <c r="D98" s="219" t="s">
        <v>166</v>
      </c>
      <c r="E98" s="233" t="s">
        <v>19</v>
      </c>
      <c r="F98" s="234" t="s">
        <v>171</v>
      </c>
      <c r="G98" s="232"/>
      <c r="H98" s="233" t="s">
        <v>19</v>
      </c>
      <c r="I98" s="235"/>
      <c r="J98" s="232"/>
      <c r="K98" s="232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166</v>
      </c>
      <c r="AU98" s="240" t="s">
        <v>79</v>
      </c>
      <c r="AV98" s="13" t="s">
        <v>77</v>
      </c>
      <c r="AW98" s="13" t="s">
        <v>31</v>
      </c>
      <c r="AX98" s="13" t="s">
        <v>69</v>
      </c>
      <c r="AY98" s="240" t="s">
        <v>109</v>
      </c>
    </row>
    <row r="99" s="14" customFormat="1">
      <c r="A99" s="14"/>
      <c r="B99" s="241"/>
      <c r="C99" s="242"/>
      <c r="D99" s="219" t="s">
        <v>166</v>
      </c>
      <c r="E99" s="243" t="s">
        <v>19</v>
      </c>
      <c r="F99" s="244" t="s">
        <v>172</v>
      </c>
      <c r="G99" s="242"/>
      <c r="H99" s="245">
        <v>120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166</v>
      </c>
      <c r="AU99" s="251" t="s">
        <v>79</v>
      </c>
      <c r="AV99" s="14" t="s">
        <v>79</v>
      </c>
      <c r="AW99" s="14" t="s">
        <v>31</v>
      </c>
      <c r="AX99" s="14" t="s">
        <v>69</v>
      </c>
      <c r="AY99" s="251" t="s">
        <v>109</v>
      </c>
    </row>
    <row r="100" s="15" customFormat="1">
      <c r="A100" s="15"/>
      <c r="B100" s="252"/>
      <c r="C100" s="253"/>
      <c r="D100" s="219" t="s">
        <v>166</v>
      </c>
      <c r="E100" s="254" t="s">
        <v>19</v>
      </c>
      <c r="F100" s="255" t="s">
        <v>173</v>
      </c>
      <c r="G100" s="253"/>
      <c r="H100" s="256">
        <v>1670</v>
      </c>
      <c r="I100" s="257"/>
      <c r="J100" s="253"/>
      <c r="K100" s="253"/>
      <c r="L100" s="258"/>
      <c r="M100" s="259"/>
      <c r="N100" s="260"/>
      <c r="O100" s="260"/>
      <c r="P100" s="260"/>
      <c r="Q100" s="260"/>
      <c r="R100" s="260"/>
      <c r="S100" s="260"/>
      <c r="T100" s="26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2" t="s">
        <v>166</v>
      </c>
      <c r="AU100" s="262" t="s">
        <v>79</v>
      </c>
      <c r="AV100" s="15" t="s">
        <v>117</v>
      </c>
      <c r="AW100" s="15" t="s">
        <v>31</v>
      </c>
      <c r="AX100" s="15" t="s">
        <v>77</v>
      </c>
      <c r="AY100" s="262" t="s">
        <v>109</v>
      </c>
    </row>
    <row r="101" s="2" customFormat="1" ht="16.5" customHeight="1">
      <c r="A101" s="40"/>
      <c r="B101" s="41"/>
      <c r="C101" s="206" t="s">
        <v>79</v>
      </c>
      <c r="D101" s="206" t="s">
        <v>112</v>
      </c>
      <c r="E101" s="207" t="s">
        <v>174</v>
      </c>
      <c r="F101" s="208" t="s">
        <v>175</v>
      </c>
      <c r="G101" s="209" t="s">
        <v>162</v>
      </c>
      <c r="H101" s="210">
        <v>4</v>
      </c>
      <c r="I101" s="211"/>
      <c r="J101" s="212">
        <f>ROUND(I101*H101,2)</f>
        <v>0</v>
      </c>
      <c r="K101" s="208" t="s">
        <v>116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0.35499999999999998</v>
      </c>
      <c r="T101" s="216">
        <f>S101*H101</f>
        <v>1.4199999999999999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117</v>
      </c>
      <c r="AT101" s="217" t="s">
        <v>112</v>
      </c>
      <c r="AU101" s="217" t="s">
        <v>79</v>
      </c>
      <c r="AY101" s="19" t="s">
        <v>109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117</v>
      </c>
      <c r="BM101" s="217" t="s">
        <v>176</v>
      </c>
    </row>
    <row r="102" s="2" customFormat="1">
      <c r="A102" s="40"/>
      <c r="B102" s="41"/>
      <c r="C102" s="42"/>
      <c r="D102" s="219" t="s">
        <v>119</v>
      </c>
      <c r="E102" s="42"/>
      <c r="F102" s="220" t="s">
        <v>177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</v>
      </c>
      <c r="AU102" s="19" t="s">
        <v>79</v>
      </c>
    </row>
    <row r="103" s="2" customFormat="1">
      <c r="A103" s="40"/>
      <c r="B103" s="41"/>
      <c r="C103" s="42"/>
      <c r="D103" s="224" t="s">
        <v>120</v>
      </c>
      <c r="E103" s="42"/>
      <c r="F103" s="225" t="s">
        <v>178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120</v>
      </c>
      <c r="AU103" s="19" t="s">
        <v>79</v>
      </c>
    </row>
    <row r="104" s="2" customFormat="1" ht="21.75" customHeight="1">
      <c r="A104" s="40"/>
      <c r="B104" s="41"/>
      <c r="C104" s="206" t="s">
        <v>130</v>
      </c>
      <c r="D104" s="206" t="s">
        <v>112</v>
      </c>
      <c r="E104" s="207" t="s">
        <v>179</v>
      </c>
      <c r="F104" s="208" t="s">
        <v>180</v>
      </c>
      <c r="G104" s="209" t="s">
        <v>181</v>
      </c>
      <c r="H104" s="210">
        <v>170</v>
      </c>
      <c r="I104" s="211"/>
      <c r="J104" s="212">
        <f>ROUND(I104*H104,2)</f>
        <v>0</v>
      </c>
      <c r="K104" s="208" t="s">
        <v>116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117</v>
      </c>
      <c r="AT104" s="217" t="s">
        <v>112</v>
      </c>
      <c r="AU104" s="217" t="s">
        <v>79</v>
      </c>
      <c r="AY104" s="19" t="s">
        <v>109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117</v>
      </c>
      <c r="BM104" s="217" t="s">
        <v>182</v>
      </c>
    </row>
    <row r="105" s="2" customFormat="1">
      <c r="A105" s="40"/>
      <c r="B105" s="41"/>
      <c r="C105" s="42"/>
      <c r="D105" s="219" t="s">
        <v>119</v>
      </c>
      <c r="E105" s="42"/>
      <c r="F105" s="220" t="s">
        <v>183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119</v>
      </c>
      <c r="AU105" s="19" t="s">
        <v>79</v>
      </c>
    </row>
    <row r="106" s="2" customFormat="1">
      <c r="A106" s="40"/>
      <c r="B106" s="41"/>
      <c r="C106" s="42"/>
      <c r="D106" s="224" t="s">
        <v>120</v>
      </c>
      <c r="E106" s="42"/>
      <c r="F106" s="225" t="s">
        <v>184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120</v>
      </c>
      <c r="AU106" s="19" t="s">
        <v>79</v>
      </c>
    </row>
    <row r="107" s="14" customFormat="1">
      <c r="A107" s="14"/>
      <c r="B107" s="241"/>
      <c r="C107" s="242"/>
      <c r="D107" s="219" t="s">
        <v>166</v>
      </c>
      <c r="E107" s="243" t="s">
        <v>19</v>
      </c>
      <c r="F107" s="244" t="s">
        <v>185</v>
      </c>
      <c r="G107" s="242"/>
      <c r="H107" s="245">
        <v>170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166</v>
      </c>
      <c r="AU107" s="251" t="s">
        <v>79</v>
      </c>
      <c r="AV107" s="14" t="s">
        <v>79</v>
      </c>
      <c r="AW107" s="14" t="s">
        <v>31</v>
      </c>
      <c r="AX107" s="14" t="s">
        <v>77</v>
      </c>
      <c r="AY107" s="251" t="s">
        <v>109</v>
      </c>
    </row>
    <row r="108" s="2" customFormat="1" ht="21.75" customHeight="1">
      <c r="A108" s="40"/>
      <c r="B108" s="41"/>
      <c r="C108" s="206" t="s">
        <v>117</v>
      </c>
      <c r="D108" s="206" t="s">
        <v>112</v>
      </c>
      <c r="E108" s="207" t="s">
        <v>186</v>
      </c>
      <c r="F108" s="208" t="s">
        <v>187</v>
      </c>
      <c r="G108" s="209" t="s">
        <v>181</v>
      </c>
      <c r="H108" s="210">
        <v>381.11099999999999</v>
      </c>
      <c r="I108" s="211"/>
      <c r="J108" s="212">
        <f>ROUND(I108*H108,2)</f>
        <v>0</v>
      </c>
      <c r="K108" s="208" t="s">
        <v>116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117</v>
      </c>
      <c r="AT108" s="217" t="s">
        <v>112</v>
      </c>
      <c r="AU108" s="217" t="s">
        <v>79</v>
      </c>
      <c r="AY108" s="19" t="s">
        <v>109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117</v>
      </c>
      <c r="BM108" s="217" t="s">
        <v>188</v>
      </c>
    </row>
    <row r="109" s="2" customFormat="1">
      <c r="A109" s="40"/>
      <c r="B109" s="41"/>
      <c r="C109" s="42"/>
      <c r="D109" s="219" t="s">
        <v>119</v>
      </c>
      <c r="E109" s="42"/>
      <c r="F109" s="220" t="s">
        <v>189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119</v>
      </c>
      <c r="AU109" s="19" t="s">
        <v>79</v>
      </c>
    </row>
    <row r="110" s="2" customFormat="1">
      <c r="A110" s="40"/>
      <c r="B110" s="41"/>
      <c r="C110" s="42"/>
      <c r="D110" s="224" t="s">
        <v>120</v>
      </c>
      <c r="E110" s="42"/>
      <c r="F110" s="225" t="s">
        <v>190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120</v>
      </c>
      <c r="AU110" s="19" t="s">
        <v>79</v>
      </c>
    </row>
    <row r="111" s="14" customFormat="1">
      <c r="A111" s="14"/>
      <c r="B111" s="241"/>
      <c r="C111" s="242"/>
      <c r="D111" s="219" t="s">
        <v>166</v>
      </c>
      <c r="E111" s="243" t="s">
        <v>19</v>
      </c>
      <c r="F111" s="244" t="s">
        <v>191</v>
      </c>
      <c r="G111" s="242"/>
      <c r="H111" s="245">
        <v>381.11099999999999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166</v>
      </c>
      <c r="AU111" s="251" t="s">
        <v>79</v>
      </c>
      <c r="AV111" s="14" t="s">
        <v>79</v>
      </c>
      <c r="AW111" s="14" t="s">
        <v>31</v>
      </c>
      <c r="AX111" s="14" t="s">
        <v>77</v>
      </c>
      <c r="AY111" s="251" t="s">
        <v>109</v>
      </c>
    </row>
    <row r="112" s="2" customFormat="1" ht="24.15" customHeight="1">
      <c r="A112" s="40"/>
      <c r="B112" s="41"/>
      <c r="C112" s="206" t="s">
        <v>108</v>
      </c>
      <c r="D112" s="206" t="s">
        <v>112</v>
      </c>
      <c r="E112" s="207" t="s">
        <v>192</v>
      </c>
      <c r="F112" s="208" t="s">
        <v>193</v>
      </c>
      <c r="G112" s="209" t="s">
        <v>181</v>
      </c>
      <c r="H112" s="210">
        <v>7622.2200000000003</v>
      </c>
      <c r="I112" s="211"/>
      <c r="J112" s="212">
        <f>ROUND(I112*H112,2)</f>
        <v>0</v>
      </c>
      <c r="K112" s="208" t="s">
        <v>116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117</v>
      </c>
      <c r="AT112" s="217" t="s">
        <v>112</v>
      </c>
      <c r="AU112" s="217" t="s">
        <v>79</v>
      </c>
      <c r="AY112" s="19" t="s">
        <v>109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117</v>
      </c>
      <c r="BM112" s="217" t="s">
        <v>194</v>
      </c>
    </row>
    <row r="113" s="2" customFormat="1">
      <c r="A113" s="40"/>
      <c r="B113" s="41"/>
      <c r="C113" s="42"/>
      <c r="D113" s="219" t="s">
        <v>119</v>
      </c>
      <c r="E113" s="42"/>
      <c r="F113" s="220" t="s">
        <v>195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119</v>
      </c>
      <c r="AU113" s="19" t="s">
        <v>79</v>
      </c>
    </row>
    <row r="114" s="2" customFormat="1">
      <c r="A114" s="40"/>
      <c r="B114" s="41"/>
      <c r="C114" s="42"/>
      <c r="D114" s="224" t="s">
        <v>120</v>
      </c>
      <c r="E114" s="42"/>
      <c r="F114" s="225" t="s">
        <v>196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120</v>
      </c>
      <c r="AU114" s="19" t="s">
        <v>79</v>
      </c>
    </row>
    <row r="115" s="2" customFormat="1">
      <c r="A115" s="40"/>
      <c r="B115" s="41"/>
      <c r="C115" s="42"/>
      <c r="D115" s="219" t="s">
        <v>122</v>
      </c>
      <c r="E115" s="42"/>
      <c r="F115" s="226" t="s">
        <v>197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122</v>
      </c>
      <c r="AU115" s="19" t="s">
        <v>79</v>
      </c>
    </row>
    <row r="116" s="14" customFormat="1">
      <c r="A116" s="14"/>
      <c r="B116" s="241"/>
      <c r="C116" s="242"/>
      <c r="D116" s="219" t="s">
        <v>166</v>
      </c>
      <c r="E116" s="242"/>
      <c r="F116" s="244" t="s">
        <v>198</v>
      </c>
      <c r="G116" s="242"/>
      <c r="H116" s="245">
        <v>7622.2200000000003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166</v>
      </c>
      <c r="AU116" s="251" t="s">
        <v>79</v>
      </c>
      <c r="AV116" s="14" t="s">
        <v>79</v>
      </c>
      <c r="AW116" s="14" t="s">
        <v>4</v>
      </c>
      <c r="AX116" s="14" t="s">
        <v>77</v>
      </c>
      <c r="AY116" s="251" t="s">
        <v>109</v>
      </c>
    </row>
    <row r="117" s="2" customFormat="1" ht="21.75" customHeight="1">
      <c r="A117" s="40"/>
      <c r="B117" s="41"/>
      <c r="C117" s="206" t="s">
        <v>199</v>
      </c>
      <c r="D117" s="206" t="s">
        <v>112</v>
      </c>
      <c r="E117" s="207" t="s">
        <v>200</v>
      </c>
      <c r="F117" s="208" t="s">
        <v>201</v>
      </c>
      <c r="G117" s="209" t="s">
        <v>162</v>
      </c>
      <c r="H117" s="210">
        <v>3150</v>
      </c>
      <c r="I117" s="211"/>
      <c r="J117" s="212">
        <f>ROUND(I117*H117,2)</f>
        <v>0</v>
      </c>
      <c r="K117" s="208" t="s">
        <v>116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117</v>
      </c>
      <c r="AT117" s="217" t="s">
        <v>112</v>
      </c>
      <c r="AU117" s="217" t="s">
        <v>79</v>
      </c>
      <c r="AY117" s="19" t="s">
        <v>109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117</v>
      </c>
      <c r="BM117" s="217" t="s">
        <v>202</v>
      </c>
    </row>
    <row r="118" s="2" customFormat="1">
      <c r="A118" s="40"/>
      <c r="B118" s="41"/>
      <c r="C118" s="42"/>
      <c r="D118" s="219" t="s">
        <v>119</v>
      </c>
      <c r="E118" s="42"/>
      <c r="F118" s="220" t="s">
        <v>203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119</v>
      </c>
      <c r="AU118" s="19" t="s">
        <v>79</v>
      </c>
    </row>
    <row r="119" s="2" customFormat="1">
      <c r="A119" s="40"/>
      <c r="B119" s="41"/>
      <c r="C119" s="42"/>
      <c r="D119" s="224" t="s">
        <v>120</v>
      </c>
      <c r="E119" s="42"/>
      <c r="F119" s="225" t="s">
        <v>204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120</v>
      </c>
      <c r="AU119" s="19" t="s">
        <v>79</v>
      </c>
    </row>
    <row r="120" s="2" customFormat="1" ht="16.5" customHeight="1">
      <c r="A120" s="40"/>
      <c r="B120" s="41"/>
      <c r="C120" s="206" t="s">
        <v>205</v>
      </c>
      <c r="D120" s="206" t="s">
        <v>112</v>
      </c>
      <c r="E120" s="207" t="s">
        <v>206</v>
      </c>
      <c r="F120" s="208" t="s">
        <v>207</v>
      </c>
      <c r="G120" s="209" t="s">
        <v>162</v>
      </c>
      <c r="H120" s="210">
        <v>3150</v>
      </c>
      <c r="I120" s="211"/>
      <c r="J120" s="212">
        <f>ROUND(I120*H120,2)</f>
        <v>0</v>
      </c>
      <c r="K120" s="208" t="s">
        <v>116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117</v>
      </c>
      <c r="AT120" s="217" t="s">
        <v>112</v>
      </c>
      <c r="AU120" s="217" t="s">
        <v>79</v>
      </c>
      <c r="AY120" s="19" t="s">
        <v>109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117</v>
      </c>
      <c r="BM120" s="217" t="s">
        <v>208</v>
      </c>
    </row>
    <row r="121" s="2" customFormat="1">
      <c r="A121" s="40"/>
      <c r="B121" s="41"/>
      <c r="C121" s="42"/>
      <c r="D121" s="219" t="s">
        <v>119</v>
      </c>
      <c r="E121" s="42"/>
      <c r="F121" s="220" t="s">
        <v>209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119</v>
      </c>
      <c r="AU121" s="19" t="s">
        <v>79</v>
      </c>
    </row>
    <row r="122" s="2" customFormat="1">
      <c r="A122" s="40"/>
      <c r="B122" s="41"/>
      <c r="C122" s="42"/>
      <c r="D122" s="224" t="s">
        <v>120</v>
      </c>
      <c r="E122" s="42"/>
      <c r="F122" s="225" t="s">
        <v>210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120</v>
      </c>
      <c r="AU122" s="19" t="s">
        <v>79</v>
      </c>
    </row>
    <row r="123" s="2" customFormat="1" ht="16.5" customHeight="1">
      <c r="A123" s="40"/>
      <c r="B123" s="41"/>
      <c r="C123" s="263" t="s">
        <v>211</v>
      </c>
      <c r="D123" s="263" t="s">
        <v>212</v>
      </c>
      <c r="E123" s="264" t="s">
        <v>213</v>
      </c>
      <c r="F123" s="265" t="s">
        <v>214</v>
      </c>
      <c r="G123" s="266" t="s">
        <v>215</v>
      </c>
      <c r="H123" s="267">
        <v>63</v>
      </c>
      <c r="I123" s="268"/>
      <c r="J123" s="269">
        <f>ROUND(I123*H123,2)</f>
        <v>0</v>
      </c>
      <c r="K123" s="265" t="s">
        <v>116</v>
      </c>
      <c r="L123" s="270"/>
      <c r="M123" s="271" t="s">
        <v>19</v>
      </c>
      <c r="N123" s="272" t="s">
        <v>40</v>
      </c>
      <c r="O123" s="86"/>
      <c r="P123" s="215">
        <f>O123*H123</f>
        <v>0</v>
      </c>
      <c r="Q123" s="215">
        <v>0.001</v>
      </c>
      <c r="R123" s="215">
        <f>Q123*H123</f>
        <v>0.063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211</v>
      </c>
      <c r="AT123" s="217" t="s">
        <v>212</v>
      </c>
      <c r="AU123" s="217" t="s">
        <v>79</v>
      </c>
      <c r="AY123" s="19" t="s">
        <v>109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117</v>
      </c>
      <c r="BM123" s="217" t="s">
        <v>216</v>
      </c>
    </row>
    <row r="124" s="2" customFormat="1">
      <c r="A124" s="40"/>
      <c r="B124" s="41"/>
      <c r="C124" s="42"/>
      <c r="D124" s="219" t="s">
        <v>119</v>
      </c>
      <c r="E124" s="42"/>
      <c r="F124" s="220" t="s">
        <v>214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119</v>
      </c>
      <c r="AU124" s="19" t="s">
        <v>79</v>
      </c>
    </row>
    <row r="125" s="14" customFormat="1">
      <c r="A125" s="14"/>
      <c r="B125" s="241"/>
      <c r="C125" s="242"/>
      <c r="D125" s="219" t="s">
        <v>166</v>
      </c>
      <c r="E125" s="242"/>
      <c r="F125" s="244" t="s">
        <v>217</v>
      </c>
      <c r="G125" s="242"/>
      <c r="H125" s="245">
        <v>63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166</v>
      </c>
      <c r="AU125" s="251" t="s">
        <v>79</v>
      </c>
      <c r="AV125" s="14" t="s">
        <v>79</v>
      </c>
      <c r="AW125" s="14" t="s">
        <v>4</v>
      </c>
      <c r="AX125" s="14" t="s">
        <v>77</v>
      </c>
      <c r="AY125" s="251" t="s">
        <v>109</v>
      </c>
    </row>
    <row r="126" s="2" customFormat="1" ht="16.5" customHeight="1">
      <c r="A126" s="40"/>
      <c r="B126" s="41"/>
      <c r="C126" s="263" t="s">
        <v>218</v>
      </c>
      <c r="D126" s="263" t="s">
        <v>212</v>
      </c>
      <c r="E126" s="264" t="s">
        <v>219</v>
      </c>
      <c r="F126" s="265" t="s">
        <v>220</v>
      </c>
      <c r="G126" s="266" t="s">
        <v>221</v>
      </c>
      <c r="H126" s="267">
        <v>567</v>
      </c>
      <c r="I126" s="268"/>
      <c r="J126" s="269">
        <f>ROUND(I126*H126,2)</f>
        <v>0</v>
      </c>
      <c r="K126" s="265" t="s">
        <v>116</v>
      </c>
      <c r="L126" s="270"/>
      <c r="M126" s="271" t="s">
        <v>19</v>
      </c>
      <c r="N126" s="272" t="s">
        <v>40</v>
      </c>
      <c r="O126" s="86"/>
      <c r="P126" s="215">
        <f>O126*H126</f>
        <v>0</v>
      </c>
      <c r="Q126" s="215">
        <v>1</v>
      </c>
      <c r="R126" s="215">
        <f>Q126*H126</f>
        <v>567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211</v>
      </c>
      <c r="AT126" s="217" t="s">
        <v>212</v>
      </c>
      <c r="AU126" s="217" t="s">
        <v>79</v>
      </c>
      <c r="AY126" s="19" t="s">
        <v>109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117</v>
      </c>
      <c r="BM126" s="217" t="s">
        <v>222</v>
      </c>
    </row>
    <row r="127" s="2" customFormat="1">
      <c r="A127" s="40"/>
      <c r="B127" s="41"/>
      <c r="C127" s="42"/>
      <c r="D127" s="219" t="s">
        <v>119</v>
      </c>
      <c r="E127" s="42"/>
      <c r="F127" s="220" t="s">
        <v>220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119</v>
      </c>
      <c r="AU127" s="19" t="s">
        <v>79</v>
      </c>
    </row>
    <row r="128" s="14" customFormat="1">
      <c r="A128" s="14"/>
      <c r="B128" s="241"/>
      <c r="C128" s="242"/>
      <c r="D128" s="219" t="s">
        <v>166</v>
      </c>
      <c r="E128" s="242"/>
      <c r="F128" s="244" t="s">
        <v>223</v>
      </c>
      <c r="G128" s="242"/>
      <c r="H128" s="245">
        <v>567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166</v>
      </c>
      <c r="AU128" s="251" t="s">
        <v>79</v>
      </c>
      <c r="AV128" s="14" t="s">
        <v>79</v>
      </c>
      <c r="AW128" s="14" t="s">
        <v>4</v>
      </c>
      <c r="AX128" s="14" t="s">
        <v>77</v>
      </c>
      <c r="AY128" s="251" t="s">
        <v>109</v>
      </c>
    </row>
    <row r="129" s="2" customFormat="1" ht="16.5" customHeight="1">
      <c r="A129" s="40"/>
      <c r="B129" s="41"/>
      <c r="C129" s="206" t="s">
        <v>224</v>
      </c>
      <c r="D129" s="206" t="s">
        <v>112</v>
      </c>
      <c r="E129" s="207" t="s">
        <v>225</v>
      </c>
      <c r="F129" s="208" t="s">
        <v>226</v>
      </c>
      <c r="G129" s="209" t="s">
        <v>162</v>
      </c>
      <c r="H129" s="210">
        <v>2710</v>
      </c>
      <c r="I129" s="211"/>
      <c r="J129" s="212">
        <f>ROUND(I129*H129,2)</f>
        <v>0</v>
      </c>
      <c r="K129" s="208" t="s">
        <v>116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117</v>
      </c>
      <c r="AT129" s="217" t="s">
        <v>112</v>
      </c>
      <c r="AU129" s="217" t="s">
        <v>79</v>
      </c>
      <c r="AY129" s="19" t="s">
        <v>109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117</v>
      </c>
      <c r="BM129" s="217" t="s">
        <v>227</v>
      </c>
    </row>
    <row r="130" s="2" customFormat="1">
      <c r="A130" s="40"/>
      <c r="B130" s="41"/>
      <c r="C130" s="42"/>
      <c r="D130" s="219" t="s">
        <v>119</v>
      </c>
      <c r="E130" s="42"/>
      <c r="F130" s="220" t="s">
        <v>228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119</v>
      </c>
      <c r="AU130" s="19" t="s">
        <v>79</v>
      </c>
    </row>
    <row r="131" s="2" customFormat="1">
      <c r="A131" s="40"/>
      <c r="B131" s="41"/>
      <c r="C131" s="42"/>
      <c r="D131" s="224" t="s">
        <v>120</v>
      </c>
      <c r="E131" s="42"/>
      <c r="F131" s="225" t="s">
        <v>229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120</v>
      </c>
      <c r="AU131" s="19" t="s">
        <v>79</v>
      </c>
    </row>
    <row r="132" s="13" customFormat="1">
      <c r="A132" s="13"/>
      <c r="B132" s="231"/>
      <c r="C132" s="232"/>
      <c r="D132" s="219" t="s">
        <v>166</v>
      </c>
      <c r="E132" s="233" t="s">
        <v>19</v>
      </c>
      <c r="F132" s="234" t="s">
        <v>230</v>
      </c>
      <c r="G132" s="232"/>
      <c r="H132" s="233" t="s">
        <v>19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166</v>
      </c>
      <c r="AU132" s="240" t="s">
        <v>79</v>
      </c>
      <c r="AV132" s="13" t="s">
        <v>77</v>
      </c>
      <c r="AW132" s="13" t="s">
        <v>31</v>
      </c>
      <c r="AX132" s="13" t="s">
        <v>69</v>
      </c>
      <c r="AY132" s="240" t="s">
        <v>109</v>
      </c>
    </row>
    <row r="133" s="14" customFormat="1">
      <c r="A133" s="14"/>
      <c r="B133" s="241"/>
      <c r="C133" s="242"/>
      <c r="D133" s="219" t="s">
        <v>166</v>
      </c>
      <c r="E133" s="243" t="s">
        <v>19</v>
      </c>
      <c r="F133" s="244" t="s">
        <v>231</v>
      </c>
      <c r="G133" s="242"/>
      <c r="H133" s="245">
        <v>160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166</v>
      </c>
      <c r="AU133" s="251" t="s">
        <v>79</v>
      </c>
      <c r="AV133" s="14" t="s">
        <v>79</v>
      </c>
      <c r="AW133" s="14" t="s">
        <v>31</v>
      </c>
      <c r="AX133" s="14" t="s">
        <v>69</v>
      </c>
      <c r="AY133" s="251" t="s">
        <v>109</v>
      </c>
    </row>
    <row r="134" s="13" customFormat="1">
      <c r="A134" s="13"/>
      <c r="B134" s="231"/>
      <c r="C134" s="232"/>
      <c r="D134" s="219" t="s">
        <v>166</v>
      </c>
      <c r="E134" s="233" t="s">
        <v>19</v>
      </c>
      <c r="F134" s="234" t="s">
        <v>232</v>
      </c>
      <c r="G134" s="232"/>
      <c r="H134" s="233" t="s">
        <v>19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166</v>
      </c>
      <c r="AU134" s="240" t="s">
        <v>79</v>
      </c>
      <c r="AV134" s="13" t="s">
        <v>77</v>
      </c>
      <c r="AW134" s="13" t="s">
        <v>31</v>
      </c>
      <c r="AX134" s="13" t="s">
        <v>69</v>
      </c>
      <c r="AY134" s="240" t="s">
        <v>109</v>
      </c>
    </row>
    <row r="135" s="14" customFormat="1">
      <c r="A135" s="14"/>
      <c r="B135" s="241"/>
      <c r="C135" s="242"/>
      <c r="D135" s="219" t="s">
        <v>166</v>
      </c>
      <c r="E135" s="243" t="s">
        <v>19</v>
      </c>
      <c r="F135" s="244" t="s">
        <v>170</v>
      </c>
      <c r="G135" s="242"/>
      <c r="H135" s="245">
        <v>850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166</v>
      </c>
      <c r="AU135" s="251" t="s">
        <v>79</v>
      </c>
      <c r="AV135" s="14" t="s">
        <v>79</v>
      </c>
      <c r="AW135" s="14" t="s">
        <v>31</v>
      </c>
      <c r="AX135" s="14" t="s">
        <v>69</v>
      </c>
      <c r="AY135" s="251" t="s">
        <v>109</v>
      </c>
    </row>
    <row r="136" s="13" customFormat="1">
      <c r="A136" s="13"/>
      <c r="B136" s="231"/>
      <c r="C136" s="232"/>
      <c r="D136" s="219" t="s">
        <v>166</v>
      </c>
      <c r="E136" s="233" t="s">
        <v>19</v>
      </c>
      <c r="F136" s="234" t="s">
        <v>233</v>
      </c>
      <c r="G136" s="232"/>
      <c r="H136" s="233" t="s">
        <v>19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166</v>
      </c>
      <c r="AU136" s="240" t="s">
        <v>79</v>
      </c>
      <c r="AV136" s="13" t="s">
        <v>77</v>
      </c>
      <c r="AW136" s="13" t="s">
        <v>31</v>
      </c>
      <c r="AX136" s="13" t="s">
        <v>69</v>
      </c>
      <c r="AY136" s="240" t="s">
        <v>109</v>
      </c>
    </row>
    <row r="137" s="14" customFormat="1">
      <c r="A137" s="14"/>
      <c r="B137" s="241"/>
      <c r="C137" s="242"/>
      <c r="D137" s="219" t="s">
        <v>166</v>
      </c>
      <c r="E137" s="243" t="s">
        <v>19</v>
      </c>
      <c r="F137" s="244" t="s">
        <v>234</v>
      </c>
      <c r="G137" s="242"/>
      <c r="H137" s="245">
        <v>1700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166</v>
      </c>
      <c r="AU137" s="251" t="s">
        <v>79</v>
      </c>
      <c r="AV137" s="14" t="s">
        <v>79</v>
      </c>
      <c r="AW137" s="14" t="s">
        <v>31</v>
      </c>
      <c r="AX137" s="14" t="s">
        <v>69</v>
      </c>
      <c r="AY137" s="251" t="s">
        <v>109</v>
      </c>
    </row>
    <row r="138" s="15" customFormat="1">
      <c r="A138" s="15"/>
      <c r="B138" s="252"/>
      <c r="C138" s="253"/>
      <c r="D138" s="219" t="s">
        <v>166</v>
      </c>
      <c r="E138" s="254" t="s">
        <v>19</v>
      </c>
      <c r="F138" s="255" t="s">
        <v>173</v>
      </c>
      <c r="G138" s="253"/>
      <c r="H138" s="256">
        <v>2710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166</v>
      </c>
      <c r="AU138" s="262" t="s">
        <v>79</v>
      </c>
      <c r="AV138" s="15" t="s">
        <v>117</v>
      </c>
      <c r="AW138" s="15" t="s">
        <v>31</v>
      </c>
      <c r="AX138" s="15" t="s">
        <v>77</v>
      </c>
      <c r="AY138" s="262" t="s">
        <v>109</v>
      </c>
    </row>
    <row r="139" s="2" customFormat="1" ht="16.5" customHeight="1">
      <c r="A139" s="40"/>
      <c r="B139" s="41"/>
      <c r="C139" s="206" t="s">
        <v>235</v>
      </c>
      <c r="D139" s="206" t="s">
        <v>112</v>
      </c>
      <c r="E139" s="207" t="s">
        <v>236</v>
      </c>
      <c r="F139" s="208" t="s">
        <v>237</v>
      </c>
      <c r="G139" s="209" t="s">
        <v>162</v>
      </c>
      <c r="H139" s="210">
        <v>3150</v>
      </c>
      <c r="I139" s="211"/>
      <c r="J139" s="212">
        <f>ROUND(I139*H139,2)</f>
        <v>0</v>
      </c>
      <c r="K139" s="208" t="s">
        <v>116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117</v>
      </c>
      <c r="AT139" s="217" t="s">
        <v>112</v>
      </c>
      <c r="AU139" s="217" t="s">
        <v>79</v>
      </c>
      <c r="AY139" s="19" t="s">
        <v>109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117</v>
      </c>
      <c r="BM139" s="217" t="s">
        <v>238</v>
      </c>
    </row>
    <row r="140" s="2" customFormat="1">
      <c r="A140" s="40"/>
      <c r="B140" s="41"/>
      <c r="C140" s="42"/>
      <c r="D140" s="219" t="s">
        <v>119</v>
      </c>
      <c r="E140" s="42"/>
      <c r="F140" s="220" t="s">
        <v>239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119</v>
      </c>
      <c r="AU140" s="19" t="s">
        <v>79</v>
      </c>
    </row>
    <row r="141" s="2" customFormat="1">
      <c r="A141" s="40"/>
      <c r="B141" s="41"/>
      <c r="C141" s="42"/>
      <c r="D141" s="224" t="s">
        <v>120</v>
      </c>
      <c r="E141" s="42"/>
      <c r="F141" s="225" t="s">
        <v>240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120</v>
      </c>
      <c r="AU141" s="19" t="s">
        <v>79</v>
      </c>
    </row>
    <row r="142" s="12" customFormat="1" ht="22.8" customHeight="1">
      <c r="A142" s="12"/>
      <c r="B142" s="190"/>
      <c r="C142" s="191"/>
      <c r="D142" s="192" t="s">
        <v>68</v>
      </c>
      <c r="E142" s="204" t="s">
        <v>79</v>
      </c>
      <c r="F142" s="204" t="s">
        <v>241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SUM(P143:P145)</f>
        <v>0</v>
      </c>
      <c r="Q142" s="198"/>
      <c r="R142" s="199">
        <f>SUM(R143:R145)</f>
        <v>0.432</v>
      </c>
      <c r="S142" s="198"/>
      <c r="T142" s="200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77</v>
      </c>
      <c r="AT142" s="202" t="s">
        <v>68</v>
      </c>
      <c r="AU142" s="202" t="s">
        <v>77</v>
      </c>
      <c r="AY142" s="201" t="s">
        <v>109</v>
      </c>
      <c r="BK142" s="203">
        <f>SUM(BK143:BK145)</f>
        <v>0</v>
      </c>
    </row>
    <row r="143" s="2" customFormat="1" ht="16.5" customHeight="1">
      <c r="A143" s="40"/>
      <c r="B143" s="41"/>
      <c r="C143" s="206" t="s">
        <v>8</v>
      </c>
      <c r="D143" s="206" t="s">
        <v>112</v>
      </c>
      <c r="E143" s="207" t="s">
        <v>242</v>
      </c>
      <c r="F143" s="208" t="s">
        <v>243</v>
      </c>
      <c r="G143" s="209" t="s">
        <v>162</v>
      </c>
      <c r="H143" s="210">
        <v>4</v>
      </c>
      <c r="I143" s="211"/>
      <c r="J143" s="212">
        <f>ROUND(I143*H143,2)</f>
        <v>0</v>
      </c>
      <c r="K143" s="208" t="s">
        <v>116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0.108</v>
      </c>
      <c r="R143" s="215">
        <f>Q143*H143</f>
        <v>0.432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117</v>
      </c>
      <c r="AT143" s="217" t="s">
        <v>112</v>
      </c>
      <c r="AU143" s="217" t="s">
        <v>79</v>
      </c>
      <c r="AY143" s="19" t="s">
        <v>109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117</v>
      </c>
      <c r="BM143" s="217" t="s">
        <v>244</v>
      </c>
    </row>
    <row r="144" s="2" customFormat="1">
      <c r="A144" s="40"/>
      <c r="B144" s="41"/>
      <c r="C144" s="42"/>
      <c r="D144" s="219" t="s">
        <v>119</v>
      </c>
      <c r="E144" s="42"/>
      <c r="F144" s="220" t="s">
        <v>245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119</v>
      </c>
      <c r="AU144" s="19" t="s">
        <v>79</v>
      </c>
    </row>
    <row r="145" s="2" customFormat="1">
      <c r="A145" s="40"/>
      <c r="B145" s="41"/>
      <c r="C145" s="42"/>
      <c r="D145" s="224" t="s">
        <v>120</v>
      </c>
      <c r="E145" s="42"/>
      <c r="F145" s="225" t="s">
        <v>246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120</v>
      </c>
      <c r="AU145" s="19" t="s">
        <v>79</v>
      </c>
    </row>
    <row r="146" s="12" customFormat="1" ht="22.8" customHeight="1">
      <c r="A146" s="12"/>
      <c r="B146" s="190"/>
      <c r="C146" s="191"/>
      <c r="D146" s="192" t="s">
        <v>68</v>
      </c>
      <c r="E146" s="204" t="s">
        <v>108</v>
      </c>
      <c r="F146" s="204" t="s">
        <v>247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SUM(P147:P191)</f>
        <v>0</v>
      </c>
      <c r="Q146" s="198"/>
      <c r="R146" s="199">
        <f>SUM(R147:R191)</f>
        <v>367.19999999999999</v>
      </c>
      <c r="S146" s="198"/>
      <c r="T146" s="200">
        <f>SUM(T147:T191)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77</v>
      </c>
      <c r="AT146" s="202" t="s">
        <v>68</v>
      </c>
      <c r="AU146" s="202" t="s">
        <v>77</v>
      </c>
      <c r="AY146" s="201" t="s">
        <v>109</v>
      </c>
      <c r="BK146" s="203">
        <f>SUM(BK147:BK191)</f>
        <v>0</v>
      </c>
    </row>
    <row r="147" s="2" customFormat="1" ht="16.5" customHeight="1">
      <c r="A147" s="40"/>
      <c r="B147" s="41"/>
      <c r="C147" s="206" t="s">
        <v>248</v>
      </c>
      <c r="D147" s="206" t="s">
        <v>112</v>
      </c>
      <c r="E147" s="207" t="s">
        <v>249</v>
      </c>
      <c r="F147" s="208" t="s">
        <v>250</v>
      </c>
      <c r="G147" s="209" t="s">
        <v>162</v>
      </c>
      <c r="H147" s="210">
        <v>1010</v>
      </c>
      <c r="I147" s="211"/>
      <c r="J147" s="212">
        <f>ROUND(I147*H147,2)</f>
        <v>0</v>
      </c>
      <c r="K147" s="208" t="s">
        <v>116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117</v>
      </c>
      <c r="AT147" s="217" t="s">
        <v>112</v>
      </c>
      <c r="AU147" s="217" t="s">
        <v>79</v>
      </c>
      <c r="AY147" s="19" t="s">
        <v>109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117</v>
      </c>
      <c r="BM147" s="217" t="s">
        <v>251</v>
      </c>
    </row>
    <row r="148" s="2" customFormat="1">
      <c r="A148" s="40"/>
      <c r="B148" s="41"/>
      <c r="C148" s="42"/>
      <c r="D148" s="219" t="s">
        <v>119</v>
      </c>
      <c r="E148" s="42"/>
      <c r="F148" s="220" t="s">
        <v>252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119</v>
      </c>
      <c r="AU148" s="19" t="s">
        <v>79</v>
      </c>
    </row>
    <row r="149" s="2" customFormat="1">
      <c r="A149" s="40"/>
      <c r="B149" s="41"/>
      <c r="C149" s="42"/>
      <c r="D149" s="224" t="s">
        <v>120</v>
      </c>
      <c r="E149" s="42"/>
      <c r="F149" s="225" t="s">
        <v>253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120</v>
      </c>
      <c r="AU149" s="19" t="s">
        <v>79</v>
      </c>
    </row>
    <row r="150" s="13" customFormat="1">
      <c r="A150" s="13"/>
      <c r="B150" s="231"/>
      <c r="C150" s="232"/>
      <c r="D150" s="219" t="s">
        <v>166</v>
      </c>
      <c r="E150" s="233" t="s">
        <v>19</v>
      </c>
      <c r="F150" s="234" t="s">
        <v>254</v>
      </c>
      <c r="G150" s="232"/>
      <c r="H150" s="233" t="s">
        <v>19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166</v>
      </c>
      <c r="AU150" s="240" t="s">
        <v>79</v>
      </c>
      <c r="AV150" s="13" t="s">
        <v>77</v>
      </c>
      <c r="AW150" s="13" t="s">
        <v>31</v>
      </c>
      <c r="AX150" s="13" t="s">
        <v>69</v>
      </c>
      <c r="AY150" s="240" t="s">
        <v>109</v>
      </c>
    </row>
    <row r="151" s="14" customFormat="1">
      <c r="A151" s="14"/>
      <c r="B151" s="241"/>
      <c r="C151" s="242"/>
      <c r="D151" s="219" t="s">
        <v>166</v>
      </c>
      <c r="E151" s="243" t="s">
        <v>19</v>
      </c>
      <c r="F151" s="244" t="s">
        <v>170</v>
      </c>
      <c r="G151" s="242"/>
      <c r="H151" s="245">
        <v>850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166</v>
      </c>
      <c r="AU151" s="251" t="s">
        <v>79</v>
      </c>
      <c r="AV151" s="14" t="s">
        <v>79</v>
      </c>
      <c r="AW151" s="14" t="s">
        <v>31</v>
      </c>
      <c r="AX151" s="14" t="s">
        <v>69</v>
      </c>
      <c r="AY151" s="251" t="s">
        <v>109</v>
      </c>
    </row>
    <row r="152" s="13" customFormat="1">
      <c r="A152" s="13"/>
      <c r="B152" s="231"/>
      <c r="C152" s="232"/>
      <c r="D152" s="219" t="s">
        <v>166</v>
      </c>
      <c r="E152" s="233" t="s">
        <v>19</v>
      </c>
      <c r="F152" s="234" t="s">
        <v>255</v>
      </c>
      <c r="G152" s="232"/>
      <c r="H152" s="233" t="s">
        <v>19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166</v>
      </c>
      <c r="AU152" s="240" t="s">
        <v>79</v>
      </c>
      <c r="AV152" s="13" t="s">
        <v>77</v>
      </c>
      <c r="AW152" s="13" t="s">
        <v>31</v>
      </c>
      <c r="AX152" s="13" t="s">
        <v>69</v>
      </c>
      <c r="AY152" s="240" t="s">
        <v>109</v>
      </c>
    </row>
    <row r="153" s="14" customFormat="1">
      <c r="A153" s="14"/>
      <c r="B153" s="241"/>
      <c r="C153" s="242"/>
      <c r="D153" s="219" t="s">
        <v>166</v>
      </c>
      <c r="E153" s="243" t="s">
        <v>19</v>
      </c>
      <c r="F153" s="244" t="s">
        <v>231</v>
      </c>
      <c r="G153" s="242"/>
      <c r="H153" s="245">
        <v>160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166</v>
      </c>
      <c r="AU153" s="251" t="s">
        <v>79</v>
      </c>
      <c r="AV153" s="14" t="s">
        <v>79</v>
      </c>
      <c r="AW153" s="14" t="s">
        <v>31</v>
      </c>
      <c r="AX153" s="14" t="s">
        <v>69</v>
      </c>
      <c r="AY153" s="251" t="s">
        <v>109</v>
      </c>
    </row>
    <row r="154" s="15" customFormat="1">
      <c r="A154" s="15"/>
      <c r="B154" s="252"/>
      <c r="C154" s="253"/>
      <c r="D154" s="219" t="s">
        <v>166</v>
      </c>
      <c r="E154" s="254" t="s">
        <v>19</v>
      </c>
      <c r="F154" s="255" t="s">
        <v>173</v>
      </c>
      <c r="G154" s="253"/>
      <c r="H154" s="256">
        <v>1010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166</v>
      </c>
      <c r="AU154" s="262" t="s">
        <v>79</v>
      </c>
      <c r="AV154" s="15" t="s">
        <v>117</v>
      </c>
      <c r="AW154" s="15" t="s">
        <v>31</v>
      </c>
      <c r="AX154" s="15" t="s">
        <v>77</v>
      </c>
      <c r="AY154" s="262" t="s">
        <v>109</v>
      </c>
    </row>
    <row r="155" s="2" customFormat="1" ht="16.5" customHeight="1">
      <c r="A155" s="40"/>
      <c r="B155" s="41"/>
      <c r="C155" s="206" t="s">
        <v>256</v>
      </c>
      <c r="D155" s="206" t="s">
        <v>112</v>
      </c>
      <c r="E155" s="207" t="s">
        <v>257</v>
      </c>
      <c r="F155" s="208" t="s">
        <v>258</v>
      </c>
      <c r="G155" s="209" t="s">
        <v>162</v>
      </c>
      <c r="H155" s="210">
        <v>160</v>
      </c>
      <c r="I155" s="211"/>
      <c r="J155" s="212">
        <f>ROUND(I155*H155,2)</f>
        <v>0</v>
      </c>
      <c r="K155" s="208" t="s">
        <v>116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117</v>
      </c>
      <c r="AT155" s="217" t="s">
        <v>112</v>
      </c>
      <c r="AU155" s="217" t="s">
        <v>79</v>
      </c>
      <c r="AY155" s="19" t="s">
        <v>109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117</v>
      </c>
      <c r="BM155" s="217" t="s">
        <v>259</v>
      </c>
    </row>
    <row r="156" s="2" customFormat="1">
      <c r="A156" s="40"/>
      <c r="B156" s="41"/>
      <c r="C156" s="42"/>
      <c r="D156" s="219" t="s">
        <v>119</v>
      </c>
      <c r="E156" s="42"/>
      <c r="F156" s="220" t="s">
        <v>260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119</v>
      </c>
      <c r="AU156" s="19" t="s">
        <v>79</v>
      </c>
    </row>
    <row r="157" s="2" customFormat="1">
      <c r="A157" s="40"/>
      <c r="B157" s="41"/>
      <c r="C157" s="42"/>
      <c r="D157" s="224" t="s">
        <v>120</v>
      </c>
      <c r="E157" s="42"/>
      <c r="F157" s="225" t="s">
        <v>261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120</v>
      </c>
      <c r="AU157" s="19" t="s">
        <v>79</v>
      </c>
    </row>
    <row r="158" s="2" customFormat="1" ht="16.5" customHeight="1">
      <c r="A158" s="40"/>
      <c r="B158" s="41"/>
      <c r="C158" s="206" t="s">
        <v>262</v>
      </c>
      <c r="D158" s="206" t="s">
        <v>112</v>
      </c>
      <c r="E158" s="207" t="s">
        <v>263</v>
      </c>
      <c r="F158" s="208" t="s">
        <v>264</v>
      </c>
      <c r="G158" s="209" t="s">
        <v>162</v>
      </c>
      <c r="H158" s="210">
        <v>1790</v>
      </c>
      <c r="I158" s="211"/>
      <c r="J158" s="212">
        <f>ROUND(I158*H158,2)</f>
        <v>0</v>
      </c>
      <c r="K158" s="208" t="s">
        <v>116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117</v>
      </c>
      <c r="AT158" s="217" t="s">
        <v>112</v>
      </c>
      <c r="AU158" s="217" t="s">
        <v>79</v>
      </c>
      <c r="AY158" s="19" t="s">
        <v>109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117</v>
      </c>
      <c r="BM158" s="217" t="s">
        <v>265</v>
      </c>
    </row>
    <row r="159" s="2" customFormat="1">
      <c r="A159" s="40"/>
      <c r="B159" s="41"/>
      <c r="C159" s="42"/>
      <c r="D159" s="219" t="s">
        <v>119</v>
      </c>
      <c r="E159" s="42"/>
      <c r="F159" s="220" t="s">
        <v>266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119</v>
      </c>
      <c r="AU159" s="19" t="s">
        <v>79</v>
      </c>
    </row>
    <row r="160" s="2" customFormat="1">
      <c r="A160" s="40"/>
      <c r="B160" s="41"/>
      <c r="C160" s="42"/>
      <c r="D160" s="224" t="s">
        <v>120</v>
      </c>
      <c r="E160" s="42"/>
      <c r="F160" s="225" t="s">
        <v>267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120</v>
      </c>
      <c r="AU160" s="19" t="s">
        <v>79</v>
      </c>
    </row>
    <row r="161" s="13" customFormat="1">
      <c r="A161" s="13"/>
      <c r="B161" s="231"/>
      <c r="C161" s="232"/>
      <c r="D161" s="219" t="s">
        <v>166</v>
      </c>
      <c r="E161" s="233" t="s">
        <v>19</v>
      </c>
      <c r="F161" s="234" t="s">
        <v>232</v>
      </c>
      <c r="G161" s="232"/>
      <c r="H161" s="233" t="s">
        <v>19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166</v>
      </c>
      <c r="AU161" s="240" t="s">
        <v>79</v>
      </c>
      <c r="AV161" s="13" t="s">
        <v>77</v>
      </c>
      <c r="AW161" s="13" t="s">
        <v>31</v>
      </c>
      <c r="AX161" s="13" t="s">
        <v>69</v>
      </c>
      <c r="AY161" s="240" t="s">
        <v>109</v>
      </c>
    </row>
    <row r="162" s="14" customFormat="1">
      <c r="A162" s="14"/>
      <c r="B162" s="241"/>
      <c r="C162" s="242"/>
      <c r="D162" s="219" t="s">
        <v>166</v>
      </c>
      <c r="E162" s="243" t="s">
        <v>19</v>
      </c>
      <c r="F162" s="244" t="s">
        <v>268</v>
      </c>
      <c r="G162" s="242"/>
      <c r="H162" s="245">
        <v>1550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166</v>
      </c>
      <c r="AU162" s="251" t="s">
        <v>79</v>
      </c>
      <c r="AV162" s="14" t="s">
        <v>79</v>
      </c>
      <c r="AW162" s="14" t="s">
        <v>31</v>
      </c>
      <c r="AX162" s="14" t="s">
        <v>69</v>
      </c>
      <c r="AY162" s="251" t="s">
        <v>109</v>
      </c>
    </row>
    <row r="163" s="13" customFormat="1">
      <c r="A163" s="13"/>
      <c r="B163" s="231"/>
      <c r="C163" s="232"/>
      <c r="D163" s="219" t="s">
        <v>166</v>
      </c>
      <c r="E163" s="233" t="s">
        <v>19</v>
      </c>
      <c r="F163" s="234" t="s">
        <v>269</v>
      </c>
      <c r="G163" s="232"/>
      <c r="H163" s="233" t="s">
        <v>19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166</v>
      </c>
      <c r="AU163" s="240" t="s">
        <v>79</v>
      </c>
      <c r="AV163" s="13" t="s">
        <v>77</v>
      </c>
      <c r="AW163" s="13" t="s">
        <v>31</v>
      </c>
      <c r="AX163" s="13" t="s">
        <v>69</v>
      </c>
      <c r="AY163" s="240" t="s">
        <v>109</v>
      </c>
    </row>
    <row r="164" s="14" customFormat="1">
      <c r="A164" s="14"/>
      <c r="B164" s="241"/>
      <c r="C164" s="242"/>
      <c r="D164" s="219" t="s">
        <v>166</v>
      </c>
      <c r="E164" s="243" t="s">
        <v>19</v>
      </c>
      <c r="F164" s="244" t="s">
        <v>270</v>
      </c>
      <c r="G164" s="242"/>
      <c r="H164" s="245">
        <v>240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166</v>
      </c>
      <c r="AU164" s="251" t="s">
        <v>79</v>
      </c>
      <c r="AV164" s="14" t="s">
        <v>79</v>
      </c>
      <c r="AW164" s="14" t="s">
        <v>31</v>
      </c>
      <c r="AX164" s="14" t="s">
        <v>69</v>
      </c>
      <c r="AY164" s="251" t="s">
        <v>109</v>
      </c>
    </row>
    <row r="165" s="15" customFormat="1">
      <c r="A165" s="15"/>
      <c r="B165" s="252"/>
      <c r="C165" s="253"/>
      <c r="D165" s="219" t="s">
        <v>166</v>
      </c>
      <c r="E165" s="254" t="s">
        <v>19</v>
      </c>
      <c r="F165" s="255" t="s">
        <v>173</v>
      </c>
      <c r="G165" s="253"/>
      <c r="H165" s="256">
        <v>1790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166</v>
      </c>
      <c r="AU165" s="262" t="s">
        <v>79</v>
      </c>
      <c r="AV165" s="15" t="s">
        <v>117</v>
      </c>
      <c r="AW165" s="15" t="s">
        <v>31</v>
      </c>
      <c r="AX165" s="15" t="s">
        <v>77</v>
      </c>
      <c r="AY165" s="262" t="s">
        <v>109</v>
      </c>
    </row>
    <row r="166" s="2" customFormat="1" ht="16.5" customHeight="1">
      <c r="A166" s="40"/>
      <c r="B166" s="41"/>
      <c r="C166" s="206" t="s">
        <v>271</v>
      </c>
      <c r="D166" s="206" t="s">
        <v>112</v>
      </c>
      <c r="E166" s="207" t="s">
        <v>272</v>
      </c>
      <c r="F166" s="208" t="s">
        <v>273</v>
      </c>
      <c r="G166" s="209" t="s">
        <v>162</v>
      </c>
      <c r="H166" s="210">
        <v>7600</v>
      </c>
      <c r="I166" s="211"/>
      <c r="J166" s="212">
        <f>ROUND(I166*H166,2)</f>
        <v>0</v>
      </c>
      <c r="K166" s="208" t="s">
        <v>116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117</v>
      </c>
      <c r="AT166" s="217" t="s">
        <v>112</v>
      </c>
      <c r="AU166" s="217" t="s">
        <v>79</v>
      </c>
      <c r="AY166" s="19" t="s">
        <v>109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117</v>
      </c>
      <c r="BM166" s="217" t="s">
        <v>274</v>
      </c>
    </row>
    <row r="167" s="2" customFormat="1">
      <c r="A167" s="40"/>
      <c r="B167" s="41"/>
      <c r="C167" s="42"/>
      <c r="D167" s="219" t="s">
        <v>119</v>
      </c>
      <c r="E167" s="42"/>
      <c r="F167" s="220" t="s">
        <v>275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119</v>
      </c>
      <c r="AU167" s="19" t="s">
        <v>79</v>
      </c>
    </row>
    <row r="168" s="2" customFormat="1">
      <c r="A168" s="40"/>
      <c r="B168" s="41"/>
      <c r="C168" s="42"/>
      <c r="D168" s="224" t="s">
        <v>120</v>
      </c>
      <c r="E168" s="42"/>
      <c r="F168" s="225" t="s">
        <v>276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120</v>
      </c>
      <c r="AU168" s="19" t="s">
        <v>79</v>
      </c>
    </row>
    <row r="169" s="2" customFormat="1" ht="16.5" customHeight="1">
      <c r="A169" s="40"/>
      <c r="B169" s="41"/>
      <c r="C169" s="206" t="s">
        <v>277</v>
      </c>
      <c r="D169" s="206" t="s">
        <v>112</v>
      </c>
      <c r="E169" s="207" t="s">
        <v>278</v>
      </c>
      <c r="F169" s="208" t="s">
        <v>279</v>
      </c>
      <c r="G169" s="209" t="s">
        <v>162</v>
      </c>
      <c r="H169" s="210">
        <v>850</v>
      </c>
      <c r="I169" s="211"/>
      <c r="J169" s="212">
        <f>ROUND(I169*H169,2)</f>
        <v>0</v>
      </c>
      <c r="K169" s="208" t="s">
        <v>116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117</v>
      </c>
      <c r="AT169" s="217" t="s">
        <v>112</v>
      </c>
      <c r="AU169" s="217" t="s">
        <v>79</v>
      </c>
      <c r="AY169" s="19" t="s">
        <v>109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117</v>
      </c>
      <c r="BM169" s="217" t="s">
        <v>280</v>
      </c>
    </row>
    <row r="170" s="2" customFormat="1">
      <c r="A170" s="40"/>
      <c r="B170" s="41"/>
      <c r="C170" s="42"/>
      <c r="D170" s="219" t="s">
        <v>119</v>
      </c>
      <c r="E170" s="42"/>
      <c r="F170" s="220" t="s">
        <v>281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119</v>
      </c>
      <c r="AU170" s="19" t="s">
        <v>79</v>
      </c>
    </row>
    <row r="171" s="2" customFormat="1">
      <c r="A171" s="40"/>
      <c r="B171" s="41"/>
      <c r="C171" s="42"/>
      <c r="D171" s="224" t="s">
        <v>120</v>
      </c>
      <c r="E171" s="42"/>
      <c r="F171" s="225" t="s">
        <v>282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120</v>
      </c>
      <c r="AU171" s="19" t="s">
        <v>79</v>
      </c>
    </row>
    <row r="172" s="2" customFormat="1" ht="16.5" customHeight="1">
      <c r="A172" s="40"/>
      <c r="B172" s="41"/>
      <c r="C172" s="206" t="s">
        <v>283</v>
      </c>
      <c r="D172" s="206" t="s">
        <v>112</v>
      </c>
      <c r="E172" s="207" t="s">
        <v>284</v>
      </c>
      <c r="F172" s="208" t="s">
        <v>285</v>
      </c>
      <c r="G172" s="209" t="s">
        <v>162</v>
      </c>
      <c r="H172" s="210">
        <v>1700</v>
      </c>
      <c r="I172" s="211"/>
      <c r="J172" s="212">
        <f>ROUND(I172*H172,2)</f>
        <v>0</v>
      </c>
      <c r="K172" s="208" t="s">
        <v>116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0.216</v>
      </c>
      <c r="R172" s="215">
        <f>Q172*H172</f>
        <v>367.19999999999999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117</v>
      </c>
      <c r="AT172" s="217" t="s">
        <v>112</v>
      </c>
      <c r="AU172" s="217" t="s">
        <v>79</v>
      </c>
      <c r="AY172" s="19" t="s">
        <v>109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117</v>
      </c>
      <c r="BM172" s="217" t="s">
        <v>286</v>
      </c>
    </row>
    <row r="173" s="2" customFormat="1">
      <c r="A173" s="40"/>
      <c r="B173" s="41"/>
      <c r="C173" s="42"/>
      <c r="D173" s="219" t="s">
        <v>119</v>
      </c>
      <c r="E173" s="42"/>
      <c r="F173" s="220" t="s">
        <v>287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119</v>
      </c>
      <c r="AU173" s="19" t="s">
        <v>79</v>
      </c>
    </row>
    <row r="174" s="2" customFormat="1">
      <c r="A174" s="40"/>
      <c r="B174" s="41"/>
      <c r="C174" s="42"/>
      <c r="D174" s="224" t="s">
        <v>120</v>
      </c>
      <c r="E174" s="42"/>
      <c r="F174" s="225" t="s">
        <v>288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120</v>
      </c>
      <c r="AU174" s="19" t="s">
        <v>79</v>
      </c>
    </row>
    <row r="175" s="2" customFormat="1" ht="16.5" customHeight="1">
      <c r="A175" s="40"/>
      <c r="B175" s="41"/>
      <c r="C175" s="206" t="s">
        <v>289</v>
      </c>
      <c r="D175" s="206" t="s">
        <v>112</v>
      </c>
      <c r="E175" s="207" t="s">
        <v>290</v>
      </c>
      <c r="F175" s="208" t="s">
        <v>291</v>
      </c>
      <c r="G175" s="209" t="s">
        <v>162</v>
      </c>
      <c r="H175" s="210">
        <v>7600</v>
      </c>
      <c r="I175" s="211"/>
      <c r="J175" s="212">
        <f>ROUND(I175*H175,2)</f>
        <v>0</v>
      </c>
      <c r="K175" s="208" t="s">
        <v>116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117</v>
      </c>
      <c r="AT175" s="217" t="s">
        <v>112</v>
      </c>
      <c r="AU175" s="217" t="s">
        <v>79</v>
      </c>
      <c r="AY175" s="19" t="s">
        <v>109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117</v>
      </c>
      <c r="BM175" s="217" t="s">
        <v>292</v>
      </c>
    </row>
    <row r="176" s="2" customFormat="1">
      <c r="A176" s="40"/>
      <c r="B176" s="41"/>
      <c r="C176" s="42"/>
      <c r="D176" s="219" t="s">
        <v>119</v>
      </c>
      <c r="E176" s="42"/>
      <c r="F176" s="220" t="s">
        <v>293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119</v>
      </c>
      <c r="AU176" s="19" t="s">
        <v>79</v>
      </c>
    </row>
    <row r="177" s="2" customFormat="1">
      <c r="A177" s="40"/>
      <c r="B177" s="41"/>
      <c r="C177" s="42"/>
      <c r="D177" s="224" t="s">
        <v>120</v>
      </c>
      <c r="E177" s="42"/>
      <c r="F177" s="225" t="s">
        <v>294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120</v>
      </c>
      <c r="AU177" s="19" t="s">
        <v>79</v>
      </c>
    </row>
    <row r="178" s="2" customFormat="1" ht="16.5" customHeight="1">
      <c r="A178" s="40"/>
      <c r="B178" s="41"/>
      <c r="C178" s="206" t="s">
        <v>295</v>
      </c>
      <c r="D178" s="206" t="s">
        <v>112</v>
      </c>
      <c r="E178" s="207" t="s">
        <v>296</v>
      </c>
      <c r="F178" s="208" t="s">
        <v>297</v>
      </c>
      <c r="G178" s="209" t="s">
        <v>162</v>
      </c>
      <c r="H178" s="210">
        <v>7600</v>
      </c>
      <c r="I178" s="211"/>
      <c r="J178" s="212">
        <f>ROUND(I178*H178,2)</f>
        <v>0</v>
      </c>
      <c r="K178" s="208" t="s">
        <v>116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117</v>
      </c>
      <c r="AT178" s="217" t="s">
        <v>112</v>
      </c>
      <c r="AU178" s="217" t="s">
        <v>79</v>
      </c>
      <c r="AY178" s="19" t="s">
        <v>109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117</v>
      </c>
      <c r="BM178" s="217" t="s">
        <v>298</v>
      </c>
    </row>
    <row r="179" s="2" customFormat="1">
      <c r="A179" s="40"/>
      <c r="B179" s="41"/>
      <c r="C179" s="42"/>
      <c r="D179" s="219" t="s">
        <v>119</v>
      </c>
      <c r="E179" s="42"/>
      <c r="F179" s="220" t="s">
        <v>299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119</v>
      </c>
      <c r="AU179" s="19" t="s">
        <v>79</v>
      </c>
    </row>
    <row r="180" s="2" customFormat="1">
      <c r="A180" s="40"/>
      <c r="B180" s="41"/>
      <c r="C180" s="42"/>
      <c r="D180" s="224" t="s">
        <v>120</v>
      </c>
      <c r="E180" s="42"/>
      <c r="F180" s="225" t="s">
        <v>300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120</v>
      </c>
      <c r="AU180" s="19" t="s">
        <v>79</v>
      </c>
    </row>
    <row r="181" s="2" customFormat="1" ht="16.5" customHeight="1">
      <c r="A181" s="40"/>
      <c r="B181" s="41"/>
      <c r="C181" s="206" t="s">
        <v>7</v>
      </c>
      <c r="D181" s="206" t="s">
        <v>112</v>
      </c>
      <c r="E181" s="207" t="s">
        <v>301</v>
      </c>
      <c r="F181" s="208" t="s">
        <v>302</v>
      </c>
      <c r="G181" s="209" t="s">
        <v>162</v>
      </c>
      <c r="H181" s="210">
        <v>160</v>
      </c>
      <c r="I181" s="211"/>
      <c r="J181" s="212">
        <f>ROUND(I181*H181,2)</f>
        <v>0</v>
      </c>
      <c r="K181" s="208" t="s">
        <v>116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117</v>
      </c>
      <c r="AT181" s="217" t="s">
        <v>112</v>
      </c>
      <c r="AU181" s="217" t="s">
        <v>79</v>
      </c>
      <c r="AY181" s="19" t="s">
        <v>109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117</v>
      </c>
      <c r="BM181" s="217" t="s">
        <v>303</v>
      </c>
    </row>
    <row r="182" s="2" customFormat="1">
      <c r="A182" s="40"/>
      <c r="B182" s="41"/>
      <c r="C182" s="42"/>
      <c r="D182" s="219" t="s">
        <v>119</v>
      </c>
      <c r="E182" s="42"/>
      <c r="F182" s="220" t="s">
        <v>304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119</v>
      </c>
      <c r="AU182" s="19" t="s">
        <v>79</v>
      </c>
    </row>
    <row r="183" s="2" customFormat="1">
      <c r="A183" s="40"/>
      <c r="B183" s="41"/>
      <c r="C183" s="42"/>
      <c r="D183" s="224" t="s">
        <v>120</v>
      </c>
      <c r="E183" s="42"/>
      <c r="F183" s="225" t="s">
        <v>305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120</v>
      </c>
      <c r="AU183" s="19" t="s">
        <v>79</v>
      </c>
    </row>
    <row r="184" s="2" customFormat="1" ht="21.75" customHeight="1">
      <c r="A184" s="40"/>
      <c r="B184" s="41"/>
      <c r="C184" s="206" t="s">
        <v>306</v>
      </c>
      <c r="D184" s="206" t="s">
        <v>112</v>
      </c>
      <c r="E184" s="207" t="s">
        <v>307</v>
      </c>
      <c r="F184" s="208" t="s">
        <v>308</v>
      </c>
      <c r="G184" s="209" t="s">
        <v>162</v>
      </c>
      <c r="H184" s="210">
        <v>7840</v>
      </c>
      <c r="I184" s="211"/>
      <c r="J184" s="212">
        <f>ROUND(I184*H184,2)</f>
        <v>0</v>
      </c>
      <c r="K184" s="208" t="s">
        <v>116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117</v>
      </c>
      <c r="AT184" s="217" t="s">
        <v>112</v>
      </c>
      <c r="AU184" s="217" t="s">
        <v>79</v>
      </c>
      <c r="AY184" s="19" t="s">
        <v>109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117</v>
      </c>
      <c r="BM184" s="217" t="s">
        <v>309</v>
      </c>
    </row>
    <row r="185" s="2" customFormat="1">
      <c r="A185" s="40"/>
      <c r="B185" s="41"/>
      <c r="C185" s="42"/>
      <c r="D185" s="219" t="s">
        <v>119</v>
      </c>
      <c r="E185" s="42"/>
      <c r="F185" s="220" t="s">
        <v>310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119</v>
      </c>
      <c r="AU185" s="19" t="s">
        <v>79</v>
      </c>
    </row>
    <row r="186" s="2" customFormat="1">
      <c r="A186" s="40"/>
      <c r="B186" s="41"/>
      <c r="C186" s="42"/>
      <c r="D186" s="224" t="s">
        <v>120</v>
      </c>
      <c r="E186" s="42"/>
      <c r="F186" s="225" t="s">
        <v>311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120</v>
      </c>
      <c r="AU186" s="19" t="s">
        <v>79</v>
      </c>
    </row>
    <row r="187" s="13" customFormat="1">
      <c r="A187" s="13"/>
      <c r="B187" s="231"/>
      <c r="C187" s="232"/>
      <c r="D187" s="219" t="s">
        <v>166</v>
      </c>
      <c r="E187" s="233" t="s">
        <v>19</v>
      </c>
      <c r="F187" s="234" t="s">
        <v>312</v>
      </c>
      <c r="G187" s="232"/>
      <c r="H187" s="233" t="s">
        <v>19</v>
      </c>
      <c r="I187" s="235"/>
      <c r="J187" s="232"/>
      <c r="K187" s="232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166</v>
      </c>
      <c r="AU187" s="240" t="s">
        <v>79</v>
      </c>
      <c r="AV187" s="13" t="s">
        <v>77</v>
      </c>
      <c r="AW187" s="13" t="s">
        <v>31</v>
      </c>
      <c r="AX187" s="13" t="s">
        <v>69</v>
      </c>
      <c r="AY187" s="240" t="s">
        <v>109</v>
      </c>
    </row>
    <row r="188" s="14" customFormat="1">
      <c r="A188" s="14"/>
      <c r="B188" s="241"/>
      <c r="C188" s="242"/>
      <c r="D188" s="219" t="s">
        <v>166</v>
      </c>
      <c r="E188" s="243" t="s">
        <v>19</v>
      </c>
      <c r="F188" s="244" t="s">
        <v>313</v>
      </c>
      <c r="G188" s="242"/>
      <c r="H188" s="245">
        <v>7600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166</v>
      </c>
      <c r="AU188" s="251" t="s">
        <v>79</v>
      </c>
      <c r="AV188" s="14" t="s">
        <v>79</v>
      </c>
      <c r="AW188" s="14" t="s">
        <v>31</v>
      </c>
      <c r="AX188" s="14" t="s">
        <v>69</v>
      </c>
      <c r="AY188" s="251" t="s">
        <v>109</v>
      </c>
    </row>
    <row r="189" s="13" customFormat="1">
      <c r="A189" s="13"/>
      <c r="B189" s="231"/>
      <c r="C189" s="232"/>
      <c r="D189" s="219" t="s">
        <v>166</v>
      </c>
      <c r="E189" s="233" t="s">
        <v>19</v>
      </c>
      <c r="F189" s="234" t="s">
        <v>269</v>
      </c>
      <c r="G189" s="232"/>
      <c r="H189" s="233" t="s">
        <v>19</v>
      </c>
      <c r="I189" s="235"/>
      <c r="J189" s="232"/>
      <c r="K189" s="232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166</v>
      </c>
      <c r="AU189" s="240" t="s">
        <v>79</v>
      </c>
      <c r="AV189" s="13" t="s">
        <v>77</v>
      </c>
      <c r="AW189" s="13" t="s">
        <v>31</v>
      </c>
      <c r="AX189" s="13" t="s">
        <v>69</v>
      </c>
      <c r="AY189" s="240" t="s">
        <v>109</v>
      </c>
    </row>
    <row r="190" s="14" customFormat="1">
      <c r="A190" s="14"/>
      <c r="B190" s="241"/>
      <c r="C190" s="242"/>
      <c r="D190" s="219" t="s">
        <v>166</v>
      </c>
      <c r="E190" s="243" t="s">
        <v>19</v>
      </c>
      <c r="F190" s="244" t="s">
        <v>270</v>
      </c>
      <c r="G190" s="242"/>
      <c r="H190" s="245">
        <v>240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166</v>
      </c>
      <c r="AU190" s="251" t="s">
        <v>79</v>
      </c>
      <c r="AV190" s="14" t="s">
        <v>79</v>
      </c>
      <c r="AW190" s="14" t="s">
        <v>31</v>
      </c>
      <c r="AX190" s="14" t="s">
        <v>69</v>
      </c>
      <c r="AY190" s="251" t="s">
        <v>109</v>
      </c>
    </row>
    <row r="191" s="15" customFormat="1">
      <c r="A191" s="15"/>
      <c r="B191" s="252"/>
      <c r="C191" s="253"/>
      <c r="D191" s="219" t="s">
        <v>166</v>
      </c>
      <c r="E191" s="254" t="s">
        <v>19</v>
      </c>
      <c r="F191" s="255" t="s">
        <v>173</v>
      </c>
      <c r="G191" s="253"/>
      <c r="H191" s="256">
        <v>7840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2" t="s">
        <v>166</v>
      </c>
      <c r="AU191" s="262" t="s">
        <v>79</v>
      </c>
      <c r="AV191" s="15" t="s">
        <v>117</v>
      </c>
      <c r="AW191" s="15" t="s">
        <v>31</v>
      </c>
      <c r="AX191" s="15" t="s">
        <v>77</v>
      </c>
      <c r="AY191" s="262" t="s">
        <v>109</v>
      </c>
    </row>
    <row r="192" s="12" customFormat="1" ht="22.8" customHeight="1">
      <c r="A192" s="12"/>
      <c r="B192" s="190"/>
      <c r="C192" s="191"/>
      <c r="D192" s="192" t="s">
        <v>68</v>
      </c>
      <c r="E192" s="204" t="s">
        <v>218</v>
      </c>
      <c r="F192" s="204" t="s">
        <v>314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SUM(P193:P210)</f>
        <v>0</v>
      </c>
      <c r="Q192" s="198"/>
      <c r="R192" s="199">
        <f>SUM(R193:R210)</f>
        <v>0.030499999999999999</v>
      </c>
      <c r="S192" s="198"/>
      <c r="T192" s="200">
        <f>SUM(T193:T210)</f>
        <v>546.68000000000006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77</v>
      </c>
      <c r="AT192" s="202" t="s">
        <v>68</v>
      </c>
      <c r="AU192" s="202" t="s">
        <v>77</v>
      </c>
      <c r="AY192" s="201" t="s">
        <v>109</v>
      </c>
      <c r="BK192" s="203">
        <f>SUM(BK193:BK210)</f>
        <v>0</v>
      </c>
    </row>
    <row r="193" s="2" customFormat="1" ht="21.75" customHeight="1">
      <c r="A193" s="40"/>
      <c r="B193" s="41"/>
      <c r="C193" s="206" t="s">
        <v>315</v>
      </c>
      <c r="D193" s="206" t="s">
        <v>112</v>
      </c>
      <c r="E193" s="207" t="s">
        <v>316</v>
      </c>
      <c r="F193" s="208" t="s">
        <v>317</v>
      </c>
      <c r="G193" s="209" t="s">
        <v>318</v>
      </c>
      <c r="H193" s="210">
        <v>50</v>
      </c>
      <c r="I193" s="211"/>
      <c r="J193" s="212">
        <f>ROUND(I193*H193,2)</f>
        <v>0</v>
      </c>
      <c r="K193" s="208" t="s">
        <v>116</v>
      </c>
      <c r="L193" s="46"/>
      <c r="M193" s="213" t="s">
        <v>19</v>
      </c>
      <c r="N193" s="214" t="s">
        <v>40</v>
      </c>
      <c r="O193" s="86"/>
      <c r="P193" s="215">
        <f>O193*H193</f>
        <v>0</v>
      </c>
      <c r="Q193" s="215">
        <v>0.00060999999999999997</v>
      </c>
      <c r="R193" s="215">
        <f>Q193*H193</f>
        <v>0.030499999999999999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117</v>
      </c>
      <c r="AT193" s="217" t="s">
        <v>112</v>
      </c>
      <c r="AU193" s="217" t="s">
        <v>79</v>
      </c>
      <c r="AY193" s="19" t="s">
        <v>109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77</v>
      </c>
      <c r="BK193" s="218">
        <f>ROUND(I193*H193,2)</f>
        <v>0</v>
      </c>
      <c r="BL193" s="19" t="s">
        <v>117</v>
      </c>
      <c r="BM193" s="217" t="s">
        <v>319</v>
      </c>
    </row>
    <row r="194" s="2" customFormat="1">
      <c r="A194" s="40"/>
      <c r="B194" s="41"/>
      <c r="C194" s="42"/>
      <c r="D194" s="219" t="s">
        <v>119</v>
      </c>
      <c r="E194" s="42"/>
      <c r="F194" s="220" t="s">
        <v>320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119</v>
      </c>
      <c r="AU194" s="19" t="s">
        <v>79</v>
      </c>
    </row>
    <row r="195" s="2" customFormat="1">
      <c r="A195" s="40"/>
      <c r="B195" s="41"/>
      <c r="C195" s="42"/>
      <c r="D195" s="224" t="s">
        <v>120</v>
      </c>
      <c r="E195" s="42"/>
      <c r="F195" s="225" t="s">
        <v>321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120</v>
      </c>
      <c r="AU195" s="19" t="s">
        <v>79</v>
      </c>
    </row>
    <row r="196" s="2" customFormat="1" ht="16.5" customHeight="1">
      <c r="A196" s="40"/>
      <c r="B196" s="41"/>
      <c r="C196" s="206" t="s">
        <v>322</v>
      </c>
      <c r="D196" s="206" t="s">
        <v>112</v>
      </c>
      <c r="E196" s="207" t="s">
        <v>323</v>
      </c>
      <c r="F196" s="208" t="s">
        <v>324</v>
      </c>
      <c r="G196" s="209" t="s">
        <v>318</v>
      </c>
      <c r="H196" s="210">
        <v>50</v>
      </c>
      <c r="I196" s="211"/>
      <c r="J196" s="212">
        <f>ROUND(I196*H196,2)</f>
        <v>0</v>
      </c>
      <c r="K196" s="208" t="s">
        <v>116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117</v>
      </c>
      <c r="AT196" s="217" t="s">
        <v>112</v>
      </c>
      <c r="AU196" s="217" t="s">
        <v>79</v>
      </c>
      <c r="AY196" s="19" t="s">
        <v>109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117</v>
      </c>
      <c r="BM196" s="217" t="s">
        <v>325</v>
      </c>
    </row>
    <row r="197" s="2" customFormat="1">
      <c r="A197" s="40"/>
      <c r="B197" s="41"/>
      <c r="C197" s="42"/>
      <c r="D197" s="219" t="s">
        <v>119</v>
      </c>
      <c r="E197" s="42"/>
      <c r="F197" s="220" t="s">
        <v>326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119</v>
      </c>
      <c r="AU197" s="19" t="s">
        <v>79</v>
      </c>
    </row>
    <row r="198" s="2" customFormat="1">
      <c r="A198" s="40"/>
      <c r="B198" s="41"/>
      <c r="C198" s="42"/>
      <c r="D198" s="224" t="s">
        <v>120</v>
      </c>
      <c r="E198" s="42"/>
      <c r="F198" s="225" t="s">
        <v>327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120</v>
      </c>
      <c r="AU198" s="19" t="s">
        <v>79</v>
      </c>
    </row>
    <row r="199" s="2" customFormat="1" ht="16.5" customHeight="1">
      <c r="A199" s="40"/>
      <c r="B199" s="41"/>
      <c r="C199" s="206" t="s">
        <v>328</v>
      </c>
      <c r="D199" s="206" t="s">
        <v>112</v>
      </c>
      <c r="E199" s="207" t="s">
        <v>329</v>
      </c>
      <c r="F199" s="208" t="s">
        <v>330</v>
      </c>
      <c r="G199" s="209" t="s">
        <v>318</v>
      </c>
      <c r="H199" s="210">
        <v>2000</v>
      </c>
      <c r="I199" s="211"/>
      <c r="J199" s="212">
        <f>ROUND(I199*H199,2)</f>
        <v>0</v>
      </c>
      <c r="K199" s="208" t="s">
        <v>116</v>
      </c>
      <c r="L199" s="46"/>
      <c r="M199" s="213" t="s">
        <v>19</v>
      </c>
      <c r="N199" s="214" t="s">
        <v>40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0.19400000000000001</v>
      </c>
      <c r="T199" s="216">
        <f>S199*H199</f>
        <v>388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117</v>
      </c>
      <c r="AT199" s="217" t="s">
        <v>112</v>
      </c>
      <c r="AU199" s="217" t="s">
        <v>79</v>
      </c>
      <c r="AY199" s="19" t="s">
        <v>109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77</v>
      </c>
      <c r="BK199" s="218">
        <f>ROUND(I199*H199,2)</f>
        <v>0</v>
      </c>
      <c r="BL199" s="19" t="s">
        <v>117</v>
      </c>
      <c r="BM199" s="217" t="s">
        <v>331</v>
      </c>
    </row>
    <row r="200" s="2" customFormat="1">
      <c r="A200" s="40"/>
      <c r="B200" s="41"/>
      <c r="C200" s="42"/>
      <c r="D200" s="219" t="s">
        <v>119</v>
      </c>
      <c r="E200" s="42"/>
      <c r="F200" s="220" t="s">
        <v>332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119</v>
      </c>
      <c r="AU200" s="19" t="s">
        <v>79</v>
      </c>
    </row>
    <row r="201" s="2" customFormat="1">
      <c r="A201" s="40"/>
      <c r="B201" s="41"/>
      <c r="C201" s="42"/>
      <c r="D201" s="224" t="s">
        <v>120</v>
      </c>
      <c r="E201" s="42"/>
      <c r="F201" s="225" t="s">
        <v>333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120</v>
      </c>
      <c r="AU201" s="19" t="s">
        <v>79</v>
      </c>
    </row>
    <row r="202" s="2" customFormat="1" ht="16.5" customHeight="1">
      <c r="A202" s="40"/>
      <c r="B202" s="41"/>
      <c r="C202" s="206" t="s">
        <v>334</v>
      </c>
      <c r="D202" s="206" t="s">
        <v>112</v>
      </c>
      <c r="E202" s="207" t="s">
        <v>335</v>
      </c>
      <c r="F202" s="208" t="s">
        <v>336</v>
      </c>
      <c r="G202" s="209" t="s">
        <v>318</v>
      </c>
      <c r="H202" s="210">
        <v>110</v>
      </c>
      <c r="I202" s="211"/>
      <c r="J202" s="212">
        <f>ROUND(I202*H202,2)</f>
        <v>0</v>
      </c>
      <c r="K202" s="208" t="s">
        <v>116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0.042999999999999997</v>
      </c>
      <c r="T202" s="216">
        <f>S202*H202</f>
        <v>4.7299999999999995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117</v>
      </c>
      <c r="AT202" s="217" t="s">
        <v>112</v>
      </c>
      <c r="AU202" s="217" t="s">
        <v>79</v>
      </c>
      <c r="AY202" s="19" t="s">
        <v>109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117</v>
      </c>
      <c r="BM202" s="217" t="s">
        <v>337</v>
      </c>
    </row>
    <row r="203" s="2" customFormat="1">
      <c r="A203" s="40"/>
      <c r="B203" s="41"/>
      <c r="C203" s="42"/>
      <c r="D203" s="219" t="s">
        <v>119</v>
      </c>
      <c r="E203" s="42"/>
      <c r="F203" s="220" t="s">
        <v>338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119</v>
      </c>
      <c r="AU203" s="19" t="s">
        <v>79</v>
      </c>
    </row>
    <row r="204" s="2" customFormat="1">
      <c r="A204" s="40"/>
      <c r="B204" s="41"/>
      <c r="C204" s="42"/>
      <c r="D204" s="224" t="s">
        <v>120</v>
      </c>
      <c r="E204" s="42"/>
      <c r="F204" s="225" t="s">
        <v>339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120</v>
      </c>
      <c r="AU204" s="19" t="s">
        <v>79</v>
      </c>
    </row>
    <row r="205" s="2" customFormat="1" ht="16.5" customHeight="1">
      <c r="A205" s="40"/>
      <c r="B205" s="41"/>
      <c r="C205" s="206" t="s">
        <v>340</v>
      </c>
      <c r="D205" s="206" t="s">
        <v>112</v>
      </c>
      <c r="E205" s="207" t="s">
        <v>341</v>
      </c>
      <c r="F205" s="208" t="s">
        <v>342</v>
      </c>
      <c r="G205" s="209" t="s">
        <v>318</v>
      </c>
      <c r="H205" s="210">
        <v>30</v>
      </c>
      <c r="I205" s="211"/>
      <c r="J205" s="212">
        <f>ROUND(I205*H205,2)</f>
        <v>0</v>
      </c>
      <c r="K205" s="208" t="s">
        <v>116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0.065000000000000002</v>
      </c>
      <c r="T205" s="216">
        <f>S205*H205</f>
        <v>1.9500000000000002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117</v>
      </c>
      <c r="AT205" s="217" t="s">
        <v>112</v>
      </c>
      <c r="AU205" s="217" t="s">
        <v>79</v>
      </c>
      <c r="AY205" s="19" t="s">
        <v>109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117</v>
      </c>
      <c r="BM205" s="217" t="s">
        <v>343</v>
      </c>
    </row>
    <row r="206" s="2" customFormat="1">
      <c r="A206" s="40"/>
      <c r="B206" s="41"/>
      <c r="C206" s="42"/>
      <c r="D206" s="219" t="s">
        <v>119</v>
      </c>
      <c r="E206" s="42"/>
      <c r="F206" s="220" t="s">
        <v>344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119</v>
      </c>
      <c r="AU206" s="19" t="s">
        <v>79</v>
      </c>
    </row>
    <row r="207" s="2" customFormat="1">
      <c r="A207" s="40"/>
      <c r="B207" s="41"/>
      <c r="C207" s="42"/>
      <c r="D207" s="224" t="s">
        <v>120</v>
      </c>
      <c r="E207" s="42"/>
      <c r="F207" s="225" t="s">
        <v>345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120</v>
      </c>
      <c r="AU207" s="19" t="s">
        <v>79</v>
      </c>
    </row>
    <row r="208" s="2" customFormat="1" ht="16.5" customHeight="1">
      <c r="A208" s="40"/>
      <c r="B208" s="41"/>
      <c r="C208" s="206" t="s">
        <v>346</v>
      </c>
      <c r="D208" s="206" t="s">
        <v>112</v>
      </c>
      <c r="E208" s="207" t="s">
        <v>347</v>
      </c>
      <c r="F208" s="208" t="s">
        <v>348</v>
      </c>
      <c r="G208" s="209" t="s">
        <v>162</v>
      </c>
      <c r="H208" s="210">
        <v>7600</v>
      </c>
      <c r="I208" s="211"/>
      <c r="J208" s="212">
        <f>ROUND(I208*H208,2)</f>
        <v>0</v>
      </c>
      <c r="K208" s="208" t="s">
        <v>116</v>
      </c>
      <c r="L208" s="46"/>
      <c r="M208" s="213" t="s">
        <v>19</v>
      </c>
      <c r="N208" s="214" t="s">
        <v>40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0.02</v>
      </c>
      <c r="T208" s="216">
        <f>S208*H208</f>
        <v>152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117</v>
      </c>
      <c r="AT208" s="217" t="s">
        <v>112</v>
      </c>
      <c r="AU208" s="217" t="s">
        <v>79</v>
      </c>
      <c r="AY208" s="19" t="s">
        <v>109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117</v>
      </c>
      <c r="BM208" s="217" t="s">
        <v>349</v>
      </c>
    </row>
    <row r="209" s="2" customFormat="1">
      <c r="A209" s="40"/>
      <c r="B209" s="41"/>
      <c r="C209" s="42"/>
      <c r="D209" s="219" t="s">
        <v>119</v>
      </c>
      <c r="E209" s="42"/>
      <c r="F209" s="220" t="s">
        <v>350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119</v>
      </c>
      <c r="AU209" s="19" t="s">
        <v>79</v>
      </c>
    </row>
    <row r="210" s="2" customFormat="1">
      <c r="A210" s="40"/>
      <c r="B210" s="41"/>
      <c r="C210" s="42"/>
      <c r="D210" s="224" t="s">
        <v>120</v>
      </c>
      <c r="E210" s="42"/>
      <c r="F210" s="225" t="s">
        <v>351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120</v>
      </c>
      <c r="AU210" s="19" t="s">
        <v>79</v>
      </c>
    </row>
    <row r="211" s="12" customFormat="1" ht="22.8" customHeight="1">
      <c r="A211" s="12"/>
      <c r="B211" s="190"/>
      <c r="C211" s="191"/>
      <c r="D211" s="192" t="s">
        <v>68</v>
      </c>
      <c r="E211" s="204" t="s">
        <v>352</v>
      </c>
      <c r="F211" s="204" t="s">
        <v>353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SUM(P212:P229)</f>
        <v>0</v>
      </c>
      <c r="Q211" s="198"/>
      <c r="R211" s="199">
        <f>SUM(R212:R229)</f>
        <v>0</v>
      </c>
      <c r="S211" s="198"/>
      <c r="T211" s="200">
        <f>SUM(T212:T229)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77</v>
      </c>
      <c r="AT211" s="202" t="s">
        <v>68</v>
      </c>
      <c r="AU211" s="202" t="s">
        <v>77</v>
      </c>
      <c r="AY211" s="201" t="s">
        <v>109</v>
      </c>
      <c r="BK211" s="203">
        <f>SUM(BK212:BK229)</f>
        <v>0</v>
      </c>
    </row>
    <row r="212" s="2" customFormat="1" ht="16.5" customHeight="1">
      <c r="A212" s="40"/>
      <c r="B212" s="41"/>
      <c r="C212" s="206" t="s">
        <v>354</v>
      </c>
      <c r="D212" s="206" t="s">
        <v>112</v>
      </c>
      <c r="E212" s="207" t="s">
        <v>355</v>
      </c>
      <c r="F212" s="208" t="s">
        <v>356</v>
      </c>
      <c r="G212" s="209" t="s">
        <v>221</v>
      </c>
      <c r="H212" s="210">
        <v>367.39999999999998</v>
      </c>
      <c r="I212" s="211"/>
      <c r="J212" s="212">
        <f>ROUND(I212*H212,2)</f>
        <v>0</v>
      </c>
      <c r="K212" s="208" t="s">
        <v>116</v>
      </c>
      <c r="L212" s="46"/>
      <c r="M212" s="213" t="s">
        <v>19</v>
      </c>
      <c r="N212" s="214" t="s">
        <v>40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117</v>
      </c>
      <c r="AT212" s="217" t="s">
        <v>112</v>
      </c>
      <c r="AU212" s="217" t="s">
        <v>79</v>
      </c>
      <c r="AY212" s="19" t="s">
        <v>109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77</v>
      </c>
      <c r="BK212" s="218">
        <f>ROUND(I212*H212,2)</f>
        <v>0</v>
      </c>
      <c r="BL212" s="19" t="s">
        <v>117</v>
      </c>
      <c r="BM212" s="217" t="s">
        <v>357</v>
      </c>
    </row>
    <row r="213" s="2" customFormat="1">
      <c r="A213" s="40"/>
      <c r="B213" s="41"/>
      <c r="C213" s="42"/>
      <c r="D213" s="219" t="s">
        <v>119</v>
      </c>
      <c r="E213" s="42"/>
      <c r="F213" s="220" t="s">
        <v>358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119</v>
      </c>
      <c r="AU213" s="19" t="s">
        <v>79</v>
      </c>
    </row>
    <row r="214" s="2" customFormat="1">
      <c r="A214" s="40"/>
      <c r="B214" s="41"/>
      <c r="C214" s="42"/>
      <c r="D214" s="224" t="s">
        <v>120</v>
      </c>
      <c r="E214" s="42"/>
      <c r="F214" s="225" t="s">
        <v>359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120</v>
      </c>
      <c r="AU214" s="19" t="s">
        <v>79</v>
      </c>
    </row>
    <row r="215" s="13" customFormat="1">
      <c r="A215" s="13"/>
      <c r="B215" s="231"/>
      <c r="C215" s="232"/>
      <c r="D215" s="219" t="s">
        <v>166</v>
      </c>
      <c r="E215" s="233" t="s">
        <v>19</v>
      </c>
      <c r="F215" s="234" t="s">
        <v>360</v>
      </c>
      <c r="G215" s="232"/>
      <c r="H215" s="233" t="s">
        <v>19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166</v>
      </c>
      <c r="AU215" s="240" t="s">
        <v>79</v>
      </c>
      <c r="AV215" s="13" t="s">
        <v>77</v>
      </c>
      <c r="AW215" s="13" t="s">
        <v>31</v>
      </c>
      <c r="AX215" s="13" t="s">
        <v>69</v>
      </c>
      <c r="AY215" s="240" t="s">
        <v>109</v>
      </c>
    </row>
    <row r="216" s="14" customFormat="1">
      <c r="A216" s="14"/>
      <c r="B216" s="241"/>
      <c r="C216" s="242"/>
      <c r="D216" s="219" t="s">
        <v>166</v>
      </c>
      <c r="E216" s="243" t="s">
        <v>19</v>
      </c>
      <c r="F216" s="244" t="s">
        <v>361</v>
      </c>
      <c r="G216" s="242"/>
      <c r="H216" s="245">
        <v>367.39999999999998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166</v>
      </c>
      <c r="AU216" s="251" t="s">
        <v>79</v>
      </c>
      <c r="AV216" s="14" t="s">
        <v>79</v>
      </c>
      <c r="AW216" s="14" t="s">
        <v>31</v>
      </c>
      <c r="AX216" s="14" t="s">
        <v>77</v>
      </c>
      <c r="AY216" s="251" t="s">
        <v>109</v>
      </c>
    </row>
    <row r="217" s="2" customFormat="1" ht="16.5" customHeight="1">
      <c r="A217" s="40"/>
      <c r="B217" s="41"/>
      <c r="C217" s="206" t="s">
        <v>362</v>
      </c>
      <c r="D217" s="206" t="s">
        <v>112</v>
      </c>
      <c r="E217" s="207" t="s">
        <v>363</v>
      </c>
      <c r="F217" s="208" t="s">
        <v>364</v>
      </c>
      <c r="G217" s="209" t="s">
        <v>221</v>
      </c>
      <c r="H217" s="210">
        <v>10654.6</v>
      </c>
      <c r="I217" s="211"/>
      <c r="J217" s="212">
        <f>ROUND(I217*H217,2)</f>
        <v>0</v>
      </c>
      <c r="K217" s="208" t="s">
        <v>116</v>
      </c>
      <c r="L217" s="46"/>
      <c r="M217" s="213" t="s">
        <v>19</v>
      </c>
      <c r="N217" s="214" t="s">
        <v>40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117</v>
      </c>
      <c r="AT217" s="217" t="s">
        <v>112</v>
      </c>
      <c r="AU217" s="217" t="s">
        <v>79</v>
      </c>
      <c r="AY217" s="19" t="s">
        <v>109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117</v>
      </c>
      <c r="BM217" s="217" t="s">
        <v>365</v>
      </c>
    </row>
    <row r="218" s="2" customFormat="1">
      <c r="A218" s="40"/>
      <c r="B218" s="41"/>
      <c r="C218" s="42"/>
      <c r="D218" s="219" t="s">
        <v>119</v>
      </c>
      <c r="E218" s="42"/>
      <c r="F218" s="220" t="s">
        <v>366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119</v>
      </c>
      <c r="AU218" s="19" t="s">
        <v>79</v>
      </c>
    </row>
    <row r="219" s="2" customFormat="1">
      <c r="A219" s="40"/>
      <c r="B219" s="41"/>
      <c r="C219" s="42"/>
      <c r="D219" s="224" t="s">
        <v>120</v>
      </c>
      <c r="E219" s="42"/>
      <c r="F219" s="225" t="s">
        <v>367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120</v>
      </c>
      <c r="AU219" s="19" t="s">
        <v>79</v>
      </c>
    </row>
    <row r="220" s="2" customFormat="1">
      <c r="A220" s="40"/>
      <c r="B220" s="41"/>
      <c r="C220" s="42"/>
      <c r="D220" s="219" t="s">
        <v>122</v>
      </c>
      <c r="E220" s="42"/>
      <c r="F220" s="226" t="s">
        <v>197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122</v>
      </c>
      <c r="AU220" s="19" t="s">
        <v>79</v>
      </c>
    </row>
    <row r="221" s="14" customFormat="1">
      <c r="A221" s="14"/>
      <c r="B221" s="241"/>
      <c r="C221" s="242"/>
      <c r="D221" s="219" t="s">
        <v>166</v>
      </c>
      <c r="E221" s="243" t="s">
        <v>19</v>
      </c>
      <c r="F221" s="244" t="s">
        <v>361</v>
      </c>
      <c r="G221" s="242"/>
      <c r="H221" s="245">
        <v>367.39999999999998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166</v>
      </c>
      <c r="AU221" s="251" t="s">
        <v>79</v>
      </c>
      <c r="AV221" s="14" t="s">
        <v>79</v>
      </c>
      <c r="AW221" s="14" t="s">
        <v>31</v>
      </c>
      <c r="AX221" s="14" t="s">
        <v>77</v>
      </c>
      <c r="AY221" s="251" t="s">
        <v>109</v>
      </c>
    </row>
    <row r="222" s="14" customFormat="1">
      <c r="A222" s="14"/>
      <c r="B222" s="241"/>
      <c r="C222" s="242"/>
      <c r="D222" s="219" t="s">
        <v>166</v>
      </c>
      <c r="E222" s="242"/>
      <c r="F222" s="244" t="s">
        <v>368</v>
      </c>
      <c r="G222" s="242"/>
      <c r="H222" s="245">
        <v>10654.6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166</v>
      </c>
      <c r="AU222" s="251" t="s">
        <v>79</v>
      </c>
      <c r="AV222" s="14" t="s">
        <v>79</v>
      </c>
      <c r="AW222" s="14" t="s">
        <v>4</v>
      </c>
      <c r="AX222" s="14" t="s">
        <v>77</v>
      </c>
      <c r="AY222" s="251" t="s">
        <v>109</v>
      </c>
    </row>
    <row r="223" s="2" customFormat="1" ht="24.15" customHeight="1">
      <c r="A223" s="40"/>
      <c r="B223" s="41"/>
      <c r="C223" s="206" t="s">
        <v>369</v>
      </c>
      <c r="D223" s="206" t="s">
        <v>112</v>
      </c>
      <c r="E223" s="207" t="s">
        <v>370</v>
      </c>
      <c r="F223" s="208" t="s">
        <v>371</v>
      </c>
      <c r="G223" s="209" t="s">
        <v>221</v>
      </c>
      <c r="H223" s="210">
        <v>686</v>
      </c>
      <c r="I223" s="211"/>
      <c r="J223" s="212">
        <f>ROUND(I223*H223,2)</f>
        <v>0</v>
      </c>
      <c r="K223" s="208" t="s">
        <v>116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117</v>
      </c>
      <c r="AT223" s="217" t="s">
        <v>112</v>
      </c>
      <c r="AU223" s="217" t="s">
        <v>79</v>
      </c>
      <c r="AY223" s="19" t="s">
        <v>109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117</v>
      </c>
      <c r="BM223" s="217" t="s">
        <v>372</v>
      </c>
    </row>
    <row r="224" s="2" customFormat="1">
      <c r="A224" s="40"/>
      <c r="B224" s="41"/>
      <c r="C224" s="42"/>
      <c r="D224" s="219" t="s">
        <v>119</v>
      </c>
      <c r="E224" s="42"/>
      <c r="F224" s="220" t="s">
        <v>373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119</v>
      </c>
      <c r="AU224" s="19" t="s">
        <v>79</v>
      </c>
    </row>
    <row r="225" s="2" customFormat="1">
      <c r="A225" s="40"/>
      <c r="B225" s="41"/>
      <c r="C225" s="42"/>
      <c r="D225" s="224" t="s">
        <v>120</v>
      </c>
      <c r="E225" s="42"/>
      <c r="F225" s="225" t="s">
        <v>374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120</v>
      </c>
      <c r="AU225" s="19" t="s">
        <v>79</v>
      </c>
    </row>
    <row r="226" s="14" customFormat="1">
      <c r="A226" s="14"/>
      <c r="B226" s="241"/>
      <c r="C226" s="242"/>
      <c r="D226" s="219" t="s">
        <v>166</v>
      </c>
      <c r="E226" s="243" t="s">
        <v>19</v>
      </c>
      <c r="F226" s="244" t="s">
        <v>375</v>
      </c>
      <c r="G226" s="242"/>
      <c r="H226" s="245">
        <v>686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166</v>
      </c>
      <c r="AU226" s="251" t="s">
        <v>79</v>
      </c>
      <c r="AV226" s="14" t="s">
        <v>79</v>
      </c>
      <c r="AW226" s="14" t="s">
        <v>31</v>
      </c>
      <c r="AX226" s="14" t="s">
        <v>77</v>
      </c>
      <c r="AY226" s="251" t="s">
        <v>109</v>
      </c>
    </row>
    <row r="227" s="2" customFormat="1" ht="24.15" customHeight="1">
      <c r="A227" s="40"/>
      <c r="B227" s="41"/>
      <c r="C227" s="206" t="s">
        <v>376</v>
      </c>
      <c r="D227" s="206" t="s">
        <v>112</v>
      </c>
      <c r="E227" s="207" t="s">
        <v>377</v>
      </c>
      <c r="F227" s="208" t="s">
        <v>378</v>
      </c>
      <c r="G227" s="209" t="s">
        <v>221</v>
      </c>
      <c r="H227" s="210">
        <v>367.39999999999998</v>
      </c>
      <c r="I227" s="211"/>
      <c r="J227" s="212">
        <f>ROUND(I227*H227,2)</f>
        <v>0</v>
      </c>
      <c r="K227" s="208" t="s">
        <v>116</v>
      </c>
      <c r="L227" s="46"/>
      <c r="M227" s="213" t="s">
        <v>19</v>
      </c>
      <c r="N227" s="214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117</v>
      </c>
      <c r="AT227" s="217" t="s">
        <v>112</v>
      </c>
      <c r="AU227" s="217" t="s">
        <v>79</v>
      </c>
      <c r="AY227" s="19" t="s">
        <v>109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117</v>
      </c>
      <c r="BM227" s="217" t="s">
        <v>379</v>
      </c>
    </row>
    <row r="228" s="2" customFormat="1">
      <c r="A228" s="40"/>
      <c r="B228" s="41"/>
      <c r="C228" s="42"/>
      <c r="D228" s="219" t="s">
        <v>119</v>
      </c>
      <c r="E228" s="42"/>
      <c r="F228" s="220" t="s">
        <v>380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119</v>
      </c>
      <c r="AU228" s="19" t="s">
        <v>79</v>
      </c>
    </row>
    <row r="229" s="2" customFormat="1">
      <c r="A229" s="40"/>
      <c r="B229" s="41"/>
      <c r="C229" s="42"/>
      <c r="D229" s="224" t="s">
        <v>120</v>
      </c>
      <c r="E229" s="42"/>
      <c r="F229" s="225" t="s">
        <v>381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120</v>
      </c>
      <c r="AU229" s="19" t="s">
        <v>79</v>
      </c>
    </row>
    <row r="230" s="12" customFormat="1" ht="22.8" customHeight="1">
      <c r="A230" s="12"/>
      <c r="B230" s="190"/>
      <c r="C230" s="191"/>
      <c r="D230" s="192" t="s">
        <v>68</v>
      </c>
      <c r="E230" s="204" t="s">
        <v>382</v>
      </c>
      <c r="F230" s="204" t="s">
        <v>383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SUM(P231:P236)</f>
        <v>0</v>
      </c>
      <c r="Q230" s="198"/>
      <c r="R230" s="199">
        <f>SUM(R231:R236)</f>
        <v>0</v>
      </c>
      <c r="S230" s="198"/>
      <c r="T230" s="200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77</v>
      </c>
      <c r="AT230" s="202" t="s">
        <v>68</v>
      </c>
      <c r="AU230" s="202" t="s">
        <v>77</v>
      </c>
      <c r="AY230" s="201" t="s">
        <v>109</v>
      </c>
      <c r="BK230" s="203">
        <f>SUM(BK231:BK236)</f>
        <v>0</v>
      </c>
    </row>
    <row r="231" s="2" customFormat="1" ht="16.5" customHeight="1">
      <c r="A231" s="40"/>
      <c r="B231" s="41"/>
      <c r="C231" s="206" t="s">
        <v>384</v>
      </c>
      <c r="D231" s="206" t="s">
        <v>112</v>
      </c>
      <c r="E231" s="207" t="s">
        <v>385</v>
      </c>
      <c r="F231" s="208" t="s">
        <v>386</v>
      </c>
      <c r="G231" s="209" t="s">
        <v>221</v>
      </c>
      <c r="H231" s="210">
        <v>934.726</v>
      </c>
      <c r="I231" s="211"/>
      <c r="J231" s="212">
        <f>ROUND(I231*H231,2)</f>
        <v>0</v>
      </c>
      <c r="K231" s="208" t="s">
        <v>116</v>
      </c>
      <c r="L231" s="46"/>
      <c r="M231" s="213" t="s">
        <v>19</v>
      </c>
      <c r="N231" s="214" t="s">
        <v>40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117</v>
      </c>
      <c r="AT231" s="217" t="s">
        <v>112</v>
      </c>
      <c r="AU231" s="217" t="s">
        <v>79</v>
      </c>
      <c r="AY231" s="19" t="s">
        <v>109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117</v>
      </c>
      <c r="BM231" s="217" t="s">
        <v>387</v>
      </c>
    </row>
    <row r="232" s="2" customFormat="1">
      <c r="A232" s="40"/>
      <c r="B232" s="41"/>
      <c r="C232" s="42"/>
      <c r="D232" s="219" t="s">
        <v>119</v>
      </c>
      <c r="E232" s="42"/>
      <c r="F232" s="220" t="s">
        <v>388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119</v>
      </c>
      <c r="AU232" s="19" t="s">
        <v>79</v>
      </c>
    </row>
    <row r="233" s="2" customFormat="1">
      <c r="A233" s="40"/>
      <c r="B233" s="41"/>
      <c r="C233" s="42"/>
      <c r="D233" s="224" t="s">
        <v>120</v>
      </c>
      <c r="E233" s="42"/>
      <c r="F233" s="225" t="s">
        <v>389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120</v>
      </c>
      <c r="AU233" s="19" t="s">
        <v>79</v>
      </c>
    </row>
    <row r="234" s="2" customFormat="1" ht="21.75" customHeight="1">
      <c r="A234" s="40"/>
      <c r="B234" s="41"/>
      <c r="C234" s="206" t="s">
        <v>390</v>
      </c>
      <c r="D234" s="206" t="s">
        <v>112</v>
      </c>
      <c r="E234" s="207" t="s">
        <v>391</v>
      </c>
      <c r="F234" s="208" t="s">
        <v>392</v>
      </c>
      <c r="G234" s="209" t="s">
        <v>221</v>
      </c>
      <c r="H234" s="210">
        <v>934.726</v>
      </c>
      <c r="I234" s="211"/>
      <c r="J234" s="212">
        <f>ROUND(I234*H234,2)</f>
        <v>0</v>
      </c>
      <c r="K234" s="208" t="s">
        <v>116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117</v>
      </c>
      <c r="AT234" s="217" t="s">
        <v>112</v>
      </c>
      <c r="AU234" s="217" t="s">
        <v>79</v>
      </c>
      <c r="AY234" s="19" t="s">
        <v>109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117</v>
      </c>
      <c r="BM234" s="217" t="s">
        <v>393</v>
      </c>
    </row>
    <row r="235" s="2" customFormat="1">
      <c r="A235" s="40"/>
      <c r="B235" s="41"/>
      <c r="C235" s="42"/>
      <c r="D235" s="219" t="s">
        <v>119</v>
      </c>
      <c r="E235" s="42"/>
      <c r="F235" s="220" t="s">
        <v>394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119</v>
      </c>
      <c r="AU235" s="19" t="s">
        <v>79</v>
      </c>
    </row>
    <row r="236" s="2" customFormat="1">
      <c r="A236" s="40"/>
      <c r="B236" s="41"/>
      <c r="C236" s="42"/>
      <c r="D236" s="224" t="s">
        <v>120</v>
      </c>
      <c r="E236" s="42"/>
      <c r="F236" s="225" t="s">
        <v>395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120</v>
      </c>
      <c r="AU236" s="19" t="s">
        <v>79</v>
      </c>
    </row>
    <row r="237" s="12" customFormat="1" ht="25.92" customHeight="1">
      <c r="A237" s="12"/>
      <c r="B237" s="190"/>
      <c r="C237" s="191"/>
      <c r="D237" s="192" t="s">
        <v>68</v>
      </c>
      <c r="E237" s="193" t="s">
        <v>75</v>
      </c>
      <c r="F237" s="193" t="s">
        <v>107</v>
      </c>
      <c r="G237" s="191"/>
      <c r="H237" s="191"/>
      <c r="I237" s="194"/>
      <c r="J237" s="195">
        <f>BK237</f>
        <v>0</v>
      </c>
      <c r="K237" s="191"/>
      <c r="L237" s="196"/>
      <c r="M237" s="197"/>
      <c r="N237" s="198"/>
      <c r="O237" s="198"/>
      <c r="P237" s="199">
        <f>P238</f>
        <v>0</v>
      </c>
      <c r="Q237" s="198"/>
      <c r="R237" s="199">
        <f>R238</f>
        <v>0</v>
      </c>
      <c r="S237" s="198"/>
      <c r="T237" s="200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108</v>
      </c>
      <c r="AT237" s="202" t="s">
        <v>68</v>
      </c>
      <c r="AU237" s="202" t="s">
        <v>69</v>
      </c>
      <c r="AY237" s="201" t="s">
        <v>109</v>
      </c>
      <c r="BK237" s="203">
        <f>BK238</f>
        <v>0</v>
      </c>
    </row>
    <row r="238" s="12" customFormat="1" ht="22.8" customHeight="1">
      <c r="A238" s="12"/>
      <c r="B238" s="190"/>
      <c r="C238" s="191"/>
      <c r="D238" s="192" t="s">
        <v>68</v>
      </c>
      <c r="E238" s="204" t="s">
        <v>124</v>
      </c>
      <c r="F238" s="204" t="s">
        <v>125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SUM(P239:P250)</f>
        <v>0</v>
      </c>
      <c r="Q238" s="198"/>
      <c r="R238" s="199">
        <f>SUM(R239:R250)</f>
        <v>0</v>
      </c>
      <c r="S238" s="198"/>
      <c r="T238" s="200">
        <f>SUM(T239:T250)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108</v>
      </c>
      <c r="AT238" s="202" t="s">
        <v>68</v>
      </c>
      <c r="AU238" s="202" t="s">
        <v>77</v>
      </c>
      <c r="AY238" s="201" t="s">
        <v>109</v>
      </c>
      <c r="BK238" s="203">
        <f>SUM(BK239:BK250)</f>
        <v>0</v>
      </c>
    </row>
    <row r="239" s="2" customFormat="1" ht="16.5" customHeight="1">
      <c r="A239" s="40"/>
      <c r="B239" s="41"/>
      <c r="C239" s="206" t="s">
        <v>396</v>
      </c>
      <c r="D239" s="206" t="s">
        <v>112</v>
      </c>
      <c r="E239" s="207" t="s">
        <v>397</v>
      </c>
      <c r="F239" s="208" t="s">
        <v>398</v>
      </c>
      <c r="G239" s="209" t="s">
        <v>399</v>
      </c>
      <c r="H239" s="210">
        <v>4</v>
      </c>
      <c r="I239" s="211"/>
      <c r="J239" s="212">
        <f>ROUND(I239*H239,2)</f>
        <v>0</v>
      </c>
      <c r="K239" s="208" t="s">
        <v>116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145</v>
      </c>
      <c r="AT239" s="217" t="s">
        <v>112</v>
      </c>
      <c r="AU239" s="217" t="s">
        <v>79</v>
      </c>
      <c r="AY239" s="19" t="s">
        <v>109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145</v>
      </c>
      <c r="BM239" s="217" t="s">
        <v>400</v>
      </c>
    </row>
    <row r="240" s="2" customFormat="1">
      <c r="A240" s="40"/>
      <c r="B240" s="41"/>
      <c r="C240" s="42"/>
      <c r="D240" s="219" t="s">
        <v>119</v>
      </c>
      <c r="E240" s="42"/>
      <c r="F240" s="220" t="s">
        <v>398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119</v>
      </c>
      <c r="AU240" s="19" t="s">
        <v>79</v>
      </c>
    </row>
    <row r="241" s="2" customFormat="1">
      <c r="A241" s="40"/>
      <c r="B241" s="41"/>
      <c r="C241" s="42"/>
      <c r="D241" s="224" t="s">
        <v>120</v>
      </c>
      <c r="E241" s="42"/>
      <c r="F241" s="225" t="s">
        <v>401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120</v>
      </c>
      <c r="AU241" s="19" t="s">
        <v>79</v>
      </c>
    </row>
    <row r="242" s="13" customFormat="1">
      <c r="A242" s="13"/>
      <c r="B242" s="231"/>
      <c r="C242" s="232"/>
      <c r="D242" s="219" t="s">
        <v>166</v>
      </c>
      <c r="E242" s="233" t="s">
        <v>19</v>
      </c>
      <c r="F242" s="234" t="s">
        <v>402</v>
      </c>
      <c r="G242" s="232"/>
      <c r="H242" s="233" t="s">
        <v>19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166</v>
      </c>
      <c r="AU242" s="240" t="s">
        <v>79</v>
      </c>
      <c r="AV242" s="13" t="s">
        <v>77</v>
      </c>
      <c r="AW242" s="13" t="s">
        <v>31</v>
      </c>
      <c r="AX242" s="13" t="s">
        <v>69</v>
      </c>
      <c r="AY242" s="240" t="s">
        <v>109</v>
      </c>
    </row>
    <row r="243" s="14" customFormat="1">
      <c r="A243" s="14"/>
      <c r="B243" s="241"/>
      <c r="C243" s="242"/>
      <c r="D243" s="219" t="s">
        <v>166</v>
      </c>
      <c r="E243" s="243" t="s">
        <v>19</v>
      </c>
      <c r="F243" s="244" t="s">
        <v>77</v>
      </c>
      <c r="G243" s="242"/>
      <c r="H243" s="245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166</v>
      </c>
      <c r="AU243" s="251" t="s">
        <v>79</v>
      </c>
      <c r="AV243" s="14" t="s">
        <v>79</v>
      </c>
      <c r="AW243" s="14" t="s">
        <v>31</v>
      </c>
      <c r="AX243" s="14" t="s">
        <v>69</v>
      </c>
      <c r="AY243" s="251" t="s">
        <v>109</v>
      </c>
    </row>
    <row r="244" s="13" customFormat="1">
      <c r="A244" s="13"/>
      <c r="B244" s="231"/>
      <c r="C244" s="232"/>
      <c r="D244" s="219" t="s">
        <v>166</v>
      </c>
      <c r="E244" s="233" t="s">
        <v>19</v>
      </c>
      <c r="F244" s="234" t="s">
        <v>403</v>
      </c>
      <c r="G244" s="232"/>
      <c r="H244" s="233" t="s">
        <v>19</v>
      </c>
      <c r="I244" s="235"/>
      <c r="J244" s="232"/>
      <c r="K244" s="232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166</v>
      </c>
      <c r="AU244" s="240" t="s">
        <v>79</v>
      </c>
      <c r="AV244" s="13" t="s">
        <v>77</v>
      </c>
      <c r="AW244" s="13" t="s">
        <v>31</v>
      </c>
      <c r="AX244" s="13" t="s">
        <v>69</v>
      </c>
      <c r="AY244" s="240" t="s">
        <v>109</v>
      </c>
    </row>
    <row r="245" s="14" customFormat="1">
      <c r="A245" s="14"/>
      <c r="B245" s="241"/>
      <c r="C245" s="242"/>
      <c r="D245" s="219" t="s">
        <v>166</v>
      </c>
      <c r="E245" s="243" t="s">
        <v>19</v>
      </c>
      <c r="F245" s="244" t="s">
        <v>77</v>
      </c>
      <c r="G245" s="242"/>
      <c r="H245" s="245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166</v>
      </c>
      <c r="AU245" s="251" t="s">
        <v>79</v>
      </c>
      <c r="AV245" s="14" t="s">
        <v>79</v>
      </c>
      <c r="AW245" s="14" t="s">
        <v>31</v>
      </c>
      <c r="AX245" s="14" t="s">
        <v>69</v>
      </c>
      <c r="AY245" s="251" t="s">
        <v>109</v>
      </c>
    </row>
    <row r="246" s="13" customFormat="1">
      <c r="A246" s="13"/>
      <c r="B246" s="231"/>
      <c r="C246" s="232"/>
      <c r="D246" s="219" t="s">
        <v>166</v>
      </c>
      <c r="E246" s="233" t="s">
        <v>19</v>
      </c>
      <c r="F246" s="234" t="s">
        <v>404</v>
      </c>
      <c r="G246" s="232"/>
      <c r="H246" s="233" t="s">
        <v>19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166</v>
      </c>
      <c r="AU246" s="240" t="s">
        <v>79</v>
      </c>
      <c r="AV246" s="13" t="s">
        <v>77</v>
      </c>
      <c r="AW246" s="13" t="s">
        <v>31</v>
      </c>
      <c r="AX246" s="13" t="s">
        <v>69</v>
      </c>
      <c r="AY246" s="240" t="s">
        <v>109</v>
      </c>
    </row>
    <row r="247" s="14" customFormat="1">
      <c r="A247" s="14"/>
      <c r="B247" s="241"/>
      <c r="C247" s="242"/>
      <c r="D247" s="219" t="s">
        <v>166</v>
      </c>
      <c r="E247" s="243" t="s">
        <v>19</v>
      </c>
      <c r="F247" s="244" t="s">
        <v>77</v>
      </c>
      <c r="G247" s="242"/>
      <c r="H247" s="245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166</v>
      </c>
      <c r="AU247" s="251" t="s">
        <v>79</v>
      </c>
      <c r="AV247" s="14" t="s">
        <v>79</v>
      </c>
      <c r="AW247" s="14" t="s">
        <v>31</v>
      </c>
      <c r="AX247" s="14" t="s">
        <v>69</v>
      </c>
      <c r="AY247" s="251" t="s">
        <v>109</v>
      </c>
    </row>
    <row r="248" s="13" customFormat="1">
      <c r="A248" s="13"/>
      <c r="B248" s="231"/>
      <c r="C248" s="232"/>
      <c r="D248" s="219" t="s">
        <v>166</v>
      </c>
      <c r="E248" s="233" t="s">
        <v>19</v>
      </c>
      <c r="F248" s="234" t="s">
        <v>405</v>
      </c>
      <c r="G248" s="232"/>
      <c r="H248" s="233" t="s">
        <v>19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166</v>
      </c>
      <c r="AU248" s="240" t="s">
        <v>79</v>
      </c>
      <c r="AV248" s="13" t="s">
        <v>77</v>
      </c>
      <c r="AW248" s="13" t="s">
        <v>31</v>
      </c>
      <c r="AX248" s="13" t="s">
        <v>69</v>
      </c>
      <c r="AY248" s="240" t="s">
        <v>109</v>
      </c>
    </row>
    <row r="249" s="14" customFormat="1">
      <c r="A249" s="14"/>
      <c r="B249" s="241"/>
      <c r="C249" s="242"/>
      <c r="D249" s="219" t="s">
        <v>166</v>
      </c>
      <c r="E249" s="243" t="s">
        <v>19</v>
      </c>
      <c r="F249" s="244" t="s">
        <v>77</v>
      </c>
      <c r="G249" s="242"/>
      <c r="H249" s="245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166</v>
      </c>
      <c r="AU249" s="251" t="s">
        <v>79</v>
      </c>
      <c r="AV249" s="14" t="s">
        <v>79</v>
      </c>
      <c r="AW249" s="14" t="s">
        <v>31</v>
      </c>
      <c r="AX249" s="14" t="s">
        <v>69</v>
      </c>
      <c r="AY249" s="251" t="s">
        <v>109</v>
      </c>
    </row>
    <row r="250" s="15" customFormat="1">
      <c r="A250" s="15"/>
      <c r="B250" s="252"/>
      <c r="C250" s="253"/>
      <c r="D250" s="219" t="s">
        <v>166</v>
      </c>
      <c r="E250" s="254" t="s">
        <v>19</v>
      </c>
      <c r="F250" s="255" t="s">
        <v>173</v>
      </c>
      <c r="G250" s="253"/>
      <c r="H250" s="256">
        <v>4</v>
      </c>
      <c r="I250" s="257"/>
      <c r="J250" s="253"/>
      <c r="K250" s="253"/>
      <c r="L250" s="258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2" t="s">
        <v>166</v>
      </c>
      <c r="AU250" s="262" t="s">
        <v>79</v>
      </c>
      <c r="AV250" s="15" t="s">
        <v>117</v>
      </c>
      <c r="AW250" s="15" t="s">
        <v>31</v>
      </c>
      <c r="AX250" s="15" t="s">
        <v>77</v>
      </c>
      <c r="AY250" s="262" t="s">
        <v>109</v>
      </c>
    </row>
    <row r="251" s="2" customFormat="1" ht="6.96" customHeight="1">
      <c r="A251" s="40"/>
      <c r="B251" s="61"/>
      <c r="C251" s="62"/>
      <c r="D251" s="62"/>
      <c r="E251" s="62"/>
      <c r="F251" s="62"/>
      <c r="G251" s="62"/>
      <c r="H251" s="62"/>
      <c r="I251" s="62"/>
      <c r="J251" s="62"/>
      <c r="K251" s="62"/>
      <c r="L251" s="46"/>
      <c r="M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</sheetData>
  <sheetProtection sheet="1" autoFilter="0" formatColumns="0" formatRows="0" objects="1" scenarios="1" spinCount="100000" saltValue="MUwnON4Mz50vD4cUOuMzqTKgUZN2UP+VSVQKkkugHKBGDdlhwxjuAsDG/o3isQfcRLiZvxpojy2OB16Y6y+2Jw==" hashValue="ia9Ae+KwLwOjr5EKKesQ5GsMgTIDJqvseGR7QHMe/LAEKl4ab27KyjVhA3G/uQ3Ke5bPYeDrFTnh3PCp1Gp76w==" algorithmName="SHA-512" password="CC35"/>
  <autoFilter ref="C87:K25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113107142"/>
    <hyperlink ref="F103" r:id="rId2" display="https://podminky.urs.cz/item/CS_URS_2024_01/113151111"/>
    <hyperlink ref="F106" r:id="rId3" display="https://podminky.urs.cz/item/CS_URS_2024_01/122252203"/>
    <hyperlink ref="F110" r:id="rId4" display="https://podminky.urs.cz/item/CS_URS_2024_01/162751117"/>
    <hyperlink ref="F114" r:id="rId5" display="https://podminky.urs.cz/item/CS_URS_2024_01/162751119"/>
    <hyperlink ref="F119" r:id="rId6" display="https://podminky.urs.cz/item/CS_URS_2024_01/181351103"/>
    <hyperlink ref="F122" r:id="rId7" display="https://podminky.urs.cz/item/CS_URS_2024_01/181411123"/>
    <hyperlink ref="F131" r:id="rId8" display="https://podminky.urs.cz/item/CS_URS_2024_01/181951112"/>
    <hyperlink ref="F141" r:id="rId9" display="https://podminky.urs.cz/item/CS_URS_2024_01/182111121"/>
    <hyperlink ref="F145" r:id="rId10" display="https://podminky.urs.cz/item/CS_URS_2024_01/291211111"/>
    <hyperlink ref="F149" r:id="rId11" display="https://podminky.urs.cz/item/CS_URS_2024_01/564831011"/>
    <hyperlink ref="F157" r:id="rId12" display="https://podminky.urs.cz/item/CS_URS_2024_01/564930412"/>
    <hyperlink ref="F160" r:id="rId13" display="https://podminky.urs.cz/item/CS_URS_2024_01/565135101"/>
    <hyperlink ref="F168" r:id="rId14" display="https://podminky.urs.cz/item/CS_URS_2024_01/565155111"/>
    <hyperlink ref="F171" r:id="rId15" display="https://podminky.urs.cz/item/CS_URS_2024_01/567122111"/>
    <hyperlink ref="F174" r:id="rId16" display="https://podminky.urs.cz/item/CS_URS_2024_01/569931132"/>
    <hyperlink ref="F177" r:id="rId17" display="https://podminky.urs.cz/item/CS_URS_2024_01/573211108"/>
    <hyperlink ref="F180" r:id="rId18" display="https://podminky.urs.cz/item/CS_URS_2024_01/573211112"/>
    <hyperlink ref="F183" r:id="rId19" display="https://podminky.urs.cz/item/CS_URS_2024_01/573312311"/>
    <hyperlink ref="F186" r:id="rId20" display="https://podminky.urs.cz/item/CS_URS_2024_01/577144111"/>
    <hyperlink ref="F195" r:id="rId21" display="https://podminky.urs.cz/item/CS_URS_2024_01/919732211"/>
    <hyperlink ref="F198" r:id="rId22" display="https://podminky.urs.cz/item/CS_URS_2024_01/919735111"/>
    <hyperlink ref="F201" r:id="rId23" display="https://podminky.urs.cz/item/CS_URS_2024_01/938902112"/>
    <hyperlink ref="F204" r:id="rId24" display="https://podminky.urs.cz/item/CS_URS_2024_01/938902411"/>
    <hyperlink ref="F207" r:id="rId25" display="https://podminky.urs.cz/item/CS_URS_2024_01/938902412"/>
    <hyperlink ref="F210" r:id="rId26" display="https://podminky.urs.cz/item/CS_URS_2024_01/938909311"/>
    <hyperlink ref="F214" r:id="rId27" display="https://podminky.urs.cz/item/CS_URS_2024_01/997221561"/>
    <hyperlink ref="F219" r:id="rId28" display="https://podminky.urs.cz/item/CS_URS_2024_01/997221569"/>
    <hyperlink ref="F225" r:id="rId29" display="https://podminky.urs.cz/item/CS_URS_2024_01/997221873"/>
    <hyperlink ref="F229" r:id="rId30" display="https://podminky.urs.cz/item/CS_URS_2024_01/997221875"/>
    <hyperlink ref="F233" r:id="rId31" display="https://podminky.urs.cz/item/CS_URS_2024_01/998223011"/>
    <hyperlink ref="F236" r:id="rId32" display="https://podminky.urs.cz/item/CS_URS_2024_01/998223092"/>
    <hyperlink ref="F241" r:id="rId33" display="https://podminky.urs.cz/item/CS_URS_2024_01/034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406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407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408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409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410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411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412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413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414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415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416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76</v>
      </c>
      <c r="F18" s="287" t="s">
        <v>417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418</v>
      </c>
      <c r="F19" s="287" t="s">
        <v>419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420</v>
      </c>
      <c r="F20" s="287" t="s">
        <v>421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422</v>
      </c>
      <c r="F21" s="287" t="s">
        <v>423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424</v>
      </c>
      <c r="F22" s="287" t="s">
        <v>425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426</v>
      </c>
      <c r="F23" s="287" t="s">
        <v>427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428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429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430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431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432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433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434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435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436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95</v>
      </c>
      <c r="F36" s="287"/>
      <c r="G36" s="287" t="s">
        <v>437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438</v>
      </c>
      <c r="F37" s="287"/>
      <c r="G37" s="287" t="s">
        <v>439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50</v>
      </c>
      <c r="F38" s="287"/>
      <c r="G38" s="287" t="s">
        <v>440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51</v>
      </c>
      <c r="F39" s="287"/>
      <c r="G39" s="287" t="s">
        <v>441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96</v>
      </c>
      <c r="F40" s="287"/>
      <c r="G40" s="287" t="s">
        <v>442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97</v>
      </c>
      <c r="F41" s="287"/>
      <c r="G41" s="287" t="s">
        <v>443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444</v>
      </c>
      <c r="F42" s="287"/>
      <c r="G42" s="287" t="s">
        <v>445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446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447</v>
      </c>
      <c r="F44" s="287"/>
      <c r="G44" s="287" t="s">
        <v>448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99</v>
      </c>
      <c r="F45" s="287"/>
      <c r="G45" s="287" t="s">
        <v>449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450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451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452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453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454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455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456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457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458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459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460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461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462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463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464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465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466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467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468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469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470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471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472</v>
      </c>
      <c r="D76" s="305"/>
      <c r="E76" s="305"/>
      <c r="F76" s="305" t="s">
        <v>473</v>
      </c>
      <c r="G76" s="306"/>
      <c r="H76" s="305" t="s">
        <v>51</v>
      </c>
      <c r="I76" s="305" t="s">
        <v>54</v>
      </c>
      <c r="J76" s="305" t="s">
        <v>474</v>
      </c>
      <c r="K76" s="304"/>
    </row>
    <row r="77" s="1" customFormat="1" ht="17.25" customHeight="1">
      <c r="B77" s="302"/>
      <c r="C77" s="307" t="s">
        <v>475</v>
      </c>
      <c r="D77" s="307"/>
      <c r="E77" s="307"/>
      <c r="F77" s="308" t="s">
        <v>476</v>
      </c>
      <c r="G77" s="309"/>
      <c r="H77" s="307"/>
      <c r="I77" s="307"/>
      <c r="J77" s="307" t="s">
        <v>477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50</v>
      </c>
      <c r="D79" s="312"/>
      <c r="E79" s="312"/>
      <c r="F79" s="313" t="s">
        <v>478</v>
      </c>
      <c r="G79" s="314"/>
      <c r="H79" s="290" t="s">
        <v>479</v>
      </c>
      <c r="I79" s="290" t="s">
        <v>480</v>
      </c>
      <c r="J79" s="290">
        <v>20</v>
      </c>
      <c r="K79" s="304"/>
    </row>
    <row r="80" s="1" customFormat="1" ht="15" customHeight="1">
      <c r="B80" s="302"/>
      <c r="C80" s="290" t="s">
        <v>481</v>
      </c>
      <c r="D80" s="290"/>
      <c r="E80" s="290"/>
      <c r="F80" s="313" t="s">
        <v>478</v>
      </c>
      <c r="G80" s="314"/>
      <c r="H80" s="290" t="s">
        <v>482</v>
      </c>
      <c r="I80" s="290" t="s">
        <v>480</v>
      </c>
      <c r="J80" s="290">
        <v>120</v>
      </c>
      <c r="K80" s="304"/>
    </row>
    <row r="81" s="1" customFormat="1" ht="15" customHeight="1">
      <c r="B81" s="315"/>
      <c r="C81" s="290" t="s">
        <v>483</v>
      </c>
      <c r="D81" s="290"/>
      <c r="E81" s="290"/>
      <c r="F81" s="313" t="s">
        <v>484</v>
      </c>
      <c r="G81" s="314"/>
      <c r="H81" s="290" t="s">
        <v>485</v>
      </c>
      <c r="I81" s="290" t="s">
        <v>480</v>
      </c>
      <c r="J81" s="290">
        <v>50</v>
      </c>
      <c r="K81" s="304"/>
    </row>
    <row r="82" s="1" customFormat="1" ht="15" customHeight="1">
      <c r="B82" s="315"/>
      <c r="C82" s="290" t="s">
        <v>486</v>
      </c>
      <c r="D82" s="290"/>
      <c r="E82" s="290"/>
      <c r="F82" s="313" t="s">
        <v>478</v>
      </c>
      <c r="G82" s="314"/>
      <c r="H82" s="290" t="s">
        <v>487</v>
      </c>
      <c r="I82" s="290" t="s">
        <v>488</v>
      </c>
      <c r="J82" s="290"/>
      <c r="K82" s="304"/>
    </row>
    <row r="83" s="1" customFormat="1" ht="15" customHeight="1">
      <c r="B83" s="315"/>
      <c r="C83" s="316" t="s">
        <v>489</v>
      </c>
      <c r="D83" s="316"/>
      <c r="E83" s="316"/>
      <c r="F83" s="317" t="s">
        <v>484</v>
      </c>
      <c r="G83" s="316"/>
      <c r="H83" s="316" t="s">
        <v>490</v>
      </c>
      <c r="I83" s="316" t="s">
        <v>480</v>
      </c>
      <c r="J83" s="316">
        <v>15</v>
      </c>
      <c r="K83" s="304"/>
    </row>
    <row r="84" s="1" customFormat="1" ht="15" customHeight="1">
      <c r="B84" s="315"/>
      <c r="C84" s="316" t="s">
        <v>491</v>
      </c>
      <c r="D84" s="316"/>
      <c r="E84" s="316"/>
      <c r="F84" s="317" t="s">
        <v>484</v>
      </c>
      <c r="G84" s="316"/>
      <c r="H84" s="316" t="s">
        <v>492</v>
      </c>
      <c r="I84" s="316" t="s">
        <v>480</v>
      </c>
      <c r="J84" s="316">
        <v>15</v>
      </c>
      <c r="K84" s="304"/>
    </row>
    <row r="85" s="1" customFormat="1" ht="15" customHeight="1">
      <c r="B85" s="315"/>
      <c r="C85" s="316" t="s">
        <v>493</v>
      </c>
      <c r="D85" s="316"/>
      <c r="E85" s="316"/>
      <c r="F85" s="317" t="s">
        <v>484</v>
      </c>
      <c r="G85" s="316"/>
      <c r="H85" s="316" t="s">
        <v>494</v>
      </c>
      <c r="I85" s="316" t="s">
        <v>480</v>
      </c>
      <c r="J85" s="316">
        <v>20</v>
      </c>
      <c r="K85" s="304"/>
    </row>
    <row r="86" s="1" customFormat="1" ht="15" customHeight="1">
      <c r="B86" s="315"/>
      <c r="C86" s="316" t="s">
        <v>495</v>
      </c>
      <c r="D86" s="316"/>
      <c r="E86" s="316"/>
      <c r="F86" s="317" t="s">
        <v>484</v>
      </c>
      <c r="G86" s="316"/>
      <c r="H86" s="316" t="s">
        <v>496</v>
      </c>
      <c r="I86" s="316" t="s">
        <v>480</v>
      </c>
      <c r="J86" s="316">
        <v>20</v>
      </c>
      <c r="K86" s="304"/>
    </row>
    <row r="87" s="1" customFormat="1" ht="15" customHeight="1">
      <c r="B87" s="315"/>
      <c r="C87" s="290" t="s">
        <v>497</v>
      </c>
      <c r="D87" s="290"/>
      <c r="E87" s="290"/>
      <c r="F87" s="313" t="s">
        <v>484</v>
      </c>
      <c r="G87" s="314"/>
      <c r="H87" s="290" t="s">
        <v>498</v>
      </c>
      <c r="I87" s="290" t="s">
        <v>480</v>
      </c>
      <c r="J87" s="290">
        <v>50</v>
      </c>
      <c r="K87" s="304"/>
    </row>
    <row r="88" s="1" customFormat="1" ht="15" customHeight="1">
      <c r="B88" s="315"/>
      <c r="C88" s="290" t="s">
        <v>499</v>
      </c>
      <c r="D88" s="290"/>
      <c r="E88" s="290"/>
      <c r="F88" s="313" t="s">
        <v>484</v>
      </c>
      <c r="G88" s="314"/>
      <c r="H88" s="290" t="s">
        <v>500</v>
      </c>
      <c r="I88" s="290" t="s">
        <v>480</v>
      </c>
      <c r="J88" s="290">
        <v>20</v>
      </c>
      <c r="K88" s="304"/>
    </row>
    <row r="89" s="1" customFormat="1" ht="15" customHeight="1">
      <c r="B89" s="315"/>
      <c r="C89" s="290" t="s">
        <v>501</v>
      </c>
      <c r="D89" s="290"/>
      <c r="E89" s="290"/>
      <c r="F89" s="313" t="s">
        <v>484</v>
      </c>
      <c r="G89" s="314"/>
      <c r="H89" s="290" t="s">
        <v>502</v>
      </c>
      <c r="I89" s="290" t="s">
        <v>480</v>
      </c>
      <c r="J89" s="290">
        <v>20</v>
      </c>
      <c r="K89" s="304"/>
    </row>
    <row r="90" s="1" customFormat="1" ht="15" customHeight="1">
      <c r="B90" s="315"/>
      <c r="C90" s="290" t="s">
        <v>503</v>
      </c>
      <c r="D90" s="290"/>
      <c r="E90" s="290"/>
      <c r="F90" s="313" t="s">
        <v>484</v>
      </c>
      <c r="G90" s="314"/>
      <c r="H90" s="290" t="s">
        <v>504</v>
      </c>
      <c r="I90" s="290" t="s">
        <v>480</v>
      </c>
      <c r="J90" s="290">
        <v>50</v>
      </c>
      <c r="K90" s="304"/>
    </row>
    <row r="91" s="1" customFormat="1" ht="15" customHeight="1">
      <c r="B91" s="315"/>
      <c r="C91" s="290" t="s">
        <v>505</v>
      </c>
      <c r="D91" s="290"/>
      <c r="E91" s="290"/>
      <c r="F91" s="313" t="s">
        <v>484</v>
      </c>
      <c r="G91" s="314"/>
      <c r="H91" s="290" t="s">
        <v>505</v>
      </c>
      <c r="I91" s="290" t="s">
        <v>480</v>
      </c>
      <c r="J91" s="290">
        <v>50</v>
      </c>
      <c r="K91" s="304"/>
    </row>
    <row r="92" s="1" customFormat="1" ht="15" customHeight="1">
      <c r="B92" s="315"/>
      <c r="C92" s="290" t="s">
        <v>506</v>
      </c>
      <c r="D92" s="290"/>
      <c r="E92" s="290"/>
      <c r="F92" s="313" t="s">
        <v>484</v>
      </c>
      <c r="G92" s="314"/>
      <c r="H92" s="290" t="s">
        <v>507</v>
      </c>
      <c r="I92" s="290" t="s">
        <v>480</v>
      </c>
      <c r="J92" s="290">
        <v>255</v>
      </c>
      <c r="K92" s="304"/>
    </row>
    <row r="93" s="1" customFormat="1" ht="15" customHeight="1">
      <c r="B93" s="315"/>
      <c r="C93" s="290" t="s">
        <v>508</v>
      </c>
      <c r="D93" s="290"/>
      <c r="E93" s="290"/>
      <c r="F93" s="313" t="s">
        <v>478</v>
      </c>
      <c r="G93" s="314"/>
      <c r="H93" s="290" t="s">
        <v>509</v>
      </c>
      <c r="I93" s="290" t="s">
        <v>510</v>
      </c>
      <c r="J93" s="290"/>
      <c r="K93" s="304"/>
    </row>
    <row r="94" s="1" customFormat="1" ht="15" customHeight="1">
      <c r="B94" s="315"/>
      <c r="C94" s="290" t="s">
        <v>511</v>
      </c>
      <c r="D94" s="290"/>
      <c r="E94" s="290"/>
      <c r="F94" s="313" t="s">
        <v>478</v>
      </c>
      <c r="G94" s="314"/>
      <c r="H94" s="290" t="s">
        <v>512</v>
      </c>
      <c r="I94" s="290" t="s">
        <v>513</v>
      </c>
      <c r="J94" s="290"/>
      <c r="K94" s="304"/>
    </row>
    <row r="95" s="1" customFormat="1" ht="15" customHeight="1">
      <c r="B95" s="315"/>
      <c r="C95" s="290" t="s">
        <v>514</v>
      </c>
      <c r="D95" s="290"/>
      <c r="E95" s="290"/>
      <c r="F95" s="313" t="s">
        <v>478</v>
      </c>
      <c r="G95" s="314"/>
      <c r="H95" s="290" t="s">
        <v>514</v>
      </c>
      <c r="I95" s="290" t="s">
        <v>513</v>
      </c>
      <c r="J95" s="290"/>
      <c r="K95" s="304"/>
    </row>
    <row r="96" s="1" customFormat="1" ht="15" customHeight="1">
      <c r="B96" s="315"/>
      <c r="C96" s="290" t="s">
        <v>35</v>
      </c>
      <c r="D96" s="290"/>
      <c r="E96" s="290"/>
      <c r="F96" s="313" t="s">
        <v>478</v>
      </c>
      <c r="G96" s="314"/>
      <c r="H96" s="290" t="s">
        <v>515</v>
      </c>
      <c r="I96" s="290" t="s">
        <v>513</v>
      </c>
      <c r="J96" s="290"/>
      <c r="K96" s="304"/>
    </row>
    <row r="97" s="1" customFormat="1" ht="15" customHeight="1">
      <c r="B97" s="315"/>
      <c r="C97" s="290" t="s">
        <v>45</v>
      </c>
      <c r="D97" s="290"/>
      <c r="E97" s="290"/>
      <c r="F97" s="313" t="s">
        <v>478</v>
      </c>
      <c r="G97" s="314"/>
      <c r="H97" s="290" t="s">
        <v>516</v>
      </c>
      <c r="I97" s="290" t="s">
        <v>513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517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472</v>
      </c>
      <c r="D103" s="305"/>
      <c r="E103" s="305"/>
      <c r="F103" s="305" t="s">
        <v>473</v>
      </c>
      <c r="G103" s="306"/>
      <c r="H103" s="305" t="s">
        <v>51</v>
      </c>
      <c r="I103" s="305" t="s">
        <v>54</v>
      </c>
      <c r="J103" s="305" t="s">
        <v>474</v>
      </c>
      <c r="K103" s="304"/>
    </row>
    <row r="104" s="1" customFormat="1" ht="17.25" customHeight="1">
      <c r="B104" s="302"/>
      <c r="C104" s="307" t="s">
        <v>475</v>
      </c>
      <c r="D104" s="307"/>
      <c r="E104" s="307"/>
      <c r="F104" s="308" t="s">
        <v>476</v>
      </c>
      <c r="G104" s="309"/>
      <c r="H104" s="307"/>
      <c r="I104" s="307"/>
      <c r="J104" s="307" t="s">
        <v>477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50</v>
      </c>
      <c r="D106" s="312"/>
      <c r="E106" s="312"/>
      <c r="F106" s="313" t="s">
        <v>478</v>
      </c>
      <c r="G106" s="290"/>
      <c r="H106" s="290" t="s">
        <v>518</v>
      </c>
      <c r="I106" s="290" t="s">
        <v>480</v>
      </c>
      <c r="J106" s="290">
        <v>20</v>
      </c>
      <c r="K106" s="304"/>
    </row>
    <row r="107" s="1" customFormat="1" ht="15" customHeight="1">
      <c r="B107" s="302"/>
      <c r="C107" s="290" t="s">
        <v>481</v>
      </c>
      <c r="D107" s="290"/>
      <c r="E107" s="290"/>
      <c r="F107" s="313" t="s">
        <v>478</v>
      </c>
      <c r="G107" s="290"/>
      <c r="H107" s="290" t="s">
        <v>518</v>
      </c>
      <c r="I107" s="290" t="s">
        <v>480</v>
      </c>
      <c r="J107" s="290">
        <v>120</v>
      </c>
      <c r="K107" s="304"/>
    </row>
    <row r="108" s="1" customFormat="1" ht="15" customHeight="1">
      <c r="B108" s="315"/>
      <c r="C108" s="290" t="s">
        <v>483</v>
      </c>
      <c r="D108" s="290"/>
      <c r="E108" s="290"/>
      <c r="F108" s="313" t="s">
        <v>484</v>
      </c>
      <c r="G108" s="290"/>
      <c r="H108" s="290" t="s">
        <v>518</v>
      </c>
      <c r="I108" s="290" t="s">
        <v>480</v>
      </c>
      <c r="J108" s="290">
        <v>50</v>
      </c>
      <c r="K108" s="304"/>
    </row>
    <row r="109" s="1" customFormat="1" ht="15" customHeight="1">
      <c r="B109" s="315"/>
      <c r="C109" s="290" t="s">
        <v>486</v>
      </c>
      <c r="D109" s="290"/>
      <c r="E109" s="290"/>
      <c r="F109" s="313" t="s">
        <v>478</v>
      </c>
      <c r="G109" s="290"/>
      <c r="H109" s="290" t="s">
        <v>518</v>
      </c>
      <c r="I109" s="290" t="s">
        <v>488</v>
      </c>
      <c r="J109" s="290"/>
      <c r="K109" s="304"/>
    </row>
    <row r="110" s="1" customFormat="1" ht="15" customHeight="1">
      <c r="B110" s="315"/>
      <c r="C110" s="290" t="s">
        <v>497</v>
      </c>
      <c r="D110" s="290"/>
      <c r="E110" s="290"/>
      <c r="F110" s="313" t="s">
        <v>484</v>
      </c>
      <c r="G110" s="290"/>
      <c r="H110" s="290" t="s">
        <v>518</v>
      </c>
      <c r="I110" s="290" t="s">
        <v>480</v>
      </c>
      <c r="J110" s="290">
        <v>50</v>
      </c>
      <c r="K110" s="304"/>
    </row>
    <row r="111" s="1" customFormat="1" ht="15" customHeight="1">
      <c r="B111" s="315"/>
      <c r="C111" s="290" t="s">
        <v>505</v>
      </c>
      <c r="D111" s="290"/>
      <c r="E111" s="290"/>
      <c r="F111" s="313" t="s">
        <v>484</v>
      </c>
      <c r="G111" s="290"/>
      <c r="H111" s="290" t="s">
        <v>518</v>
      </c>
      <c r="I111" s="290" t="s">
        <v>480</v>
      </c>
      <c r="J111" s="290">
        <v>50</v>
      </c>
      <c r="K111" s="304"/>
    </row>
    <row r="112" s="1" customFormat="1" ht="15" customHeight="1">
      <c r="B112" s="315"/>
      <c r="C112" s="290" t="s">
        <v>503</v>
      </c>
      <c r="D112" s="290"/>
      <c r="E112" s="290"/>
      <c r="F112" s="313" t="s">
        <v>484</v>
      </c>
      <c r="G112" s="290"/>
      <c r="H112" s="290" t="s">
        <v>518</v>
      </c>
      <c r="I112" s="290" t="s">
        <v>480</v>
      </c>
      <c r="J112" s="290">
        <v>50</v>
      </c>
      <c r="K112" s="304"/>
    </row>
    <row r="113" s="1" customFormat="1" ht="15" customHeight="1">
      <c r="B113" s="315"/>
      <c r="C113" s="290" t="s">
        <v>50</v>
      </c>
      <c r="D113" s="290"/>
      <c r="E113" s="290"/>
      <c r="F113" s="313" t="s">
        <v>478</v>
      </c>
      <c r="G113" s="290"/>
      <c r="H113" s="290" t="s">
        <v>519</v>
      </c>
      <c r="I113" s="290" t="s">
        <v>480</v>
      </c>
      <c r="J113" s="290">
        <v>20</v>
      </c>
      <c r="K113" s="304"/>
    </row>
    <row r="114" s="1" customFormat="1" ht="15" customHeight="1">
      <c r="B114" s="315"/>
      <c r="C114" s="290" t="s">
        <v>520</v>
      </c>
      <c r="D114" s="290"/>
      <c r="E114" s="290"/>
      <c r="F114" s="313" t="s">
        <v>478</v>
      </c>
      <c r="G114" s="290"/>
      <c r="H114" s="290" t="s">
        <v>521</v>
      </c>
      <c r="I114" s="290" t="s">
        <v>480</v>
      </c>
      <c r="J114" s="290">
        <v>120</v>
      </c>
      <c r="K114" s="304"/>
    </row>
    <row r="115" s="1" customFormat="1" ht="15" customHeight="1">
      <c r="B115" s="315"/>
      <c r="C115" s="290" t="s">
        <v>35</v>
      </c>
      <c r="D115" s="290"/>
      <c r="E115" s="290"/>
      <c r="F115" s="313" t="s">
        <v>478</v>
      </c>
      <c r="G115" s="290"/>
      <c r="H115" s="290" t="s">
        <v>522</v>
      </c>
      <c r="I115" s="290" t="s">
        <v>513</v>
      </c>
      <c r="J115" s="290"/>
      <c r="K115" s="304"/>
    </row>
    <row r="116" s="1" customFormat="1" ht="15" customHeight="1">
      <c r="B116" s="315"/>
      <c r="C116" s="290" t="s">
        <v>45</v>
      </c>
      <c r="D116" s="290"/>
      <c r="E116" s="290"/>
      <c r="F116" s="313" t="s">
        <v>478</v>
      </c>
      <c r="G116" s="290"/>
      <c r="H116" s="290" t="s">
        <v>523</v>
      </c>
      <c r="I116" s="290" t="s">
        <v>513</v>
      </c>
      <c r="J116" s="290"/>
      <c r="K116" s="304"/>
    </row>
    <row r="117" s="1" customFormat="1" ht="15" customHeight="1">
      <c r="B117" s="315"/>
      <c r="C117" s="290" t="s">
        <v>54</v>
      </c>
      <c r="D117" s="290"/>
      <c r="E117" s="290"/>
      <c r="F117" s="313" t="s">
        <v>478</v>
      </c>
      <c r="G117" s="290"/>
      <c r="H117" s="290" t="s">
        <v>524</v>
      </c>
      <c r="I117" s="290" t="s">
        <v>525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526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472</v>
      </c>
      <c r="D123" s="305"/>
      <c r="E123" s="305"/>
      <c r="F123" s="305" t="s">
        <v>473</v>
      </c>
      <c r="G123" s="306"/>
      <c r="H123" s="305" t="s">
        <v>51</v>
      </c>
      <c r="I123" s="305" t="s">
        <v>54</v>
      </c>
      <c r="J123" s="305" t="s">
        <v>474</v>
      </c>
      <c r="K123" s="334"/>
    </row>
    <row r="124" s="1" customFormat="1" ht="17.25" customHeight="1">
      <c r="B124" s="333"/>
      <c r="C124" s="307" t="s">
        <v>475</v>
      </c>
      <c r="D124" s="307"/>
      <c r="E124" s="307"/>
      <c r="F124" s="308" t="s">
        <v>476</v>
      </c>
      <c r="G124" s="309"/>
      <c r="H124" s="307"/>
      <c r="I124" s="307"/>
      <c r="J124" s="307" t="s">
        <v>477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481</v>
      </c>
      <c r="D126" s="312"/>
      <c r="E126" s="312"/>
      <c r="F126" s="313" t="s">
        <v>478</v>
      </c>
      <c r="G126" s="290"/>
      <c r="H126" s="290" t="s">
        <v>518</v>
      </c>
      <c r="I126" s="290" t="s">
        <v>480</v>
      </c>
      <c r="J126" s="290">
        <v>120</v>
      </c>
      <c r="K126" s="338"/>
    </row>
    <row r="127" s="1" customFormat="1" ht="15" customHeight="1">
      <c r="B127" s="335"/>
      <c r="C127" s="290" t="s">
        <v>527</v>
      </c>
      <c r="D127" s="290"/>
      <c r="E127" s="290"/>
      <c r="F127" s="313" t="s">
        <v>478</v>
      </c>
      <c r="G127" s="290"/>
      <c r="H127" s="290" t="s">
        <v>528</v>
      </c>
      <c r="I127" s="290" t="s">
        <v>480</v>
      </c>
      <c r="J127" s="290" t="s">
        <v>529</v>
      </c>
      <c r="K127" s="338"/>
    </row>
    <row r="128" s="1" customFormat="1" ht="15" customHeight="1">
      <c r="B128" s="335"/>
      <c r="C128" s="290" t="s">
        <v>426</v>
      </c>
      <c r="D128" s="290"/>
      <c r="E128" s="290"/>
      <c r="F128" s="313" t="s">
        <v>478</v>
      </c>
      <c r="G128" s="290"/>
      <c r="H128" s="290" t="s">
        <v>530</v>
      </c>
      <c r="I128" s="290" t="s">
        <v>480</v>
      </c>
      <c r="J128" s="290" t="s">
        <v>529</v>
      </c>
      <c r="K128" s="338"/>
    </row>
    <row r="129" s="1" customFormat="1" ht="15" customHeight="1">
      <c r="B129" s="335"/>
      <c r="C129" s="290" t="s">
        <v>489</v>
      </c>
      <c r="D129" s="290"/>
      <c r="E129" s="290"/>
      <c r="F129" s="313" t="s">
        <v>484</v>
      </c>
      <c r="G129" s="290"/>
      <c r="H129" s="290" t="s">
        <v>490</v>
      </c>
      <c r="I129" s="290" t="s">
        <v>480</v>
      </c>
      <c r="J129" s="290">
        <v>15</v>
      </c>
      <c r="K129" s="338"/>
    </row>
    <row r="130" s="1" customFormat="1" ht="15" customHeight="1">
      <c r="B130" s="335"/>
      <c r="C130" s="316" t="s">
        <v>491</v>
      </c>
      <c r="D130" s="316"/>
      <c r="E130" s="316"/>
      <c r="F130" s="317" t="s">
        <v>484</v>
      </c>
      <c r="G130" s="316"/>
      <c r="H130" s="316" t="s">
        <v>492</v>
      </c>
      <c r="I130" s="316" t="s">
        <v>480</v>
      </c>
      <c r="J130" s="316">
        <v>15</v>
      </c>
      <c r="K130" s="338"/>
    </row>
    <row r="131" s="1" customFormat="1" ht="15" customHeight="1">
      <c r="B131" s="335"/>
      <c r="C131" s="316" t="s">
        <v>493</v>
      </c>
      <c r="D131" s="316"/>
      <c r="E131" s="316"/>
      <c r="F131" s="317" t="s">
        <v>484</v>
      </c>
      <c r="G131" s="316"/>
      <c r="H131" s="316" t="s">
        <v>494</v>
      </c>
      <c r="I131" s="316" t="s">
        <v>480</v>
      </c>
      <c r="J131" s="316">
        <v>20</v>
      </c>
      <c r="K131" s="338"/>
    </row>
    <row r="132" s="1" customFormat="1" ht="15" customHeight="1">
      <c r="B132" s="335"/>
      <c r="C132" s="316" t="s">
        <v>495</v>
      </c>
      <c r="D132" s="316"/>
      <c r="E132" s="316"/>
      <c r="F132" s="317" t="s">
        <v>484</v>
      </c>
      <c r="G132" s="316"/>
      <c r="H132" s="316" t="s">
        <v>496</v>
      </c>
      <c r="I132" s="316" t="s">
        <v>480</v>
      </c>
      <c r="J132" s="316">
        <v>20</v>
      </c>
      <c r="K132" s="338"/>
    </row>
    <row r="133" s="1" customFormat="1" ht="15" customHeight="1">
      <c r="B133" s="335"/>
      <c r="C133" s="290" t="s">
        <v>483</v>
      </c>
      <c r="D133" s="290"/>
      <c r="E133" s="290"/>
      <c r="F133" s="313" t="s">
        <v>484</v>
      </c>
      <c r="G133" s="290"/>
      <c r="H133" s="290" t="s">
        <v>518</v>
      </c>
      <c r="I133" s="290" t="s">
        <v>480</v>
      </c>
      <c r="J133" s="290">
        <v>50</v>
      </c>
      <c r="K133" s="338"/>
    </row>
    <row r="134" s="1" customFormat="1" ht="15" customHeight="1">
      <c r="B134" s="335"/>
      <c r="C134" s="290" t="s">
        <v>497</v>
      </c>
      <c r="D134" s="290"/>
      <c r="E134" s="290"/>
      <c r="F134" s="313" t="s">
        <v>484</v>
      </c>
      <c r="G134" s="290"/>
      <c r="H134" s="290" t="s">
        <v>518</v>
      </c>
      <c r="I134" s="290" t="s">
        <v>480</v>
      </c>
      <c r="J134" s="290">
        <v>50</v>
      </c>
      <c r="K134" s="338"/>
    </row>
    <row r="135" s="1" customFormat="1" ht="15" customHeight="1">
      <c r="B135" s="335"/>
      <c r="C135" s="290" t="s">
        <v>503</v>
      </c>
      <c r="D135" s="290"/>
      <c r="E135" s="290"/>
      <c r="F135" s="313" t="s">
        <v>484</v>
      </c>
      <c r="G135" s="290"/>
      <c r="H135" s="290" t="s">
        <v>518</v>
      </c>
      <c r="I135" s="290" t="s">
        <v>480</v>
      </c>
      <c r="J135" s="290">
        <v>50</v>
      </c>
      <c r="K135" s="338"/>
    </row>
    <row r="136" s="1" customFormat="1" ht="15" customHeight="1">
      <c r="B136" s="335"/>
      <c r="C136" s="290" t="s">
        <v>505</v>
      </c>
      <c r="D136" s="290"/>
      <c r="E136" s="290"/>
      <c r="F136" s="313" t="s">
        <v>484</v>
      </c>
      <c r="G136" s="290"/>
      <c r="H136" s="290" t="s">
        <v>518</v>
      </c>
      <c r="I136" s="290" t="s">
        <v>480</v>
      </c>
      <c r="J136" s="290">
        <v>50</v>
      </c>
      <c r="K136" s="338"/>
    </row>
    <row r="137" s="1" customFormat="1" ht="15" customHeight="1">
      <c r="B137" s="335"/>
      <c r="C137" s="290" t="s">
        <v>506</v>
      </c>
      <c r="D137" s="290"/>
      <c r="E137" s="290"/>
      <c r="F137" s="313" t="s">
        <v>484</v>
      </c>
      <c r="G137" s="290"/>
      <c r="H137" s="290" t="s">
        <v>531</v>
      </c>
      <c r="I137" s="290" t="s">
        <v>480</v>
      </c>
      <c r="J137" s="290">
        <v>255</v>
      </c>
      <c r="K137" s="338"/>
    </row>
    <row r="138" s="1" customFormat="1" ht="15" customHeight="1">
      <c r="B138" s="335"/>
      <c r="C138" s="290" t="s">
        <v>508</v>
      </c>
      <c r="D138" s="290"/>
      <c r="E138" s="290"/>
      <c r="F138" s="313" t="s">
        <v>478</v>
      </c>
      <c r="G138" s="290"/>
      <c r="H138" s="290" t="s">
        <v>532</v>
      </c>
      <c r="I138" s="290" t="s">
        <v>510</v>
      </c>
      <c r="J138" s="290"/>
      <c r="K138" s="338"/>
    </row>
    <row r="139" s="1" customFormat="1" ht="15" customHeight="1">
      <c r="B139" s="335"/>
      <c r="C139" s="290" t="s">
        <v>511</v>
      </c>
      <c r="D139" s="290"/>
      <c r="E139" s="290"/>
      <c r="F139" s="313" t="s">
        <v>478</v>
      </c>
      <c r="G139" s="290"/>
      <c r="H139" s="290" t="s">
        <v>533</v>
      </c>
      <c r="I139" s="290" t="s">
        <v>513</v>
      </c>
      <c r="J139" s="290"/>
      <c r="K139" s="338"/>
    </row>
    <row r="140" s="1" customFormat="1" ht="15" customHeight="1">
      <c r="B140" s="335"/>
      <c r="C140" s="290" t="s">
        <v>514</v>
      </c>
      <c r="D140" s="290"/>
      <c r="E140" s="290"/>
      <c r="F140" s="313" t="s">
        <v>478</v>
      </c>
      <c r="G140" s="290"/>
      <c r="H140" s="290" t="s">
        <v>514</v>
      </c>
      <c r="I140" s="290" t="s">
        <v>513</v>
      </c>
      <c r="J140" s="290"/>
      <c r="K140" s="338"/>
    </row>
    <row r="141" s="1" customFormat="1" ht="15" customHeight="1">
      <c r="B141" s="335"/>
      <c r="C141" s="290" t="s">
        <v>35</v>
      </c>
      <c r="D141" s="290"/>
      <c r="E141" s="290"/>
      <c r="F141" s="313" t="s">
        <v>478</v>
      </c>
      <c r="G141" s="290"/>
      <c r="H141" s="290" t="s">
        <v>534</v>
      </c>
      <c r="I141" s="290" t="s">
        <v>513</v>
      </c>
      <c r="J141" s="290"/>
      <c r="K141" s="338"/>
    </row>
    <row r="142" s="1" customFormat="1" ht="15" customHeight="1">
      <c r="B142" s="335"/>
      <c r="C142" s="290" t="s">
        <v>535</v>
      </c>
      <c r="D142" s="290"/>
      <c r="E142" s="290"/>
      <c r="F142" s="313" t="s">
        <v>478</v>
      </c>
      <c r="G142" s="290"/>
      <c r="H142" s="290" t="s">
        <v>536</v>
      </c>
      <c r="I142" s="290" t="s">
        <v>513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537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472</v>
      </c>
      <c r="D148" s="305"/>
      <c r="E148" s="305"/>
      <c r="F148" s="305" t="s">
        <v>473</v>
      </c>
      <c r="G148" s="306"/>
      <c r="H148" s="305" t="s">
        <v>51</v>
      </c>
      <c r="I148" s="305" t="s">
        <v>54</v>
      </c>
      <c r="J148" s="305" t="s">
        <v>474</v>
      </c>
      <c r="K148" s="304"/>
    </row>
    <row r="149" s="1" customFormat="1" ht="17.25" customHeight="1">
      <c r="B149" s="302"/>
      <c r="C149" s="307" t="s">
        <v>475</v>
      </c>
      <c r="D149" s="307"/>
      <c r="E149" s="307"/>
      <c r="F149" s="308" t="s">
        <v>476</v>
      </c>
      <c r="G149" s="309"/>
      <c r="H149" s="307"/>
      <c r="I149" s="307"/>
      <c r="J149" s="307" t="s">
        <v>477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481</v>
      </c>
      <c r="D151" s="290"/>
      <c r="E151" s="290"/>
      <c r="F151" s="343" t="s">
        <v>478</v>
      </c>
      <c r="G151" s="290"/>
      <c r="H151" s="342" t="s">
        <v>518</v>
      </c>
      <c r="I151" s="342" t="s">
        <v>480</v>
      </c>
      <c r="J151" s="342">
        <v>120</v>
      </c>
      <c r="K151" s="338"/>
    </row>
    <row r="152" s="1" customFormat="1" ht="15" customHeight="1">
      <c r="B152" s="315"/>
      <c r="C152" s="342" t="s">
        <v>527</v>
      </c>
      <c r="D152" s="290"/>
      <c r="E152" s="290"/>
      <c r="F152" s="343" t="s">
        <v>478</v>
      </c>
      <c r="G152" s="290"/>
      <c r="H152" s="342" t="s">
        <v>538</v>
      </c>
      <c r="I152" s="342" t="s">
        <v>480</v>
      </c>
      <c r="J152" s="342" t="s">
        <v>529</v>
      </c>
      <c r="K152" s="338"/>
    </row>
    <row r="153" s="1" customFormat="1" ht="15" customHeight="1">
      <c r="B153" s="315"/>
      <c r="C153" s="342" t="s">
        <v>426</v>
      </c>
      <c r="D153" s="290"/>
      <c r="E153" s="290"/>
      <c r="F153" s="343" t="s">
        <v>478</v>
      </c>
      <c r="G153" s="290"/>
      <c r="H153" s="342" t="s">
        <v>539</v>
      </c>
      <c r="I153" s="342" t="s">
        <v>480</v>
      </c>
      <c r="J153" s="342" t="s">
        <v>529</v>
      </c>
      <c r="K153" s="338"/>
    </row>
    <row r="154" s="1" customFormat="1" ht="15" customHeight="1">
      <c r="B154" s="315"/>
      <c r="C154" s="342" t="s">
        <v>483</v>
      </c>
      <c r="D154" s="290"/>
      <c r="E154" s="290"/>
      <c r="F154" s="343" t="s">
        <v>484</v>
      </c>
      <c r="G154" s="290"/>
      <c r="H154" s="342" t="s">
        <v>518</v>
      </c>
      <c r="I154" s="342" t="s">
        <v>480</v>
      </c>
      <c r="J154" s="342">
        <v>50</v>
      </c>
      <c r="K154" s="338"/>
    </row>
    <row r="155" s="1" customFormat="1" ht="15" customHeight="1">
      <c r="B155" s="315"/>
      <c r="C155" s="342" t="s">
        <v>486</v>
      </c>
      <c r="D155" s="290"/>
      <c r="E155" s="290"/>
      <c r="F155" s="343" t="s">
        <v>478</v>
      </c>
      <c r="G155" s="290"/>
      <c r="H155" s="342" t="s">
        <v>518</v>
      </c>
      <c r="I155" s="342" t="s">
        <v>488</v>
      </c>
      <c r="J155" s="342"/>
      <c r="K155" s="338"/>
    </row>
    <row r="156" s="1" customFormat="1" ht="15" customHeight="1">
      <c r="B156" s="315"/>
      <c r="C156" s="342" t="s">
        <v>497</v>
      </c>
      <c r="D156" s="290"/>
      <c r="E156" s="290"/>
      <c r="F156" s="343" t="s">
        <v>484</v>
      </c>
      <c r="G156" s="290"/>
      <c r="H156" s="342" t="s">
        <v>518</v>
      </c>
      <c r="I156" s="342" t="s">
        <v>480</v>
      </c>
      <c r="J156" s="342">
        <v>50</v>
      </c>
      <c r="K156" s="338"/>
    </row>
    <row r="157" s="1" customFormat="1" ht="15" customHeight="1">
      <c r="B157" s="315"/>
      <c r="C157" s="342" t="s">
        <v>505</v>
      </c>
      <c r="D157" s="290"/>
      <c r="E157" s="290"/>
      <c r="F157" s="343" t="s">
        <v>484</v>
      </c>
      <c r="G157" s="290"/>
      <c r="H157" s="342" t="s">
        <v>518</v>
      </c>
      <c r="I157" s="342" t="s">
        <v>480</v>
      </c>
      <c r="J157" s="342">
        <v>50</v>
      </c>
      <c r="K157" s="338"/>
    </row>
    <row r="158" s="1" customFormat="1" ht="15" customHeight="1">
      <c r="B158" s="315"/>
      <c r="C158" s="342" t="s">
        <v>503</v>
      </c>
      <c r="D158" s="290"/>
      <c r="E158" s="290"/>
      <c r="F158" s="343" t="s">
        <v>484</v>
      </c>
      <c r="G158" s="290"/>
      <c r="H158" s="342" t="s">
        <v>518</v>
      </c>
      <c r="I158" s="342" t="s">
        <v>480</v>
      </c>
      <c r="J158" s="342">
        <v>50</v>
      </c>
      <c r="K158" s="338"/>
    </row>
    <row r="159" s="1" customFormat="1" ht="15" customHeight="1">
      <c r="B159" s="315"/>
      <c r="C159" s="342" t="s">
        <v>87</v>
      </c>
      <c r="D159" s="290"/>
      <c r="E159" s="290"/>
      <c r="F159" s="343" t="s">
        <v>478</v>
      </c>
      <c r="G159" s="290"/>
      <c r="H159" s="342" t="s">
        <v>540</v>
      </c>
      <c r="I159" s="342" t="s">
        <v>480</v>
      </c>
      <c r="J159" s="342" t="s">
        <v>541</v>
      </c>
      <c r="K159" s="338"/>
    </row>
    <row r="160" s="1" customFormat="1" ht="15" customHeight="1">
      <c r="B160" s="315"/>
      <c r="C160" s="342" t="s">
        <v>542</v>
      </c>
      <c r="D160" s="290"/>
      <c r="E160" s="290"/>
      <c r="F160" s="343" t="s">
        <v>478</v>
      </c>
      <c r="G160" s="290"/>
      <c r="H160" s="342" t="s">
        <v>543</v>
      </c>
      <c r="I160" s="342" t="s">
        <v>513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544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472</v>
      </c>
      <c r="D166" s="305"/>
      <c r="E166" s="305"/>
      <c r="F166" s="305" t="s">
        <v>473</v>
      </c>
      <c r="G166" s="347"/>
      <c r="H166" s="348" t="s">
        <v>51</v>
      </c>
      <c r="I166" s="348" t="s">
        <v>54</v>
      </c>
      <c r="J166" s="305" t="s">
        <v>474</v>
      </c>
      <c r="K166" s="282"/>
    </row>
    <row r="167" s="1" customFormat="1" ht="17.25" customHeight="1">
      <c r="B167" s="283"/>
      <c r="C167" s="307" t="s">
        <v>475</v>
      </c>
      <c r="D167" s="307"/>
      <c r="E167" s="307"/>
      <c r="F167" s="308" t="s">
        <v>476</v>
      </c>
      <c r="G167" s="349"/>
      <c r="H167" s="350"/>
      <c r="I167" s="350"/>
      <c r="J167" s="307" t="s">
        <v>477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481</v>
      </c>
      <c r="D169" s="290"/>
      <c r="E169" s="290"/>
      <c r="F169" s="313" t="s">
        <v>478</v>
      </c>
      <c r="G169" s="290"/>
      <c r="H169" s="290" t="s">
        <v>518</v>
      </c>
      <c r="I169" s="290" t="s">
        <v>480</v>
      </c>
      <c r="J169" s="290">
        <v>120</v>
      </c>
      <c r="K169" s="338"/>
    </row>
    <row r="170" s="1" customFormat="1" ht="15" customHeight="1">
      <c r="B170" s="315"/>
      <c r="C170" s="290" t="s">
        <v>527</v>
      </c>
      <c r="D170" s="290"/>
      <c r="E170" s="290"/>
      <c r="F170" s="313" t="s">
        <v>478</v>
      </c>
      <c r="G170" s="290"/>
      <c r="H170" s="290" t="s">
        <v>528</v>
      </c>
      <c r="I170" s="290" t="s">
        <v>480</v>
      </c>
      <c r="J170" s="290" t="s">
        <v>529</v>
      </c>
      <c r="K170" s="338"/>
    </row>
    <row r="171" s="1" customFormat="1" ht="15" customHeight="1">
      <c r="B171" s="315"/>
      <c r="C171" s="290" t="s">
        <v>426</v>
      </c>
      <c r="D171" s="290"/>
      <c r="E171" s="290"/>
      <c r="F171" s="313" t="s">
        <v>478</v>
      </c>
      <c r="G171" s="290"/>
      <c r="H171" s="290" t="s">
        <v>545</v>
      </c>
      <c r="I171" s="290" t="s">
        <v>480</v>
      </c>
      <c r="J171" s="290" t="s">
        <v>529</v>
      </c>
      <c r="K171" s="338"/>
    </row>
    <row r="172" s="1" customFormat="1" ht="15" customHeight="1">
      <c r="B172" s="315"/>
      <c r="C172" s="290" t="s">
        <v>483</v>
      </c>
      <c r="D172" s="290"/>
      <c r="E172" s="290"/>
      <c r="F172" s="313" t="s">
        <v>484</v>
      </c>
      <c r="G172" s="290"/>
      <c r="H172" s="290" t="s">
        <v>545</v>
      </c>
      <c r="I172" s="290" t="s">
        <v>480</v>
      </c>
      <c r="J172" s="290">
        <v>50</v>
      </c>
      <c r="K172" s="338"/>
    </row>
    <row r="173" s="1" customFormat="1" ht="15" customHeight="1">
      <c r="B173" s="315"/>
      <c r="C173" s="290" t="s">
        <v>486</v>
      </c>
      <c r="D173" s="290"/>
      <c r="E173" s="290"/>
      <c r="F173" s="313" t="s">
        <v>478</v>
      </c>
      <c r="G173" s="290"/>
      <c r="H173" s="290" t="s">
        <v>545</v>
      </c>
      <c r="I173" s="290" t="s">
        <v>488</v>
      </c>
      <c r="J173" s="290"/>
      <c r="K173" s="338"/>
    </row>
    <row r="174" s="1" customFormat="1" ht="15" customHeight="1">
      <c r="B174" s="315"/>
      <c r="C174" s="290" t="s">
        <v>497</v>
      </c>
      <c r="D174" s="290"/>
      <c r="E174" s="290"/>
      <c r="F174" s="313" t="s">
        <v>484</v>
      </c>
      <c r="G174" s="290"/>
      <c r="H174" s="290" t="s">
        <v>545</v>
      </c>
      <c r="I174" s="290" t="s">
        <v>480</v>
      </c>
      <c r="J174" s="290">
        <v>50</v>
      </c>
      <c r="K174" s="338"/>
    </row>
    <row r="175" s="1" customFormat="1" ht="15" customHeight="1">
      <c r="B175" s="315"/>
      <c r="C175" s="290" t="s">
        <v>505</v>
      </c>
      <c r="D175" s="290"/>
      <c r="E175" s="290"/>
      <c r="F175" s="313" t="s">
        <v>484</v>
      </c>
      <c r="G175" s="290"/>
      <c r="H175" s="290" t="s">
        <v>545</v>
      </c>
      <c r="I175" s="290" t="s">
        <v>480</v>
      </c>
      <c r="J175" s="290">
        <v>50</v>
      </c>
      <c r="K175" s="338"/>
    </row>
    <row r="176" s="1" customFormat="1" ht="15" customHeight="1">
      <c r="B176" s="315"/>
      <c r="C176" s="290" t="s">
        <v>503</v>
      </c>
      <c r="D176" s="290"/>
      <c r="E176" s="290"/>
      <c r="F176" s="313" t="s">
        <v>484</v>
      </c>
      <c r="G176" s="290"/>
      <c r="H176" s="290" t="s">
        <v>545</v>
      </c>
      <c r="I176" s="290" t="s">
        <v>480</v>
      </c>
      <c r="J176" s="290">
        <v>50</v>
      </c>
      <c r="K176" s="338"/>
    </row>
    <row r="177" s="1" customFormat="1" ht="15" customHeight="1">
      <c r="B177" s="315"/>
      <c r="C177" s="290" t="s">
        <v>95</v>
      </c>
      <c r="D177" s="290"/>
      <c r="E177" s="290"/>
      <c r="F177" s="313" t="s">
        <v>478</v>
      </c>
      <c r="G177" s="290"/>
      <c r="H177" s="290" t="s">
        <v>546</v>
      </c>
      <c r="I177" s="290" t="s">
        <v>547</v>
      </c>
      <c r="J177" s="290"/>
      <c r="K177" s="338"/>
    </row>
    <row r="178" s="1" customFormat="1" ht="15" customHeight="1">
      <c r="B178" s="315"/>
      <c r="C178" s="290" t="s">
        <v>54</v>
      </c>
      <c r="D178" s="290"/>
      <c r="E178" s="290"/>
      <c r="F178" s="313" t="s">
        <v>478</v>
      </c>
      <c r="G178" s="290"/>
      <c r="H178" s="290" t="s">
        <v>548</v>
      </c>
      <c r="I178" s="290" t="s">
        <v>549</v>
      </c>
      <c r="J178" s="290">
        <v>1</v>
      </c>
      <c r="K178" s="338"/>
    </row>
    <row r="179" s="1" customFormat="1" ht="15" customHeight="1">
      <c r="B179" s="315"/>
      <c r="C179" s="290" t="s">
        <v>50</v>
      </c>
      <c r="D179" s="290"/>
      <c r="E179" s="290"/>
      <c r="F179" s="313" t="s">
        <v>478</v>
      </c>
      <c r="G179" s="290"/>
      <c r="H179" s="290" t="s">
        <v>550</v>
      </c>
      <c r="I179" s="290" t="s">
        <v>480</v>
      </c>
      <c r="J179" s="290">
        <v>20</v>
      </c>
      <c r="K179" s="338"/>
    </row>
    <row r="180" s="1" customFormat="1" ht="15" customHeight="1">
      <c r="B180" s="315"/>
      <c r="C180" s="290" t="s">
        <v>51</v>
      </c>
      <c r="D180" s="290"/>
      <c r="E180" s="290"/>
      <c r="F180" s="313" t="s">
        <v>478</v>
      </c>
      <c r="G180" s="290"/>
      <c r="H180" s="290" t="s">
        <v>551</v>
      </c>
      <c r="I180" s="290" t="s">
        <v>480</v>
      </c>
      <c r="J180" s="290">
        <v>255</v>
      </c>
      <c r="K180" s="338"/>
    </row>
    <row r="181" s="1" customFormat="1" ht="15" customHeight="1">
      <c r="B181" s="315"/>
      <c r="C181" s="290" t="s">
        <v>96</v>
      </c>
      <c r="D181" s="290"/>
      <c r="E181" s="290"/>
      <c r="F181" s="313" t="s">
        <v>478</v>
      </c>
      <c r="G181" s="290"/>
      <c r="H181" s="290" t="s">
        <v>442</v>
      </c>
      <c r="I181" s="290" t="s">
        <v>480</v>
      </c>
      <c r="J181" s="290">
        <v>10</v>
      </c>
      <c r="K181" s="338"/>
    </row>
    <row r="182" s="1" customFormat="1" ht="15" customHeight="1">
      <c r="B182" s="315"/>
      <c r="C182" s="290" t="s">
        <v>97</v>
      </c>
      <c r="D182" s="290"/>
      <c r="E182" s="290"/>
      <c r="F182" s="313" t="s">
        <v>478</v>
      </c>
      <c r="G182" s="290"/>
      <c r="H182" s="290" t="s">
        <v>552</v>
      </c>
      <c r="I182" s="290" t="s">
        <v>513</v>
      </c>
      <c r="J182" s="290"/>
      <c r="K182" s="338"/>
    </row>
    <row r="183" s="1" customFormat="1" ht="15" customHeight="1">
      <c r="B183" s="315"/>
      <c r="C183" s="290" t="s">
        <v>553</v>
      </c>
      <c r="D183" s="290"/>
      <c r="E183" s="290"/>
      <c r="F183" s="313" t="s">
        <v>478</v>
      </c>
      <c r="G183" s="290"/>
      <c r="H183" s="290" t="s">
        <v>554</v>
      </c>
      <c r="I183" s="290" t="s">
        <v>513</v>
      </c>
      <c r="J183" s="290"/>
      <c r="K183" s="338"/>
    </row>
    <row r="184" s="1" customFormat="1" ht="15" customHeight="1">
      <c r="B184" s="315"/>
      <c r="C184" s="290" t="s">
        <v>542</v>
      </c>
      <c r="D184" s="290"/>
      <c r="E184" s="290"/>
      <c r="F184" s="313" t="s">
        <v>478</v>
      </c>
      <c r="G184" s="290"/>
      <c r="H184" s="290" t="s">
        <v>555</v>
      </c>
      <c r="I184" s="290" t="s">
        <v>513</v>
      </c>
      <c r="J184" s="290"/>
      <c r="K184" s="338"/>
    </row>
    <row r="185" s="1" customFormat="1" ht="15" customHeight="1">
      <c r="B185" s="315"/>
      <c r="C185" s="290" t="s">
        <v>99</v>
      </c>
      <c r="D185" s="290"/>
      <c r="E185" s="290"/>
      <c r="F185" s="313" t="s">
        <v>484</v>
      </c>
      <c r="G185" s="290"/>
      <c r="H185" s="290" t="s">
        <v>556</v>
      </c>
      <c r="I185" s="290" t="s">
        <v>480</v>
      </c>
      <c r="J185" s="290">
        <v>50</v>
      </c>
      <c r="K185" s="338"/>
    </row>
    <row r="186" s="1" customFormat="1" ht="15" customHeight="1">
      <c r="B186" s="315"/>
      <c r="C186" s="290" t="s">
        <v>557</v>
      </c>
      <c r="D186" s="290"/>
      <c r="E186" s="290"/>
      <c r="F186" s="313" t="s">
        <v>484</v>
      </c>
      <c r="G186" s="290"/>
      <c r="H186" s="290" t="s">
        <v>558</v>
      </c>
      <c r="I186" s="290" t="s">
        <v>559</v>
      </c>
      <c r="J186" s="290"/>
      <c r="K186" s="338"/>
    </row>
    <row r="187" s="1" customFormat="1" ht="15" customHeight="1">
      <c r="B187" s="315"/>
      <c r="C187" s="290" t="s">
        <v>560</v>
      </c>
      <c r="D187" s="290"/>
      <c r="E187" s="290"/>
      <c r="F187" s="313" t="s">
        <v>484</v>
      </c>
      <c r="G187" s="290"/>
      <c r="H187" s="290" t="s">
        <v>561</v>
      </c>
      <c r="I187" s="290" t="s">
        <v>559</v>
      </c>
      <c r="J187" s="290"/>
      <c r="K187" s="338"/>
    </row>
    <row r="188" s="1" customFormat="1" ht="15" customHeight="1">
      <c r="B188" s="315"/>
      <c r="C188" s="290" t="s">
        <v>562</v>
      </c>
      <c r="D188" s="290"/>
      <c r="E188" s="290"/>
      <c r="F188" s="313" t="s">
        <v>484</v>
      </c>
      <c r="G188" s="290"/>
      <c r="H188" s="290" t="s">
        <v>563</v>
      </c>
      <c r="I188" s="290" t="s">
        <v>559</v>
      </c>
      <c r="J188" s="290"/>
      <c r="K188" s="338"/>
    </row>
    <row r="189" s="1" customFormat="1" ht="15" customHeight="1">
      <c r="B189" s="315"/>
      <c r="C189" s="351" t="s">
        <v>564</v>
      </c>
      <c r="D189" s="290"/>
      <c r="E189" s="290"/>
      <c r="F189" s="313" t="s">
        <v>484</v>
      </c>
      <c r="G189" s="290"/>
      <c r="H189" s="290" t="s">
        <v>565</v>
      </c>
      <c r="I189" s="290" t="s">
        <v>566</v>
      </c>
      <c r="J189" s="352" t="s">
        <v>567</v>
      </c>
      <c r="K189" s="338"/>
    </row>
    <row r="190" s="17" customFormat="1" ht="15" customHeight="1">
      <c r="B190" s="353"/>
      <c r="C190" s="354" t="s">
        <v>568</v>
      </c>
      <c r="D190" s="355"/>
      <c r="E190" s="355"/>
      <c r="F190" s="356" t="s">
        <v>484</v>
      </c>
      <c r="G190" s="355"/>
      <c r="H190" s="355" t="s">
        <v>569</v>
      </c>
      <c r="I190" s="355" t="s">
        <v>566</v>
      </c>
      <c r="J190" s="357" t="s">
        <v>567</v>
      </c>
      <c r="K190" s="358"/>
    </row>
    <row r="191" s="1" customFormat="1" ht="15" customHeight="1">
      <c r="B191" s="315"/>
      <c r="C191" s="351" t="s">
        <v>39</v>
      </c>
      <c r="D191" s="290"/>
      <c r="E191" s="290"/>
      <c r="F191" s="313" t="s">
        <v>478</v>
      </c>
      <c r="G191" s="290"/>
      <c r="H191" s="287" t="s">
        <v>570</v>
      </c>
      <c r="I191" s="290" t="s">
        <v>571</v>
      </c>
      <c r="J191" s="290"/>
      <c r="K191" s="338"/>
    </row>
    <row r="192" s="1" customFormat="1" ht="15" customHeight="1">
      <c r="B192" s="315"/>
      <c r="C192" s="351" t="s">
        <v>572</v>
      </c>
      <c r="D192" s="290"/>
      <c r="E192" s="290"/>
      <c r="F192" s="313" t="s">
        <v>478</v>
      </c>
      <c r="G192" s="290"/>
      <c r="H192" s="290" t="s">
        <v>573</v>
      </c>
      <c r="I192" s="290" t="s">
        <v>513</v>
      </c>
      <c r="J192" s="290"/>
      <c r="K192" s="338"/>
    </row>
    <row r="193" s="1" customFormat="1" ht="15" customHeight="1">
      <c r="B193" s="315"/>
      <c r="C193" s="351" t="s">
        <v>574</v>
      </c>
      <c r="D193" s="290"/>
      <c r="E193" s="290"/>
      <c r="F193" s="313" t="s">
        <v>478</v>
      </c>
      <c r="G193" s="290"/>
      <c r="H193" s="290" t="s">
        <v>575</v>
      </c>
      <c r="I193" s="290" t="s">
        <v>513</v>
      </c>
      <c r="J193" s="290"/>
      <c r="K193" s="338"/>
    </row>
    <row r="194" s="1" customFormat="1" ht="15" customHeight="1">
      <c r="B194" s="315"/>
      <c r="C194" s="351" t="s">
        <v>576</v>
      </c>
      <c r="D194" s="290"/>
      <c r="E194" s="290"/>
      <c r="F194" s="313" t="s">
        <v>484</v>
      </c>
      <c r="G194" s="290"/>
      <c r="H194" s="290" t="s">
        <v>577</v>
      </c>
      <c r="I194" s="290" t="s">
        <v>513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578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579</v>
      </c>
      <c r="D201" s="360"/>
      <c r="E201" s="360"/>
      <c r="F201" s="360" t="s">
        <v>580</v>
      </c>
      <c r="G201" s="361"/>
      <c r="H201" s="360" t="s">
        <v>581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571</v>
      </c>
      <c r="D203" s="290"/>
      <c r="E203" s="290"/>
      <c r="F203" s="313" t="s">
        <v>40</v>
      </c>
      <c r="G203" s="290"/>
      <c r="H203" s="290" t="s">
        <v>582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41</v>
      </c>
      <c r="G204" s="290"/>
      <c r="H204" s="290" t="s">
        <v>583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44</v>
      </c>
      <c r="G205" s="290"/>
      <c r="H205" s="290" t="s">
        <v>584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42</v>
      </c>
      <c r="G206" s="290"/>
      <c r="H206" s="290" t="s">
        <v>585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43</v>
      </c>
      <c r="G207" s="290"/>
      <c r="H207" s="290" t="s">
        <v>586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525</v>
      </c>
      <c r="D209" s="290"/>
      <c r="E209" s="290"/>
      <c r="F209" s="313" t="s">
        <v>76</v>
      </c>
      <c r="G209" s="290"/>
      <c r="H209" s="290" t="s">
        <v>587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420</v>
      </c>
      <c r="G210" s="290"/>
      <c r="H210" s="290" t="s">
        <v>421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418</v>
      </c>
      <c r="G211" s="290"/>
      <c r="H211" s="290" t="s">
        <v>588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422</v>
      </c>
      <c r="G212" s="351"/>
      <c r="H212" s="342" t="s">
        <v>423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424</v>
      </c>
      <c r="G213" s="351"/>
      <c r="H213" s="342" t="s">
        <v>589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549</v>
      </c>
      <c r="D215" s="290"/>
      <c r="E215" s="290"/>
      <c r="F215" s="313">
        <v>1</v>
      </c>
      <c r="G215" s="351"/>
      <c r="H215" s="342" t="s">
        <v>590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591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592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593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PC-VIKTOR\Viktor Vaidis</dc:creator>
  <cp:lastModifiedBy>PC-VIKTOR\Viktor Vaidis</cp:lastModifiedBy>
  <dcterms:created xsi:type="dcterms:W3CDTF">2024-05-13T05:35:52Z</dcterms:created>
  <dcterms:modified xsi:type="dcterms:W3CDTF">2024-05-13T05:35:59Z</dcterms:modified>
</cp:coreProperties>
</file>